
<file path=[Content_Types].xml><?xml version="1.0" encoding="utf-8"?>
<Types xmlns="http://schemas.openxmlformats.org/package/2006/content-types">
  <Default Extension="jpeg" ContentType="image/jpeg"/>
  <Default Extension="JPG" ContentType="image/.jp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390" tabRatio="912" firstSheet="3" activeTab="3"/>
  </bookViews>
  <sheets>
    <sheet name="进口表六" sheetId="8" state="hidden" r:id="rId1"/>
    <sheet name="建筑物" sheetId="1" state="hidden" r:id="rId2"/>
    <sheet name="钢结构" sheetId="2" state="hidden" r:id="rId3"/>
    <sheet name="工程量清单" sheetId="45" r:id="rId4"/>
    <sheet name="设备汇总表" sheetId="9" state="hidden" r:id="rId5"/>
    <sheet name="工艺管道土方" sheetId="17" state="hidden" r:id="rId6"/>
    <sheet name="电气" sheetId="20" state="hidden" r:id="rId7"/>
    <sheet name="电信" sheetId="21" state="hidden" r:id="rId8"/>
    <sheet name="自控设备" sheetId="23" state="hidden" r:id="rId9"/>
    <sheet name="自控材料" sheetId="24" state="hidden" r:id="rId10"/>
    <sheet name="给排水" sheetId="29" state="hidden" r:id="rId11"/>
    <sheet name="给排水井及土方" sheetId="30" state="hidden" r:id="rId12"/>
    <sheet name="暖通" sheetId="15" state="hidden" r:id="rId13"/>
    <sheet name="消防" sheetId="18" state="hidden" r:id="rId14"/>
    <sheet name="消防井表五" sheetId="19" state="hidden" r:id="rId15"/>
    <sheet name="Sheet1" sheetId="28" state="hidden" r:id="rId16"/>
    <sheet name="催化剂沉 降" sheetId="4" state="hidden" r:id="rId17"/>
    <sheet name="Sheet2" sheetId="32" state="hidden" r:id="rId18"/>
  </sheets>
  <externalReferences>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s>
  <definedNames>
    <definedName name="_xlnm._FilterDatabase" localSheetId="3" hidden="1">工程量清单!$A$5:$AM$23</definedName>
    <definedName name="__________________________________________________________________asr3" hidden="1">{"'Sheet1'!$A$1:$L$49"}</definedName>
    <definedName name="__________________________________________________________________WTE4" hidden="1">{"'Sheet1'!$A$1:$L$49"}</definedName>
    <definedName name="_________________________________________________________________asr3" hidden="1">{"'Sheet1'!$A$1:$L$49"}</definedName>
    <definedName name="_________________________________________________________________ERY5" hidden="1">{"'Sheet1'!$A$1:$L$49"}</definedName>
    <definedName name="_________________________________________________________________FHT4" hidden="1">{"'Sheet1'!$A$1:$L$49"}</definedName>
    <definedName name="_________________________________________________________________FHT7" hidden="1">{"'Sheet1'!$A$1:$L$49"}</definedName>
    <definedName name="_________________________________________________________________GUT88" hidden="1">{"'Sheet1'!$A$1:$L$49"}</definedName>
    <definedName name="_________________________________________________________________HRA32" hidden="1">{"'Sheet1'!$A$1:$L$49"}</definedName>
    <definedName name="_________________________________________________________________HUI67" hidden="1">{"'Sheet1'!$A$1:$L$49"}</definedName>
    <definedName name="_________________________________________________________________JYI7" hidden="1">{"'Sheet1'!$A$1:$L$49"}</definedName>
    <definedName name="_________________________________________________________________KHL89" hidden="1">{"'Sheet1'!$A$1:$L$49"}</definedName>
    <definedName name="_________________________________________________________________KI789" hidden="1">{"'Sheet1'!$A$1:$L$49"}</definedName>
    <definedName name="_________________________________________________________________RTY456" hidden="1">{"'Sheet1'!$A$1:$L$49"}</definedName>
    <definedName name="_________________________________________________________________TI767" hidden="1">{"'Sheet1'!$A$1:$L$49"}</definedName>
    <definedName name="_________________________________________________________________TRY45" hidden="1">{"'Sheet1'!$A$1:$L$49"}</definedName>
    <definedName name="_________________________________________________________________TU57" hidden="1">{"'Sheet1'!$A$1:$L$49"}</definedName>
    <definedName name="_________________________________________________________________WTE4" hidden="1">{"'Sheet1'!$A$1:$L$49"}</definedName>
    <definedName name="_________________________________________________________________YR576" hidden="1">{"'Sheet1'!$A$1:$L$49"}</definedName>
    <definedName name="________________________________________________________________aaa111" hidden="1">{#N/A,#N/A,FALSE,"G and G Manpower Summary";#N/A,#N/A,FALSE,"04_36 GG DETAIL";#N/A,#N/A,FALSE,"04_36  NARRATIVE";#N/A,#N/A,FALSE,"05_36 GG DETAIL ";#N/A,#N/A,FALSE,"05_36 Narrative";#N/A,#N/A,FALSE,"Getuo GG DETAIL ";#N/A,#N/A,FALSE,"Getuo Narrative";#N/A,#N/A,FALSE,"Laopu GG DETAIL";#N/A,#N/A,FALSE,"Laopu Narrative";#N/A,#N/A,FALSE,"27_11 GG DETAIL";#N/A,#N/A,FALSE,"27_11 Narrative";#N/A,#N/A,FALSE,"2_1 Appraisal GG DETAIL";#N/A,#N/A,FALSE,"2_1 Appraisal Narrative"}</definedName>
    <definedName name="________________________________________________________________ERY5" hidden="1">{"'Sheet1'!$A$1:$L$49"}</definedName>
    <definedName name="________________________________________________________________FHT4" hidden="1">{"'Sheet1'!$A$1:$L$49"}</definedName>
    <definedName name="________________________________________________________________FHT7" hidden="1">{"'Sheet1'!$A$1:$L$49"}</definedName>
    <definedName name="________________________________________________________________GUT88" hidden="1">{"'Sheet1'!$A$1:$L$49"}</definedName>
    <definedName name="________________________________________________________________HRA32" hidden="1">{"'Sheet1'!$A$1:$L$49"}</definedName>
    <definedName name="________________________________________________________________HUI67" hidden="1">{"'Sheet1'!$A$1:$L$49"}</definedName>
    <definedName name="________________________________________________________________JYI7" hidden="1">{"'Sheet1'!$A$1:$L$49"}</definedName>
    <definedName name="________________________________________________________________KHL89" hidden="1">{"'Sheet1'!$A$1:$L$49"}</definedName>
    <definedName name="________________________________________________________________KI789" hidden="1">{"'Sheet1'!$A$1:$L$49"}</definedName>
    <definedName name="________________________________________________________________QHD264" hidden="1">{"'原油分析'!$A$1:$W$13"}</definedName>
    <definedName name="________________________________________________________________RTY456" hidden="1">{"'Sheet1'!$A$1:$L$49"}</definedName>
    <definedName name="________________________________________________________________TI767" hidden="1">{"'Sheet1'!$A$1:$L$49"}</definedName>
    <definedName name="________________________________________________________________TRY45" hidden="1">{"'Sheet1'!$A$1:$L$49"}</definedName>
    <definedName name="________________________________________________________________TU57" hidden="1">{"'Sheet1'!$A$1:$L$49"}</definedName>
    <definedName name="________________________________________________________________YR576" hidden="1">{"'Sheet1'!$A$1:$L$49"}</definedName>
    <definedName name="_______________________________________________________________aaa111" hidden="1">{#N/A,#N/A,FALSE,"G and G Manpower Summary";#N/A,#N/A,FALSE,"04_36 GG DETAIL";#N/A,#N/A,FALSE,"04_36  NARRATIVE";#N/A,#N/A,FALSE,"05_36 GG DETAIL ";#N/A,#N/A,FALSE,"05_36 Narrative";#N/A,#N/A,FALSE,"Getuo GG DETAIL ";#N/A,#N/A,FALSE,"Getuo Narrative";#N/A,#N/A,FALSE,"Laopu GG DETAIL";#N/A,#N/A,FALSE,"Laopu Narrative";#N/A,#N/A,FALSE,"27_11 GG DETAIL";#N/A,#N/A,FALSE,"27_11 Narrative";#N/A,#N/A,FALSE,"2_1 Appraisal GG DETAIL";#N/A,#N/A,FALSE,"2_1 Appraisal Narrative"}</definedName>
    <definedName name="_______________________________________________________________asr3" hidden="1">{"'Sheet1'!$A$1:$L$49"}</definedName>
    <definedName name="_______________________________________________________________QHD264" hidden="1">{"'原油分析'!$A$1:$W$13"}</definedName>
    <definedName name="_______________________________________________________________WTE4" hidden="1">{"'Sheet1'!$A$1:$L$49"}</definedName>
    <definedName name="______________________________________________________________asr3" hidden="1">{"'Sheet1'!$A$1:$L$49"}</definedName>
    <definedName name="______________________________________________________________ERY5" hidden="1">{"'Sheet1'!$A$1:$L$49"}</definedName>
    <definedName name="______________________________________________________________FHT4" hidden="1">{"'Sheet1'!$A$1:$L$49"}</definedName>
    <definedName name="______________________________________________________________FHT7" hidden="1">{"'Sheet1'!$A$1:$L$49"}</definedName>
    <definedName name="______________________________________________________________GUT88" hidden="1">{"'Sheet1'!$A$1:$L$49"}</definedName>
    <definedName name="______________________________________________________________HRA32" hidden="1">{"'Sheet1'!$A$1:$L$49"}</definedName>
    <definedName name="______________________________________________________________HUI67" hidden="1">{"'Sheet1'!$A$1:$L$49"}</definedName>
    <definedName name="______________________________________________________________JYI7" hidden="1">{"'Sheet1'!$A$1:$L$49"}</definedName>
    <definedName name="______________________________________________________________KHL89" hidden="1">{"'Sheet1'!$A$1:$L$49"}</definedName>
    <definedName name="______________________________________________________________KI789" hidden="1">{"'Sheet1'!$A$1:$L$49"}</definedName>
    <definedName name="______________________________________________________________RTY456" hidden="1">{"'Sheet1'!$A$1:$L$49"}</definedName>
    <definedName name="______________________________________________________________TI767" hidden="1">{"'Sheet1'!$A$1:$L$49"}</definedName>
    <definedName name="______________________________________________________________TRY45" hidden="1">{"'Sheet1'!$A$1:$L$49"}</definedName>
    <definedName name="______________________________________________________________TU57" hidden="1">{"'Sheet1'!$A$1:$L$49"}</definedName>
    <definedName name="______________________________________________________________WTE4" hidden="1">{"'Sheet1'!$A$1:$L$49"}</definedName>
    <definedName name="______________________________________________________________YR576" hidden="1">{"'Sheet1'!$A$1:$L$49"}</definedName>
    <definedName name="_____________________________________________________________aaa111" hidden="1">{#N/A,#N/A,FALSE,"G and G Manpower Summary";#N/A,#N/A,FALSE,"04_36 GG DETAIL";#N/A,#N/A,FALSE,"04_36  NARRATIVE";#N/A,#N/A,FALSE,"05_36 GG DETAIL ";#N/A,#N/A,FALSE,"05_36 Narrative";#N/A,#N/A,FALSE,"Getuo GG DETAIL ";#N/A,#N/A,FALSE,"Getuo Narrative";#N/A,#N/A,FALSE,"Laopu GG DETAIL";#N/A,#N/A,FALSE,"Laopu Narrative";#N/A,#N/A,FALSE,"27_11 GG DETAIL";#N/A,#N/A,FALSE,"27_11 Narrative";#N/A,#N/A,FALSE,"2_1 Appraisal GG DETAIL";#N/A,#N/A,FALSE,"2_1 Appraisal Narrative"}</definedName>
    <definedName name="_____________________________________________________________asr3" hidden="1">{"'Sheet1'!$A$1:$L$49"}</definedName>
    <definedName name="_____________________________________________________________ERY5" hidden="1">{"'Sheet1'!$A$1:$L$49"}</definedName>
    <definedName name="_____________________________________________________________FHT4" hidden="1">{"'Sheet1'!$A$1:$L$49"}</definedName>
    <definedName name="_____________________________________________________________FHT7" hidden="1">{"'Sheet1'!$A$1:$L$49"}</definedName>
    <definedName name="_____________________________________________________________GUT88" hidden="1">{"'Sheet1'!$A$1:$L$49"}</definedName>
    <definedName name="_____________________________________________________________HRA32" hidden="1">{"'Sheet1'!$A$1:$L$49"}</definedName>
    <definedName name="_____________________________________________________________HUI67" hidden="1">{"'Sheet1'!$A$1:$L$49"}</definedName>
    <definedName name="_____________________________________________________________JYI7" hidden="1">{"'Sheet1'!$A$1:$L$49"}</definedName>
    <definedName name="_____________________________________________________________KHL89" hidden="1">{"'Sheet1'!$A$1:$L$49"}</definedName>
    <definedName name="_____________________________________________________________KI789" hidden="1">{"'Sheet1'!$A$1:$L$49"}</definedName>
    <definedName name="_____________________________________________________________QHD264" hidden="1">{"'原油分析'!$A$1:$W$13"}</definedName>
    <definedName name="_____________________________________________________________RTY456" hidden="1">{"'Sheet1'!$A$1:$L$49"}</definedName>
    <definedName name="_____________________________________________________________TI767" hidden="1">{"'Sheet1'!$A$1:$L$49"}</definedName>
    <definedName name="_____________________________________________________________TRY45" hidden="1">{"'Sheet1'!$A$1:$L$49"}</definedName>
    <definedName name="_____________________________________________________________TU57" hidden="1">{"'Sheet1'!$A$1:$L$49"}</definedName>
    <definedName name="_____________________________________________________________WTE4" hidden="1">{"'Sheet1'!$A$1:$L$49"}</definedName>
    <definedName name="_____________________________________________________________YR576" hidden="1">{"'Sheet1'!$A$1:$L$49"}</definedName>
    <definedName name="____________________________________________________________aaa111" hidden="1">{#N/A,#N/A,FALSE,"G and G Manpower Summary";#N/A,#N/A,FALSE,"04_36 GG DETAIL";#N/A,#N/A,FALSE,"04_36  NARRATIVE";#N/A,#N/A,FALSE,"05_36 GG DETAIL ";#N/A,#N/A,FALSE,"05_36 Narrative";#N/A,#N/A,FALSE,"Getuo GG DETAIL ";#N/A,#N/A,FALSE,"Getuo Narrative";#N/A,#N/A,FALSE,"Laopu GG DETAIL";#N/A,#N/A,FALSE,"Laopu Narrative";#N/A,#N/A,FALSE,"27_11 GG DETAIL";#N/A,#N/A,FALSE,"27_11 Narrative";#N/A,#N/A,FALSE,"2_1 Appraisal GG DETAIL";#N/A,#N/A,FALSE,"2_1 Appraisal Narrative"}</definedName>
    <definedName name="____________________________________________________________asr3" hidden="1">{"'Sheet1'!$A$1:$L$49"}</definedName>
    <definedName name="____________________________________________________________ERY5" hidden="1">{"'Sheet1'!$A$1:$L$49"}</definedName>
    <definedName name="____________________________________________________________FHT4" hidden="1">{"'Sheet1'!$A$1:$L$49"}</definedName>
    <definedName name="____________________________________________________________FHT7" hidden="1">{"'Sheet1'!$A$1:$L$49"}</definedName>
    <definedName name="____________________________________________________________GUT88" hidden="1">{"'Sheet1'!$A$1:$L$49"}</definedName>
    <definedName name="____________________________________________________________HRA32" hidden="1">{"'Sheet1'!$A$1:$L$49"}</definedName>
    <definedName name="____________________________________________________________HUI67" hidden="1">{"'Sheet1'!$A$1:$L$49"}</definedName>
    <definedName name="____________________________________________________________JYI7" hidden="1">{"'Sheet1'!$A$1:$L$49"}</definedName>
    <definedName name="____________________________________________________________KHL89" hidden="1">{"'Sheet1'!$A$1:$L$49"}</definedName>
    <definedName name="____________________________________________________________KI789" hidden="1">{"'Sheet1'!$A$1:$L$49"}</definedName>
    <definedName name="____________________________________________________________QHD264" hidden="1">{"'原油分析'!$A$1:$W$13"}</definedName>
    <definedName name="____________________________________________________________RTY456" hidden="1">{"'Sheet1'!$A$1:$L$49"}</definedName>
    <definedName name="____________________________________________________________TI767" hidden="1">{"'Sheet1'!$A$1:$L$49"}</definedName>
    <definedName name="____________________________________________________________TRY45" hidden="1">{"'Sheet1'!$A$1:$L$49"}</definedName>
    <definedName name="____________________________________________________________TU57" hidden="1">{"'Sheet1'!$A$1:$L$49"}</definedName>
    <definedName name="____________________________________________________________WTE4" hidden="1">{"'Sheet1'!$A$1:$L$49"}</definedName>
    <definedName name="____________________________________________________________YR576" hidden="1">{"'Sheet1'!$A$1:$L$49"}</definedName>
    <definedName name="___________________________________________________________aaa111" hidden="1">{#N/A,#N/A,FALSE,"G and G Manpower Summary";#N/A,#N/A,FALSE,"04_36 GG DETAIL";#N/A,#N/A,FALSE,"04_36  NARRATIVE";#N/A,#N/A,FALSE,"05_36 GG DETAIL ";#N/A,#N/A,FALSE,"05_36 Narrative";#N/A,#N/A,FALSE,"Getuo GG DETAIL ";#N/A,#N/A,FALSE,"Getuo Narrative";#N/A,#N/A,FALSE,"Laopu GG DETAIL";#N/A,#N/A,FALSE,"Laopu Narrative";#N/A,#N/A,FALSE,"27_11 GG DETAIL";#N/A,#N/A,FALSE,"27_11 Narrative";#N/A,#N/A,FALSE,"2_1 Appraisal GG DETAIL";#N/A,#N/A,FALSE,"2_1 Appraisal Narrative"}</definedName>
    <definedName name="___________________________________________________________asr3" hidden="1">{"'Sheet1'!$A$1:$L$49"}</definedName>
    <definedName name="___________________________________________________________ERY5" hidden="1">{"'Sheet1'!$A$1:$L$49"}</definedName>
    <definedName name="___________________________________________________________FHT4" hidden="1">{"'Sheet1'!$A$1:$L$49"}</definedName>
    <definedName name="___________________________________________________________FHT7" hidden="1">{"'Sheet1'!$A$1:$L$49"}</definedName>
    <definedName name="___________________________________________________________GUT88" hidden="1">{"'Sheet1'!$A$1:$L$49"}</definedName>
    <definedName name="___________________________________________________________HRA32" hidden="1">{"'Sheet1'!$A$1:$L$49"}</definedName>
    <definedName name="___________________________________________________________HUI67" hidden="1">{"'Sheet1'!$A$1:$L$49"}</definedName>
    <definedName name="___________________________________________________________JYI7" hidden="1">{"'Sheet1'!$A$1:$L$49"}</definedName>
    <definedName name="___________________________________________________________KHL89" hidden="1">{"'Sheet1'!$A$1:$L$49"}</definedName>
    <definedName name="___________________________________________________________KI789" hidden="1">{"'Sheet1'!$A$1:$L$49"}</definedName>
    <definedName name="___________________________________________________________QHD264" hidden="1">{"'原油分析'!$A$1:$W$13"}</definedName>
    <definedName name="___________________________________________________________RTY456" hidden="1">{"'Sheet1'!$A$1:$L$49"}</definedName>
    <definedName name="___________________________________________________________TI767" hidden="1">{"'Sheet1'!$A$1:$L$49"}</definedName>
    <definedName name="___________________________________________________________TRY45" hidden="1">{"'Sheet1'!$A$1:$L$49"}</definedName>
    <definedName name="___________________________________________________________TU57" hidden="1">{"'Sheet1'!$A$1:$L$49"}</definedName>
    <definedName name="___________________________________________________________WTE4" hidden="1">{"'Sheet1'!$A$1:$L$49"}</definedName>
    <definedName name="___________________________________________________________YR576" hidden="1">{"'Sheet1'!$A$1:$L$49"}</definedName>
    <definedName name="__________________________________________________________aaa111" hidden="1">{#N/A,#N/A,FALSE,"G and G Manpower Summary";#N/A,#N/A,FALSE,"04_36 GG DETAIL";#N/A,#N/A,FALSE,"04_36  NARRATIVE";#N/A,#N/A,FALSE,"05_36 GG DETAIL ";#N/A,#N/A,FALSE,"05_36 Narrative";#N/A,#N/A,FALSE,"Getuo GG DETAIL ";#N/A,#N/A,FALSE,"Getuo Narrative";#N/A,#N/A,FALSE,"Laopu GG DETAIL";#N/A,#N/A,FALSE,"Laopu Narrative";#N/A,#N/A,FALSE,"27_11 GG DETAIL";#N/A,#N/A,FALSE,"27_11 Narrative";#N/A,#N/A,FALSE,"2_1 Appraisal GG DETAIL";#N/A,#N/A,FALSE,"2_1 Appraisal Narrative"}</definedName>
    <definedName name="__________________________________________________________ERY5" hidden="1">{"'Sheet1'!$A$1:$L$49"}</definedName>
    <definedName name="__________________________________________________________FHT4" hidden="1">{"'Sheet1'!$A$1:$L$49"}</definedName>
    <definedName name="__________________________________________________________FHT7" hidden="1">{"'Sheet1'!$A$1:$L$49"}</definedName>
    <definedName name="__________________________________________________________GUT88" hidden="1">{"'Sheet1'!$A$1:$L$49"}</definedName>
    <definedName name="__________________________________________________________HRA32" hidden="1">{"'Sheet1'!$A$1:$L$49"}</definedName>
    <definedName name="__________________________________________________________HUI67" hidden="1">{"'Sheet1'!$A$1:$L$49"}</definedName>
    <definedName name="__________________________________________________________JYI7" hidden="1">{"'Sheet1'!$A$1:$L$49"}</definedName>
    <definedName name="__________________________________________________________KHL89" hidden="1">{"'Sheet1'!$A$1:$L$49"}</definedName>
    <definedName name="__________________________________________________________KI789" hidden="1">{"'Sheet1'!$A$1:$L$49"}</definedName>
    <definedName name="__________________________________________________________QHD264" hidden="1">{"'原油分析'!$A$1:$W$13"}</definedName>
    <definedName name="__________________________________________________________RTY456" hidden="1">{"'Sheet1'!$A$1:$L$49"}</definedName>
    <definedName name="__________________________________________________________TI767" hidden="1">{"'Sheet1'!$A$1:$L$49"}</definedName>
    <definedName name="__________________________________________________________TRY45" hidden="1">{"'Sheet1'!$A$1:$L$49"}</definedName>
    <definedName name="__________________________________________________________TU57" hidden="1">{"'Sheet1'!$A$1:$L$49"}</definedName>
    <definedName name="__________________________________________________________YR576" hidden="1">{"'Sheet1'!$A$1:$L$49"}</definedName>
    <definedName name="_________________________________________________________aaa111" hidden="1">{#N/A,#N/A,FALSE,"G and G Manpower Summary";#N/A,#N/A,FALSE,"04_36 GG DETAIL";#N/A,#N/A,FALSE,"04_36  NARRATIVE";#N/A,#N/A,FALSE,"05_36 GG DETAIL ";#N/A,#N/A,FALSE,"05_36 Narrative";#N/A,#N/A,FALSE,"Getuo GG DETAIL ";#N/A,#N/A,FALSE,"Getuo Narrative";#N/A,#N/A,FALSE,"Laopu GG DETAIL";#N/A,#N/A,FALSE,"Laopu Narrative";#N/A,#N/A,FALSE,"27_11 GG DETAIL";#N/A,#N/A,FALSE,"27_11 Narrative";#N/A,#N/A,FALSE,"2_1 Appraisal GG DETAIL";#N/A,#N/A,FALSE,"2_1 Appraisal Narrative"}</definedName>
    <definedName name="_________________________________________________________asr3" hidden="1">{"'Sheet1'!$A$1:$L$49"}</definedName>
    <definedName name="_________________________________________________________QHD264" hidden="1">{"'原油分析'!$A$1:$W$13"}</definedName>
    <definedName name="_________________________________________________________WTE4" hidden="1">{"'Sheet1'!$A$1:$L$49"}</definedName>
    <definedName name="________________________________________________________aaa111" hidden="1">{#N/A,#N/A,FALSE,"G and G Manpower Summary";#N/A,#N/A,FALSE,"04_36 GG DETAIL";#N/A,#N/A,FALSE,"04_36  NARRATIVE";#N/A,#N/A,FALSE,"05_36 GG DETAIL ";#N/A,#N/A,FALSE,"05_36 Narrative";#N/A,#N/A,FALSE,"Getuo GG DETAIL ";#N/A,#N/A,FALSE,"Getuo Narrative";#N/A,#N/A,FALSE,"Laopu GG DETAIL";#N/A,#N/A,FALSE,"Laopu Narrative";#N/A,#N/A,FALSE,"27_11 GG DETAIL";#N/A,#N/A,FALSE,"27_11 Narrative";#N/A,#N/A,FALSE,"2_1 Appraisal GG DETAIL";#N/A,#N/A,FALSE,"2_1 Appraisal Narrative"}</definedName>
    <definedName name="________________________________________________________asr3" hidden="1">{"'Sheet1'!$A$1:$L$49"}</definedName>
    <definedName name="________________________________________________________ERY5" hidden="1">{"'Sheet1'!$A$1:$L$49"}</definedName>
    <definedName name="________________________________________________________FHT4" hidden="1">{"'Sheet1'!$A$1:$L$49"}</definedName>
    <definedName name="________________________________________________________FHT7" hidden="1">{"'Sheet1'!$A$1:$L$49"}</definedName>
    <definedName name="________________________________________________________GUT88" hidden="1">{"'Sheet1'!$A$1:$L$49"}</definedName>
    <definedName name="________________________________________________________HRA32" hidden="1">{"'Sheet1'!$A$1:$L$49"}</definedName>
    <definedName name="________________________________________________________HUI67" hidden="1">{"'Sheet1'!$A$1:$L$49"}</definedName>
    <definedName name="________________________________________________________JYI7" hidden="1">{"'Sheet1'!$A$1:$L$49"}</definedName>
    <definedName name="________________________________________________________KHL89" hidden="1">{"'Sheet1'!$A$1:$L$49"}</definedName>
    <definedName name="________________________________________________________KI789" hidden="1">{"'Sheet1'!$A$1:$L$49"}</definedName>
    <definedName name="________________________________________________________QHD264" hidden="1">{"'原油分析'!$A$1:$W$13"}</definedName>
    <definedName name="________________________________________________________RTY456" hidden="1">{"'Sheet1'!$A$1:$L$49"}</definedName>
    <definedName name="________________________________________________________TI767" hidden="1">{"'Sheet1'!$A$1:$L$49"}</definedName>
    <definedName name="________________________________________________________TRY45" hidden="1">{"'Sheet1'!$A$1:$L$49"}</definedName>
    <definedName name="________________________________________________________TU57" hidden="1">{"'Sheet1'!$A$1:$L$49"}</definedName>
    <definedName name="________________________________________________________WTE4" hidden="1">{"'Sheet1'!$A$1:$L$49"}</definedName>
    <definedName name="________________________________________________________YR576" hidden="1">{"'Sheet1'!$A$1:$L$49"}</definedName>
    <definedName name="_______________________________________________________aaa111" hidden="1">{#N/A,#N/A,FALSE,"G and G Manpower Summary";#N/A,#N/A,FALSE,"04_36 GG DETAIL";#N/A,#N/A,FALSE,"04_36  NARRATIVE";#N/A,#N/A,FALSE,"05_36 GG DETAIL ";#N/A,#N/A,FALSE,"05_36 Narrative";#N/A,#N/A,FALSE,"Getuo GG DETAIL ";#N/A,#N/A,FALSE,"Getuo Narrative";#N/A,#N/A,FALSE,"Laopu GG DETAIL";#N/A,#N/A,FALSE,"Laopu Narrative";#N/A,#N/A,FALSE,"27_11 GG DETAIL";#N/A,#N/A,FALSE,"27_11 Narrative";#N/A,#N/A,FALSE,"2_1 Appraisal GG DETAIL";#N/A,#N/A,FALSE,"2_1 Appraisal Narrative"}</definedName>
    <definedName name="_______________________________________________________asr3" hidden="1">{"'Sheet1'!$A$1:$L$49"}</definedName>
    <definedName name="_______________________________________________________ERY5" hidden="1">{"'Sheet1'!$A$1:$L$49"}</definedName>
    <definedName name="_______________________________________________________FHT4" hidden="1">{"'Sheet1'!$A$1:$L$49"}</definedName>
    <definedName name="_______________________________________________________FHT7" hidden="1">{"'Sheet1'!$A$1:$L$49"}</definedName>
    <definedName name="_______________________________________________________GUT88" hidden="1">{"'Sheet1'!$A$1:$L$49"}</definedName>
    <definedName name="_______________________________________________________HRA32" hidden="1">{"'Sheet1'!$A$1:$L$49"}</definedName>
    <definedName name="_______________________________________________________HUI67" hidden="1">{"'Sheet1'!$A$1:$L$49"}</definedName>
    <definedName name="_______________________________________________________JYI7" hidden="1">{"'Sheet1'!$A$1:$L$49"}</definedName>
    <definedName name="_______________________________________________________KHL89" hidden="1">{"'Sheet1'!$A$1:$L$49"}</definedName>
    <definedName name="_______________________________________________________KI789" hidden="1">{"'Sheet1'!$A$1:$L$49"}</definedName>
    <definedName name="_______________________________________________________QHD264" hidden="1">{"'原油分析'!$A$1:$W$13"}</definedName>
    <definedName name="_______________________________________________________RTY456" hidden="1">{"'Sheet1'!$A$1:$L$49"}</definedName>
    <definedName name="_______________________________________________________TI767" hidden="1">{"'Sheet1'!$A$1:$L$49"}</definedName>
    <definedName name="_______________________________________________________TRY45" hidden="1">{"'Sheet1'!$A$1:$L$49"}</definedName>
    <definedName name="_______________________________________________________TU57" hidden="1">{"'Sheet1'!$A$1:$L$49"}</definedName>
    <definedName name="_______________________________________________________WTE4" hidden="1">{"'Sheet1'!$A$1:$L$49"}</definedName>
    <definedName name="_______________________________________________________YR576" hidden="1">{"'Sheet1'!$A$1:$L$49"}</definedName>
    <definedName name="______________________________________________________aaa111" hidden="1">{#N/A,#N/A,FALSE,"G and G Manpower Summary";#N/A,#N/A,FALSE,"04_36 GG DETAIL";#N/A,#N/A,FALSE,"04_36  NARRATIVE";#N/A,#N/A,FALSE,"05_36 GG DETAIL ";#N/A,#N/A,FALSE,"05_36 Narrative";#N/A,#N/A,FALSE,"Getuo GG DETAIL ";#N/A,#N/A,FALSE,"Getuo Narrative";#N/A,#N/A,FALSE,"Laopu GG DETAIL";#N/A,#N/A,FALSE,"Laopu Narrative";#N/A,#N/A,FALSE,"27_11 GG DETAIL";#N/A,#N/A,FALSE,"27_11 Narrative";#N/A,#N/A,FALSE,"2_1 Appraisal GG DETAIL";#N/A,#N/A,FALSE,"2_1 Appraisal Narrative"}</definedName>
    <definedName name="______________________________________________________ERY5" hidden="1">{"'Sheet1'!$A$1:$L$49"}</definedName>
    <definedName name="______________________________________________________FHT4" hidden="1">{"'Sheet1'!$A$1:$L$49"}</definedName>
    <definedName name="______________________________________________________FHT7" hidden="1">{"'Sheet1'!$A$1:$L$49"}</definedName>
    <definedName name="______________________________________________________GUT88" hidden="1">{"'Sheet1'!$A$1:$L$49"}</definedName>
    <definedName name="______________________________________________________HRA32" hidden="1">{"'Sheet1'!$A$1:$L$49"}</definedName>
    <definedName name="______________________________________________________HUI67" hidden="1">{"'Sheet1'!$A$1:$L$49"}</definedName>
    <definedName name="______________________________________________________JYI7" hidden="1">{"'Sheet1'!$A$1:$L$49"}</definedName>
    <definedName name="______________________________________________________KHL89" hidden="1">{"'Sheet1'!$A$1:$L$49"}</definedName>
    <definedName name="______________________________________________________KI789" hidden="1">{"'Sheet1'!$A$1:$L$49"}</definedName>
    <definedName name="______________________________________________________QHD264" hidden="1">{"'原油分析'!$A$1:$W$13"}</definedName>
    <definedName name="______________________________________________________RTY456" hidden="1">{"'Sheet1'!$A$1:$L$49"}</definedName>
    <definedName name="______________________________________________________TI767" hidden="1">{"'Sheet1'!$A$1:$L$49"}</definedName>
    <definedName name="______________________________________________________TRY45" hidden="1">{"'Sheet1'!$A$1:$L$49"}</definedName>
    <definedName name="______________________________________________________TU57" hidden="1">{"'Sheet1'!$A$1:$L$49"}</definedName>
    <definedName name="______________________________________________________YR576" hidden="1">{"'Sheet1'!$A$1:$L$49"}</definedName>
    <definedName name="_____________________________________________________asr3" hidden="1">{"'Sheet1'!$A$1:$L$49"}</definedName>
    <definedName name="_____________________________________________________WTE4" hidden="1">{"'Sheet1'!$A$1:$L$49"}</definedName>
    <definedName name="____________________________________________________aaa111" hidden="1">{#N/A,#N/A,FALSE,"G and G Manpower Summary";#N/A,#N/A,FALSE,"04_36 GG DETAIL";#N/A,#N/A,FALSE,"04_36  NARRATIVE";#N/A,#N/A,FALSE,"05_36 GG DETAIL ";#N/A,#N/A,FALSE,"05_36 Narrative";#N/A,#N/A,FALSE,"Getuo GG DETAIL ";#N/A,#N/A,FALSE,"Getuo Narrative";#N/A,#N/A,FALSE,"Laopu GG DETAIL";#N/A,#N/A,FALSE,"Laopu Narrative";#N/A,#N/A,FALSE,"27_11 GG DETAIL";#N/A,#N/A,FALSE,"27_11 Narrative";#N/A,#N/A,FALSE,"2_1 Appraisal GG DETAIL";#N/A,#N/A,FALSE,"2_1 Appraisal Narrative"}</definedName>
    <definedName name="____________________________________________________asr3" hidden="1">{"'Sheet1'!$A$1:$L$49"}</definedName>
    <definedName name="____________________________________________________ERY5" hidden="1">{"'Sheet1'!$A$1:$L$49"}</definedName>
    <definedName name="____________________________________________________FHT4" hidden="1">{"'Sheet1'!$A$1:$L$49"}</definedName>
    <definedName name="____________________________________________________FHT7" hidden="1">{"'Sheet1'!$A$1:$L$49"}</definedName>
    <definedName name="____________________________________________________GUT88" hidden="1">{"'Sheet1'!$A$1:$L$49"}</definedName>
    <definedName name="____________________________________________________HRA32" hidden="1">{"'Sheet1'!$A$1:$L$49"}</definedName>
    <definedName name="____________________________________________________HUI67" hidden="1">{"'Sheet1'!$A$1:$L$49"}</definedName>
    <definedName name="____________________________________________________JYI7" hidden="1">{"'Sheet1'!$A$1:$L$49"}</definedName>
    <definedName name="____________________________________________________KHL89" hidden="1">{"'Sheet1'!$A$1:$L$49"}</definedName>
    <definedName name="____________________________________________________KI789" hidden="1">{"'Sheet1'!$A$1:$L$49"}</definedName>
    <definedName name="____________________________________________________QHD264" hidden="1">{"'原油分析'!$A$1:$W$13"}</definedName>
    <definedName name="____________________________________________________RTY456" hidden="1">{"'Sheet1'!$A$1:$L$49"}</definedName>
    <definedName name="____________________________________________________TI767" hidden="1">{"'Sheet1'!$A$1:$L$49"}</definedName>
    <definedName name="____________________________________________________TRY45" hidden="1">{"'Sheet1'!$A$1:$L$49"}</definedName>
    <definedName name="____________________________________________________TU57" hidden="1">{"'Sheet1'!$A$1:$L$49"}</definedName>
    <definedName name="____________________________________________________WTE4" hidden="1">{"'Sheet1'!$A$1:$L$49"}</definedName>
    <definedName name="____________________________________________________YR576" hidden="1">{"'Sheet1'!$A$1:$L$49"}</definedName>
    <definedName name="___________________________________________________asr3" hidden="1">{"'Sheet1'!$A$1:$L$49"}</definedName>
    <definedName name="___________________________________________________ERY5" hidden="1">{"'Sheet1'!$A$1:$L$49"}</definedName>
    <definedName name="___________________________________________________FHT4" hidden="1">{"'Sheet1'!$A$1:$L$49"}</definedName>
    <definedName name="___________________________________________________FHT7" hidden="1">{"'Sheet1'!$A$1:$L$49"}</definedName>
    <definedName name="___________________________________________________GUT88" hidden="1">{"'Sheet1'!$A$1:$L$49"}</definedName>
    <definedName name="___________________________________________________HRA32" hidden="1">{"'Sheet1'!$A$1:$L$49"}</definedName>
    <definedName name="___________________________________________________HUI67" hidden="1">{"'Sheet1'!$A$1:$L$49"}</definedName>
    <definedName name="___________________________________________________JYI7" hidden="1">{"'Sheet1'!$A$1:$L$49"}</definedName>
    <definedName name="___________________________________________________KHL89" hidden="1">{"'Sheet1'!$A$1:$L$49"}</definedName>
    <definedName name="___________________________________________________KI789" hidden="1">{"'Sheet1'!$A$1:$L$49"}</definedName>
    <definedName name="___________________________________________________RTY456" hidden="1">{"'Sheet1'!$A$1:$L$49"}</definedName>
    <definedName name="___________________________________________________TI767" hidden="1">{"'Sheet1'!$A$1:$L$49"}</definedName>
    <definedName name="___________________________________________________TRY45" hidden="1">{"'Sheet1'!$A$1:$L$49"}</definedName>
    <definedName name="___________________________________________________TU57" hidden="1">{"'Sheet1'!$A$1:$L$49"}</definedName>
    <definedName name="___________________________________________________WTE4" hidden="1">{"'Sheet1'!$A$1:$L$49"}</definedName>
    <definedName name="___________________________________________________YR576" hidden="1">{"'Sheet1'!$A$1:$L$49"}</definedName>
    <definedName name="__________________________________________________aaa111" hidden="1">{#N/A,#N/A,FALSE,"G and G Manpower Summary";#N/A,#N/A,FALSE,"04_36 GG DETAIL";#N/A,#N/A,FALSE,"04_36  NARRATIVE";#N/A,#N/A,FALSE,"05_36 GG DETAIL ";#N/A,#N/A,FALSE,"05_36 Narrative";#N/A,#N/A,FALSE,"Getuo GG DETAIL ";#N/A,#N/A,FALSE,"Getuo Narrative";#N/A,#N/A,FALSE,"Laopu GG DETAIL";#N/A,#N/A,FALSE,"Laopu Narrative";#N/A,#N/A,FALSE,"27_11 GG DETAIL";#N/A,#N/A,FALSE,"27_11 Narrative";#N/A,#N/A,FALSE,"2_1 Appraisal GG DETAIL";#N/A,#N/A,FALSE,"2_1 Appraisal Narrative"}</definedName>
    <definedName name="__________________________________________________asr3" hidden="1">{"'Sheet1'!$A$1:$L$49"}</definedName>
    <definedName name="__________________________________________________ERY5" hidden="1">{"'Sheet1'!$A$1:$L$49"}</definedName>
    <definedName name="__________________________________________________FHT4" hidden="1">{"'Sheet1'!$A$1:$L$49"}</definedName>
    <definedName name="__________________________________________________FHT7" hidden="1">{"'Sheet1'!$A$1:$L$49"}</definedName>
    <definedName name="__________________________________________________GUT88" hidden="1">{"'Sheet1'!$A$1:$L$49"}</definedName>
    <definedName name="__________________________________________________HRA32" hidden="1">{"'Sheet1'!$A$1:$L$49"}</definedName>
    <definedName name="__________________________________________________HUI67" hidden="1">{"'Sheet1'!$A$1:$L$49"}</definedName>
    <definedName name="__________________________________________________JYI7" hidden="1">{"'Sheet1'!$A$1:$L$49"}</definedName>
    <definedName name="__________________________________________________KHL89" hidden="1">{"'Sheet1'!$A$1:$L$49"}</definedName>
    <definedName name="__________________________________________________KI789" hidden="1">{"'Sheet1'!$A$1:$L$49"}</definedName>
    <definedName name="__________________________________________________QHD264" hidden="1">{"'原油分析'!$A$1:$W$13"}</definedName>
    <definedName name="__________________________________________________RTY456" hidden="1">{"'Sheet1'!$A$1:$L$49"}</definedName>
    <definedName name="__________________________________________________TI767" hidden="1">{"'Sheet1'!$A$1:$L$49"}</definedName>
    <definedName name="__________________________________________________TRY45" hidden="1">{"'Sheet1'!$A$1:$L$49"}</definedName>
    <definedName name="__________________________________________________TU57" hidden="1">{"'Sheet1'!$A$1:$L$49"}</definedName>
    <definedName name="__________________________________________________WTE4" hidden="1">{"'Sheet1'!$A$1:$L$49"}</definedName>
    <definedName name="__________________________________________________YR576" hidden="1">{"'Sheet1'!$A$1:$L$49"}</definedName>
    <definedName name="_________________________________________________aaa111" hidden="1">{#N/A,#N/A,FALSE,"G and G Manpower Summary";#N/A,#N/A,FALSE,"04_36 GG DETAIL";#N/A,#N/A,FALSE,"04_36  NARRATIVE";#N/A,#N/A,FALSE,"05_36 GG DETAIL ";#N/A,#N/A,FALSE,"05_36 Narrative";#N/A,#N/A,FALSE,"Getuo GG DETAIL ";#N/A,#N/A,FALSE,"Getuo Narrative";#N/A,#N/A,FALSE,"Laopu GG DETAIL";#N/A,#N/A,FALSE,"Laopu Narrative";#N/A,#N/A,FALSE,"27_11 GG DETAIL";#N/A,#N/A,FALSE,"27_11 Narrative";#N/A,#N/A,FALSE,"2_1 Appraisal GG DETAIL";#N/A,#N/A,FALSE,"2_1 Appraisal Narrative"}</definedName>
    <definedName name="_________________________________________________asr3" hidden="1">{"'Sheet1'!$A$1:$L$49"}</definedName>
    <definedName name="_________________________________________________ERY5" hidden="1">{"'Sheet1'!$A$1:$L$49"}</definedName>
    <definedName name="_________________________________________________FHT4" hidden="1">{"'Sheet1'!$A$1:$L$49"}</definedName>
    <definedName name="_________________________________________________FHT7" hidden="1">{"'Sheet1'!$A$1:$L$49"}</definedName>
    <definedName name="_________________________________________________GUT88" hidden="1">{"'Sheet1'!$A$1:$L$49"}</definedName>
    <definedName name="_________________________________________________HRA32" hidden="1">{"'Sheet1'!$A$1:$L$49"}</definedName>
    <definedName name="_________________________________________________HUI67" hidden="1">{"'Sheet1'!$A$1:$L$49"}</definedName>
    <definedName name="_________________________________________________JYI7" hidden="1">{"'Sheet1'!$A$1:$L$49"}</definedName>
    <definedName name="_________________________________________________KHL89" hidden="1">{"'Sheet1'!$A$1:$L$49"}</definedName>
    <definedName name="_________________________________________________KI789" hidden="1">{"'Sheet1'!$A$1:$L$49"}</definedName>
    <definedName name="_________________________________________________QHD264" hidden="1">{"'原油分析'!$A$1:$W$13"}</definedName>
    <definedName name="_________________________________________________RTY456" hidden="1">{"'Sheet1'!$A$1:$L$49"}</definedName>
    <definedName name="_________________________________________________TI767" hidden="1">{"'Sheet1'!$A$1:$L$49"}</definedName>
    <definedName name="_________________________________________________TRY45" hidden="1">{"'Sheet1'!$A$1:$L$49"}</definedName>
    <definedName name="_________________________________________________TU57" hidden="1">{"'Sheet1'!$A$1:$L$49"}</definedName>
    <definedName name="_________________________________________________WTE4" hidden="1">{"'Sheet1'!$A$1:$L$49"}</definedName>
    <definedName name="_________________________________________________YR576" hidden="1">{"'Sheet1'!$A$1:$L$49"}</definedName>
    <definedName name="________________________________________________aaa111" hidden="1">{#N/A,#N/A,FALSE,"G and G Manpower Summary";#N/A,#N/A,FALSE,"04_36 GG DETAIL";#N/A,#N/A,FALSE,"04_36  NARRATIVE";#N/A,#N/A,FALSE,"05_36 GG DETAIL ";#N/A,#N/A,FALSE,"05_36 Narrative";#N/A,#N/A,FALSE,"Getuo GG DETAIL ";#N/A,#N/A,FALSE,"Getuo Narrative";#N/A,#N/A,FALSE,"Laopu GG DETAIL";#N/A,#N/A,FALSE,"Laopu Narrative";#N/A,#N/A,FALSE,"27_11 GG DETAIL";#N/A,#N/A,FALSE,"27_11 Narrative";#N/A,#N/A,FALSE,"2_1 Appraisal GG DETAIL";#N/A,#N/A,FALSE,"2_1 Appraisal Narrative"}</definedName>
    <definedName name="________________________________________________ERY5" hidden="1">{"'Sheet1'!$A$1:$L$49"}</definedName>
    <definedName name="________________________________________________FHT4" hidden="1">{"'Sheet1'!$A$1:$L$49"}</definedName>
    <definedName name="________________________________________________FHT7" hidden="1">{"'Sheet1'!$A$1:$L$49"}</definedName>
    <definedName name="________________________________________________GUT88" hidden="1">{"'Sheet1'!$A$1:$L$49"}</definedName>
    <definedName name="________________________________________________HRA32" hidden="1">{"'Sheet1'!$A$1:$L$49"}</definedName>
    <definedName name="________________________________________________HUI67" hidden="1">{"'Sheet1'!$A$1:$L$49"}</definedName>
    <definedName name="________________________________________________JYI7" hidden="1">{"'Sheet1'!$A$1:$L$49"}</definedName>
    <definedName name="________________________________________________KHL89" hidden="1">{"'Sheet1'!$A$1:$L$49"}</definedName>
    <definedName name="________________________________________________KI789" hidden="1">{"'Sheet1'!$A$1:$L$49"}</definedName>
    <definedName name="________________________________________________QHD264" hidden="1">{"'原油分析'!$A$1:$W$13"}</definedName>
    <definedName name="________________________________________________RTY456" hidden="1">{"'Sheet1'!$A$1:$L$49"}</definedName>
    <definedName name="________________________________________________TI767" hidden="1">{"'Sheet1'!$A$1:$L$49"}</definedName>
    <definedName name="________________________________________________TRY45" hidden="1">{"'Sheet1'!$A$1:$L$49"}</definedName>
    <definedName name="________________________________________________TU57" hidden="1">{"'Sheet1'!$A$1:$L$49"}</definedName>
    <definedName name="________________________________________________YR576" hidden="1">{"'Sheet1'!$A$1:$L$49"}</definedName>
    <definedName name="_______________________________________________asr3" hidden="1">{"'Sheet1'!$A$1:$L$49"}</definedName>
    <definedName name="_______________________________________________WTE4" hidden="1">{"'Sheet1'!$A$1:$L$49"}</definedName>
    <definedName name="______________________________________________aaa111" hidden="1">{#N/A,#N/A,FALSE,"G and G Manpower Summary";#N/A,#N/A,FALSE,"04_36 GG DETAIL";#N/A,#N/A,FALSE,"04_36  NARRATIVE";#N/A,#N/A,FALSE,"05_36 GG DETAIL ";#N/A,#N/A,FALSE,"05_36 Narrative";#N/A,#N/A,FALSE,"Getuo GG DETAIL ";#N/A,#N/A,FALSE,"Getuo Narrative";#N/A,#N/A,FALSE,"Laopu GG DETAIL";#N/A,#N/A,FALSE,"Laopu Narrative";#N/A,#N/A,FALSE,"27_11 GG DETAIL";#N/A,#N/A,FALSE,"27_11 Narrative";#N/A,#N/A,FALSE,"2_1 Appraisal GG DETAIL";#N/A,#N/A,FALSE,"2_1 Appraisal Narrative"}</definedName>
    <definedName name="______________________________________________ERY5" hidden="1">{"'Sheet1'!$A$1:$L$49"}</definedName>
    <definedName name="______________________________________________FHT4" hidden="1">{"'Sheet1'!$A$1:$L$49"}</definedName>
    <definedName name="______________________________________________FHT7" hidden="1">{"'Sheet1'!$A$1:$L$49"}</definedName>
    <definedName name="______________________________________________GUT88" hidden="1">{"'Sheet1'!$A$1:$L$49"}</definedName>
    <definedName name="______________________________________________HRA32" hidden="1">{"'Sheet1'!$A$1:$L$49"}</definedName>
    <definedName name="______________________________________________HUI67" hidden="1">{"'Sheet1'!$A$1:$L$49"}</definedName>
    <definedName name="______________________________________________JYI7" hidden="1">{"'Sheet1'!$A$1:$L$49"}</definedName>
    <definedName name="______________________________________________KHL89" hidden="1">{"'Sheet1'!$A$1:$L$49"}</definedName>
    <definedName name="______________________________________________KI789" hidden="1">{"'Sheet1'!$A$1:$L$49"}</definedName>
    <definedName name="______________________________________________QHD264" hidden="1">{"'原油分析'!$A$1:$W$13"}</definedName>
    <definedName name="______________________________________________RTY456" hidden="1">{"'Sheet1'!$A$1:$L$49"}</definedName>
    <definedName name="______________________________________________TI767" hidden="1">{"'Sheet1'!$A$1:$L$49"}</definedName>
    <definedName name="______________________________________________TRY45" hidden="1">{"'Sheet1'!$A$1:$L$49"}</definedName>
    <definedName name="______________________________________________TU57" hidden="1">{"'Sheet1'!$A$1:$L$49"}</definedName>
    <definedName name="______________________________________________YR576" hidden="1">{"'Sheet1'!$A$1:$L$49"}</definedName>
    <definedName name="_____________________________________________asr3" hidden="1">{"'Sheet1'!$A$1:$L$49"}</definedName>
    <definedName name="_____________________________________________WTE4" hidden="1">{"'Sheet1'!$A$1:$L$49"}</definedName>
    <definedName name="____________________________________________aaa111" hidden="1">{#N/A,#N/A,FALSE,"G and G Manpower Summary";#N/A,#N/A,FALSE,"04_36 GG DETAIL";#N/A,#N/A,FALSE,"04_36  NARRATIVE";#N/A,#N/A,FALSE,"05_36 GG DETAIL ";#N/A,#N/A,FALSE,"05_36 Narrative";#N/A,#N/A,FALSE,"Getuo GG DETAIL ";#N/A,#N/A,FALSE,"Getuo Narrative";#N/A,#N/A,FALSE,"Laopu GG DETAIL";#N/A,#N/A,FALSE,"Laopu Narrative";#N/A,#N/A,FALSE,"27_11 GG DETAIL";#N/A,#N/A,FALSE,"27_11 Narrative";#N/A,#N/A,FALSE,"2_1 Appraisal GG DETAIL";#N/A,#N/A,FALSE,"2_1 Appraisal Narrative"}</definedName>
    <definedName name="____________________________________________asr3" hidden="1">{"'Sheet1'!$A$1:$L$49"}</definedName>
    <definedName name="____________________________________________ERY5" hidden="1">{"'Sheet1'!$A$1:$L$49"}</definedName>
    <definedName name="____________________________________________FHT4" hidden="1">{"'Sheet1'!$A$1:$L$49"}</definedName>
    <definedName name="____________________________________________FHT7" hidden="1">{"'Sheet1'!$A$1:$L$49"}</definedName>
    <definedName name="____________________________________________GUT88" hidden="1">{"'Sheet1'!$A$1:$L$49"}</definedName>
    <definedName name="____________________________________________HRA32" hidden="1">{"'Sheet1'!$A$1:$L$49"}</definedName>
    <definedName name="____________________________________________HUI67" hidden="1">{"'Sheet1'!$A$1:$L$49"}</definedName>
    <definedName name="____________________________________________JYI7" hidden="1">{"'Sheet1'!$A$1:$L$49"}</definedName>
    <definedName name="____________________________________________KHL89" hidden="1">{"'Sheet1'!$A$1:$L$49"}</definedName>
    <definedName name="____________________________________________KI789" hidden="1">{"'Sheet1'!$A$1:$L$49"}</definedName>
    <definedName name="____________________________________________QHD264" hidden="1">{"'原油分析'!$A$1:$W$13"}</definedName>
    <definedName name="____________________________________________RTY456" hidden="1">{"'Sheet1'!$A$1:$L$49"}</definedName>
    <definedName name="____________________________________________TI767" hidden="1">{"'Sheet1'!$A$1:$L$49"}</definedName>
    <definedName name="____________________________________________TRY45" hidden="1">{"'Sheet1'!$A$1:$L$49"}</definedName>
    <definedName name="____________________________________________TU57" hidden="1">{"'Sheet1'!$A$1:$L$49"}</definedName>
    <definedName name="____________________________________________WTE4" hidden="1">{"'Sheet1'!$A$1:$L$49"}</definedName>
    <definedName name="____________________________________________YR576" hidden="1">{"'Sheet1'!$A$1:$L$49"}</definedName>
    <definedName name="___________________________________________aaa111" hidden="1">{#N/A,#N/A,FALSE,"G and G Manpower Summary";#N/A,#N/A,FALSE,"04_36 GG DETAIL";#N/A,#N/A,FALSE,"04_36  NARRATIVE";#N/A,#N/A,FALSE,"05_36 GG DETAIL ";#N/A,#N/A,FALSE,"05_36 Narrative";#N/A,#N/A,FALSE,"Getuo GG DETAIL ";#N/A,#N/A,FALSE,"Getuo Narrative";#N/A,#N/A,FALSE,"Laopu GG DETAIL";#N/A,#N/A,FALSE,"Laopu Narrative";#N/A,#N/A,FALSE,"27_11 GG DETAIL";#N/A,#N/A,FALSE,"27_11 Narrative";#N/A,#N/A,FALSE,"2_1 Appraisal GG DETAIL";#N/A,#N/A,FALSE,"2_1 Appraisal Narrative"}</definedName>
    <definedName name="___________________________________________asr3" hidden="1">{"'Sheet1'!$A$1:$L$49"}</definedName>
    <definedName name="___________________________________________ERY5" hidden="1">{"'Sheet1'!$A$1:$L$49"}</definedName>
    <definedName name="___________________________________________FHT4" hidden="1">{"'Sheet1'!$A$1:$L$49"}</definedName>
    <definedName name="___________________________________________FHT7" hidden="1">{"'Sheet1'!$A$1:$L$49"}</definedName>
    <definedName name="___________________________________________GUT88" hidden="1">{"'Sheet1'!$A$1:$L$49"}</definedName>
    <definedName name="___________________________________________HRA32" hidden="1">{"'Sheet1'!$A$1:$L$49"}</definedName>
    <definedName name="___________________________________________HUI67" hidden="1">{"'Sheet1'!$A$1:$L$49"}</definedName>
    <definedName name="___________________________________________JYI7" hidden="1">{"'Sheet1'!$A$1:$L$49"}</definedName>
    <definedName name="___________________________________________KHL89" hidden="1">{"'Sheet1'!$A$1:$L$49"}</definedName>
    <definedName name="___________________________________________KI789" hidden="1">{"'Sheet1'!$A$1:$L$49"}</definedName>
    <definedName name="___________________________________________QHD264" hidden="1">{"'原油分析'!$A$1:$W$13"}</definedName>
    <definedName name="___________________________________________RTY456" hidden="1">{"'Sheet1'!$A$1:$L$49"}</definedName>
    <definedName name="___________________________________________TI767" hidden="1">{"'Sheet1'!$A$1:$L$49"}</definedName>
    <definedName name="___________________________________________TRY45" hidden="1">{"'Sheet1'!$A$1:$L$49"}</definedName>
    <definedName name="___________________________________________TU57" hidden="1">{"'Sheet1'!$A$1:$L$49"}</definedName>
    <definedName name="___________________________________________WTE4" hidden="1">{"'Sheet1'!$A$1:$L$49"}</definedName>
    <definedName name="___________________________________________YR576" hidden="1">{"'Sheet1'!$A$1:$L$49"}</definedName>
    <definedName name="__________________________________________aaa111" hidden="1">{#N/A,#N/A,FALSE,"G and G Manpower Summary";#N/A,#N/A,FALSE,"04_36 GG DETAIL";#N/A,#N/A,FALSE,"04_36  NARRATIVE";#N/A,#N/A,FALSE,"05_36 GG DETAIL ";#N/A,#N/A,FALSE,"05_36 Narrative";#N/A,#N/A,FALSE,"Getuo GG DETAIL ";#N/A,#N/A,FALSE,"Getuo Narrative";#N/A,#N/A,FALSE,"Laopu GG DETAIL";#N/A,#N/A,FALSE,"Laopu Narrative";#N/A,#N/A,FALSE,"27_11 GG DETAIL";#N/A,#N/A,FALSE,"27_11 Narrative";#N/A,#N/A,FALSE,"2_1 Appraisal GG DETAIL";#N/A,#N/A,FALSE,"2_1 Appraisal Narrative"}</definedName>
    <definedName name="__________________________________________asr3" hidden="1">{"'Sheet1'!$A$1:$L$49"}</definedName>
    <definedName name="__________________________________________ERY5" hidden="1">{"'Sheet1'!$A$1:$L$49"}</definedName>
    <definedName name="__________________________________________FHT4" hidden="1">{"'Sheet1'!$A$1:$L$49"}</definedName>
    <definedName name="__________________________________________FHT7" hidden="1">{"'Sheet1'!$A$1:$L$49"}</definedName>
    <definedName name="__________________________________________GUT88" hidden="1">{"'Sheet1'!$A$1:$L$49"}</definedName>
    <definedName name="__________________________________________HRA32" hidden="1">{"'Sheet1'!$A$1:$L$49"}</definedName>
    <definedName name="__________________________________________HUI67" hidden="1">{"'Sheet1'!$A$1:$L$49"}</definedName>
    <definedName name="__________________________________________JYI7" hidden="1">{"'Sheet1'!$A$1:$L$49"}</definedName>
    <definedName name="__________________________________________KHL89" hidden="1">{"'Sheet1'!$A$1:$L$49"}</definedName>
    <definedName name="__________________________________________KI789" hidden="1">{"'Sheet1'!$A$1:$L$49"}</definedName>
    <definedName name="__________________________________________QHD264" hidden="1">{"'原油分析'!$A$1:$W$13"}</definedName>
    <definedName name="__________________________________________RTY456" hidden="1">{"'Sheet1'!$A$1:$L$49"}</definedName>
    <definedName name="__________________________________________TI767" hidden="1">{"'Sheet1'!$A$1:$L$49"}</definedName>
    <definedName name="__________________________________________TRY45" hidden="1">{"'Sheet1'!$A$1:$L$49"}</definedName>
    <definedName name="__________________________________________TU57" hidden="1">{"'Sheet1'!$A$1:$L$49"}</definedName>
    <definedName name="__________________________________________WTE4" hidden="1">{"'Sheet1'!$A$1:$L$49"}</definedName>
    <definedName name="__________________________________________YR576" hidden="1">{"'Sheet1'!$A$1:$L$49"}</definedName>
    <definedName name="_________________________________________aaa111" hidden="1">{#N/A,#N/A,FALSE,"G and G Manpower Summary";#N/A,#N/A,FALSE,"04_36 GG DETAIL";#N/A,#N/A,FALSE,"04_36  NARRATIVE";#N/A,#N/A,FALSE,"05_36 GG DETAIL ";#N/A,#N/A,FALSE,"05_36 Narrative";#N/A,#N/A,FALSE,"Getuo GG DETAIL ";#N/A,#N/A,FALSE,"Getuo Narrative";#N/A,#N/A,FALSE,"Laopu GG DETAIL";#N/A,#N/A,FALSE,"Laopu Narrative";#N/A,#N/A,FALSE,"27_11 GG DETAIL";#N/A,#N/A,FALSE,"27_11 Narrative";#N/A,#N/A,FALSE,"2_1 Appraisal GG DETAIL";#N/A,#N/A,FALSE,"2_1 Appraisal Narrative"}</definedName>
    <definedName name="_________________________________________asr3" hidden="1">{"'Sheet1'!$A$1:$L$49"}</definedName>
    <definedName name="_________________________________________ERY5" hidden="1">{"'Sheet1'!$A$1:$L$49"}</definedName>
    <definedName name="_________________________________________FHT4" hidden="1">{"'Sheet1'!$A$1:$L$49"}</definedName>
    <definedName name="_________________________________________FHT7" hidden="1">{"'Sheet1'!$A$1:$L$49"}</definedName>
    <definedName name="_________________________________________GUT88" hidden="1">{"'Sheet1'!$A$1:$L$49"}</definedName>
    <definedName name="_________________________________________HRA32" hidden="1">{"'Sheet1'!$A$1:$L$49"}</definedName>
    <definedName name="_________________________________________HUI67" hidden="1">{"'Sheet1'!$A$1:$L$49"}</definedName>
    <definedName name="_________________________________________JYI7" hidden="1">{"'Sheet1'!$A$1:$L$49"}</definedName>
    <definedName name="_________________________________________KHL89" hidden="1">{"'Sheet1'!$A$1:$L$49"}</definedName>
    <definedName name="_________________________________________KI789" hidden="1">{"'Sheet1'!$A$1:$L$49"}</definedName>
    <definedName name="_________________________________________QHD264" hidden="1">{"'原油分析'!$A$1:$W$13"}</definedName>
    <definedName name="_________________________________________RTY456" hidden="1">{"'Sheet1'!$A$1:$L$49"}</definedName>
    <definedName name="_________________________________________TI767" hidden="1">{"'Sheet1'!$A$1:$L$49"}</definedName>
    <definedName name="_________________________________________TRY45" hidden="1">{"'Sheet1'!$A$1:$L$49"}</definedName>
    <definedName name="_________________________________________TU57" hidden="1">{"'Sheet1'!$A$1:$L$49"}</definedName>
    <definedName name="_________________________________________WTE4" hidden="1">{"'Sheet1'!$A$1:$L$49"}</definedName>
    <definedName name="_________________________________________YR576" hidden="1">{"'Sheet1'!$A$1:$L$49"}</definedName>
    <definedName name="________________________________________aaa111" hidden="1">{#N/A,#N/A,FALSE,"G and G Manpower Summary";#N/A,#N/A,FALSE,"04_36 GG DETAIL";#N/A,#N/A,FALSE,"04_36  NARRATIVE";#N/A,#N/A,FALSE,"05_36 GG DETAIL ";#N/A,#N/A,FALSE,"05_36 Narrative";#N/A,#N/A,FALSE,"Getuo GG DETAIL ";#N/A,#N/A,FALSE,"Getuo Narrative";#N/A,#N/A,FALSE,"Laopu GG DETAIL";#N/A,#N/A,FALSE,"Laopu Narrative";#N/A,#N/A,FALSE,"27_11 GG DETAIL";#N/A,#N/A,FALSE,"27_11 Narrative";#N/A,#N/A,FALSE,"2_1 Appraisal GG DETAIL";#N/A,#N/A,FALSE,"2_1 Appraisal Narrative"}</definedName>
    <definedName name="________________________________________asr3" hidden="1">{"'Sheet1'!$A$1:$L$49"}</definedName>
    <definedName name="________________________________________ERY5" hidden="1">{"'Sheet1'!$A$1:$L$49"}</definedName>
    <definedName name="________________________________________FHT4" hidden="1">{"'Sheet1'!$A$1:$L$49"}</definedName>
    <definedName name="________________________________________FHT7" hidden="1">{"'Sheet1'!$A$1:$L$49"}</definedName>
    <definedName name="________________________________________GUT88" hidden="1">{"'Sheet1'!$A$1:$L$49"}</definedName>
    <definedName name="________________________________________HRA32" hidden="1">{"'Sheet1'!$A$1:$L$49"}</definedName>
    <definedName name="________________________________________HUI67" hidden="1">{"'Sheet1'!$A$1:$L$49"}</definedName>
    <definedName name="________________________________________JYI7" hidden="1">{"'Sheet1'!$A$1:$L$49"}</definedName>
    <definedName name="________________________________________KHL89" hidden="1">{"'Sheet1'!$A$1:$L$49"}</definedName>
    <definedName name="________________________________________KI789" hidden="1">{"'Sheet1'!$A$1:$L$49"}</definedName>
    <definedName name="________________________________________QHD264" hidden="1">{"'原油分析'!$A$1:$W$13"}</definedName>
    <definedName name="________________________________________RTY456" hidden="1">{"'Sheet1'!$A$1:$L$49"}</definedName>
    <definedName name="________________________________________TI767" hidden="1">{"'Sheet1'!$A$1:$L$49"}</definedName>
    <definedName name="________________________________________TRY45" hidden="1">{"'Sheet1'!$A$1:$L$49"}</definedName>
    <definedName name="________________________________________TU57" hidden="1">{"'Sheet1'!$A$1:$L$49"}</definedName>
    <definedName name="________________________________________WTE4" hidden="1">{"'Sheet1'!$A$1:$L$49"}</definedName>
    <definedName name="________________________________________YR576" hidden="1">{"'Sheet1'!$A$1:$L$49"}</definedName>
    <definedName name="_______________________________________aaa111" hidden="1">{#N/A,#N/A,FALSE,"G and G Manpower Summary";#N/A,#N/A,FALSE,"04_36 GG DETAIL";#N/A,#N/A,FALSE,"04_36  NARRATIVE";#N/A,#N/A,FALSE,"05_36 GG DETAIL ";#N/A,#N/A,FALSE,"05_36 Narrative";#N/A,#N/A,FALSE,"Getuo GG DETAIL ";#N/A,#N/A,FALSE,"Getuo Narrative";#N/A,#N/A,FALSE,"Laopu GG DETAIL";#N/A,#N/A,FALSE,"Laopu Narrative";#N/A,#N/A,FALSE,"27_11 GG DETAIL";#N/A,#N/A,FALSE,"27_11 Narrative";#N/A,#N/A,FALSE,"2_1 Appraisal GG DETAIL";#N/A,#N/A,FALSE,"2_1 Appraisal Narrative"}</definedName>
    <definedName name="_______________________________________asr3" hidden="1">{"'Sheet1'!$A$1:$L$49"}</definedName>
    <definedName name="_______________________________________ERY5" hidden="1">{"'Sheet1'!$A$1:$L$49"}</definedName>
    <definedName name="_______________________________________FHT4" hidden="1">{"'Sheet1'!$A$1:$L$49"}</definedName>
    <definedName name="_______________________________________FHT7" hidden="1">{"'Sheet1'!$A$1:$L$49"}</definedName>
    <definedName name="_______________________________________GUT88" hidden="1">{"'Sheet1'!$A$1:$L$49"}</definedName>
    <definedName name="_______________________________________HRA32" hidden="1">{"'Sheet1'!$A$1:$L$49"}</definedName>
    <definedName name="_______________________________________HUI67" hidden="1">{"'Sheet1'!$A$1:$L$49"}</definedName>
    <definedName name="_______________________________________JYI7" hidden="1">{"'Sheet1'!$A$1:$L$49"}</definedName>
    <definedName name="_______________________________________KHL89" hidden="1">{"'Sheet1'!$A$1:$L$49"}</definedName>
    <definedName name="_______________________________________KI789" hidden="1">{"'Sheet1'!$A$1:$L$49"}</definedName>
    <definedName name="_______________________________________QHD264" hidden="1">{"'原油分析'!$A$1:$W$13"}</definedName>
    <definedName name="_______________________________________RTY456" hidden="1">{"'Sheet1'!$A$1:$L$49"}</definedName>
    <definedName name="_______________________________________TI767" hidden="1">{"'Sheet1'!$A$1:$L$49"}</definedName>
    <definedName name="_______________________________________TRY45" hidden="1">{"'Sheet1'!$A$1:$L$49"}</definedName>
    <definedName name="_______________________________________TU57" hidden="1">{"'Sheet1'!$A$1:$L$49"}</definedName>
    <definedName name="_______________________________________WTE4" hidden="1">{"'Sheet1'!$A$1:$L$49"}</definedName>
    <definedName name="_______________________________________YR576" hidden="1">{"'Sheet1'!$A$1:$L$49"}</definedName>
    <definedName name="______________________________________aaa111" hidden="1">{#N/A,#N/A,FALSE,"G and G Manpower Summary";#N/A,#N/A,FALSE,"04_36 GG DETAIL";#N/A,#N/A,FALSE,"04_36  NARRATIVE";#N/A,#N/A,FALSE,"05_36 GG DETAIL ";#N/A,#N/A,FALSE,"05_36 Narrative";#N/A,#N/A,FALSE,"Getuo GG DETAIL ";#N/A,#N/A,FALSE,"Getuo Narrative";#N/A,#N/A,FALSE,"Laopu GG DETAIL";#N/A,#N/A,FALSE,"Laopu Narrative";#N/A,#N/A,FALSE,"27_11 GG DETAIL";#N/A,#N/A,FALSE,"27_11 Narrative";#N/A,#N/A,FALSE,"2_1 Appraisal GG DETAIL";#N/A,#N/A,FALSE,"2_1 Appraisal Narrative"}</definedName>
    <definedName name="______________________________________asr3" hidden="1">{"'Sheet1'!$A$1:$L$49"}</definedName>
    <definedName name="______________________________________ERY5" hidden="1">{"'Sheet1'!$A$1:$L$49"}</definedName>
    <definedName name="______________________________________FHT4" hidden="1">{"'Sheet1'!$A$1:$L$49"}</definedName>
    <definedName name="______________________________________FHT7" hidden="1">{"'Sheet1'!$A$1:$L$49"}</definedName>
    <definedName name="______________________________________GUT88" hidden="1">{"'Sheet1'!$A$1:$L$49"}</definedName>
    <definedName name="______________________________________HRA32" hidden="1">{"'Sheet1'!$A$1:$L$49"}</definedName>
    <definedName name="______________________________________HUI67" hidden="1">{"'Sheet1'!$A$1:$L$49"}</definedName>
    <definedName name="______________________________________JYI7" hidden="1">{"'Sheet1'!$A$1:$L$49"}</definedName>
    <definedName name="______________________________________KHL89" hidden="1">{"'Sheet1'!$A$1:$L$49"}</definedName>
    <definedName name="______________________________________KI789" hidden="1">{"'Sheet1'!$A$1:$L$49"}</definedName>
    <definedName name="______________________________________QHD264" hidden="1">{"'原油分析'!$A$1:$W$13"}</definedName>
    <definedName name="______________________________________RTY456" hidden="1">{"'Sheet1'!$A$1:$L$49"}</definedName>
    <definedName name="______________________________________TI767" hidden="1">{"'Sheet1'!$A$1:$L$49"}</definedName>
    <definedName name="______________________________________TRY45" hidden="1">{"'Sheet1'!$A$1:$L$49"}</definedName>
    <definedName name="______________________________________TU57" hidden="1">{"'Sheet1'!$A$1:$L$49"}</definedName>
    <definedName name="______________________________________WTE4" hidden="1">{"'Sheet1'!$A$1:$L$49"}</definedName>
    <definedName name="______________________________________YR576" hidden="1">{"'Sheet1'!$A$1:$L$49"}</definedName>
    <definedName name="_____________________________________aaa111" hidden="1">{#N/A,#N/A,FALSE,"G and G Manpower Summary";#N/A,#N/A,FALSE,"04_36 GG DETAIL";#N/A,#N/A,FALSE,"04_36  NARRATIVE";#N/A,#N/A,FALSE,"05_36 GG DETAIL ";#N/A,#N/A,FALSE,"05_36 Narrative";#N/A,#N/A,FALSE,"Getuo GG DETAIL ";#N/A,#N/A,FALSE,"Getuo Narrative";#N/A,#N/A,FALSE,"Laopu GG DETAIL";#N/A,#N/A,FALSE,"Laopu Narrative";#N/A,#N/A,FALSE,"27_11 GG DETAIL";#N/A,#N/A,FALSE,"27_11 Narrative";#N/A,#N/A,FALSE,"2_1 Appraisal GG DETAIL";#N/A,#N/A,FALSE,"2_1 Appraisal Narrative"}</definedName>
    <definedName name="_____________________________________asr3" hidden="1">{"'Sheet1'!$A$1:$L$49"}</definedName>
    <definedName name="_____________________________________ERY5" hidden="1">{"'Sheet1'!$A$1:$L$49"}</definedName>
    <definedName name="_____________________________________FHT4" hidden="1">{"'Sheet1'!$A$1:$L$49"}</definedName>
    <definedName name="_____________________________________FHT7" hidden="1">{"'Sheet1'!$A$1:$L$49"}</definedName>
    <definedName name="_____________________________________GUT88" hidden="1">{"'Sheet1'!$A$1:$L$49"}</definedName>
    <definedName name="_____________________________________HRA32" hidden="1">{"'Sheet1'!$A$1:$L$49"}</definedName>
    <definedName name="_____________________________________HUI67" hidden="1">{"'Sheet1'!$A$1:$L$49"}</definedName>
    <definedName name="_____________________________________JYI7" hidden="1">{"'Sheet1'!$A$1:$L$49"}</definedName>
    <definedName name="_____________________________________KHL89" hidden="1">{"'Sheet1'!$A$1:$L$49"}</definedName>
    <definedName name="_____________________________________KI789" hidden="1">{"'Sheet1'!$A$1:$L$49"}</definedName>
    <definedName name="_____________________________________QHD264" hidden="1">{"'原油分析'!$A$1:$W$13"}</definedName>
    <definedName name="_____________________________________RTY456" hidden="1">{"'Sheet1'!$A$1:$L$49"}</definedName>
    <definedName name="_____________________________________TI767" hidden="1">{"'Sheet1'!$A$1:$L$49"}</definedName>
    <definedName name="_____________________________________TRY45" hidden="1">{"'Sheet1'!$A$1:$L$49"}</definedName>
    <definedName name="_____________________________________TU57" hidden="1">{"'Sheet1'!$A$1:$L$49"}</definedName>
    <definedName name="_____________________________________WTE4" hidden="1">{"'Sheet1'!$A$1:$L$49"}</definedName>
    <definedName name="_____________________________________YR576" hidden="1">{"'Sheet1'!$A$1:$L$49"}</definedName>
    <definedName name="____________________________________aaa111" hidden="1">{#N/A,#N/A,FALSE,"G and G Manpower Summary";#N/A,#N/A,FALSE,"04_36 GG DETAIL";#N/A,#N/A,FALSE,"04_36  NARRATIVE";#N/A,#N/A,FALSE,"05_36 GG DETAIL ";#N/A,#N/A,FALSE,"05_36 Narrative";#N/A,#N/A,FALSE,"Getuo GG DETAIL ";#N/A,#N/A,FALSE,"Getuo Narrative";#N/A,#N/A,FALSE,"Laopu GG DETAIL";#N/A,#N/A,FALSE,"Laopu Narrative";#N/A,#N/A,FALSE,"27_11 GG DETAIL";#N/A,#N/A,FALSE,"27_11 Narrative";#N/A,#N/A,FALSE,"2_1 Appraisal GG DETAIL";#N/A,#N/A,FALSE,"2_1 Appraisal Narrative"}</definedName>
    <definedName name="____________________________________asr3" hidden="1">{"'Sheet1'!$A$1:$L$49"}</definedName>
    <definedName name="____________________________________ERY5" hidden="1">{"'Sheet1'!$A$1:$L$49"}</definedName>
    <definedName name="____________________________________FHT4" hidden="1">{"'Sheet1'!$A$1:$L$49"}</definedName>
    <definedName name="____________________________________FHT7" hidden="1">{"'Sheet1'!$A$1:$L$49"}</definedName>
    <definedName name="____________________________________GUT88" hidden="1">{"'Sheet1'!$A$1:$L$49"}</definedName>
    <definedName name="____________________________________HRA32" hidden="1">{"'Sheet1'!$A$1:$L$49"}</definedName>
    <definedName name="____________________________________HUI67" hidden="1">{"'Sheet1'!$A$1:$L$49"}</definedName>
    <definedName name="____________________________________JYI7" hidden="1">{"'Sheet1'!$A$1:$L$49"}</definedName>
    <definedName name="____________________________________KHL89" hidden="1">{"'Sheet1'!$A$1:$L$49"}</definedName>
    <definedName name="____________________________________KI789" hidden="1">{"'Sheet1'!$A$1:$L$49"}</definedName>
    <definedName name="____________________________________QHD264" hidden="1">{"'原油分析'!$A$1:$W$13"}</definedName>
    <definedName name="____________________________________RTY456" hidden="1">{"'Sheet1'!$A$1:$L$49"}</definedName>
    <definedName name="____________________________________TI767" hidden="1">{"'Sheet1'!$A$1:$L$49"}</definedName>
    <definedName name="____________________________________TRY45" hidden="1">{"'Sheet1'!$A$1:$L$49"}</definedName>
    <definedName name="____________________________________TU57" hidden="1">{"'Sheet1'!$A$1:$L$49"}</definedName>
    <definedName name="____________________________________WTE4" hidden="1">{"'Sheet1'!$A$1:$L$49"}</definedName>
    <definedName name="____________________________________YR576" hidden="1">{"'Sheet1'!$A$1:$L$49"}</definedName>
    <definedName name="___________________________________aaa111" hidden="1">{#N/A,#N/A,FALSE,"G and G Manpower Summary";#N/A,#N/A,FALSE,"04_36 GG DETAIL";#N/A,#N/A,FALSE,"04_36  NARRATIVE";#N/A,#N/A,FALSE,"05_36 GG DETAIL ";#N/A,#N/A,FALSE,"05_36 Narrative";#N/A,#N/A,FALSE,"Getuo GG DETAIL ";#N/A,#N/A,FALSE,"Getuo Narrative";#N/A,#N/A,FALSE,"Laopu GG DETAIL";#N/A,#N/A,FALSE,"Laopu Narrative";#N/A,#N/A,FALSE,"27_11 GG DETAIL";#N/A,#N/A,FALSE,"27_11 Narrative";#N/A,#N/A,FALSE,"2_1 Appraisal GG DETAIL";#N/A,#N/A,FALSE,"2_1 Appraisal Narrative"}</definedName>
    <definedName name="___________________________________asr3" hidden="1">{"'Sheet1'!$A$1:$L$49"}</definedName>
    <definedName name="___________________________________ERY5" hidden="1">{"'Sheet1'!$A$1:$L$49"}</definedName>
    <definedName name="___________________________________FHT4" hidden="1">{"'Sheet1'!$A$1:$L$49"}</definedName>
    <definedName name="___________________________________FHT7" hidden="1">{"'Sheet1'!$A$1:$L$49"}</definedName>
    <definedName name="___________________________________GUT88" hidden="1">{"'Sheet1'!$A$1:$L$49"}</definedName>
    <definedName name="___________________________________HRA32" hidden="1">{"'Sheet1'!$A$1:$L$49"}</definedName>
    <definedName name="___________________________________HUI67" hidden="1">{"'Sheet1'!$A$1:$L$49"}</definedName>
    <definedName name="___________________________________JYI7" hidden="1">{"'Sheet1'!$A$1:$L$49"}</definedName>
    <definedName name="___________________________________KHL89" hidden="1">{"'Sheet1'!$A$1:$L$49"}</definedName>
    <definedName name="___________________________________KI789" hidden="1">{"'Sheet1'!$A$1:$L$49"}</definedName>
    <definedName name="___________________________________QHD264" hidden="1">{"'原油分析'!$A$1:$W$13"}</definedName>
    <definedName name="___________________________________RTY456" hidden="1">{"'Sheet1'!$A$1:$L$49"}</definedName>
    <definedName name="___________________________________TI767" hidden="1">{"'Sheet1'!$A$1:$L$49"}</definedName>
    <definedName name="___________________________________TRY45" hidden="1">{"'Sheet1'!$A$1:$L$49"}</definedName>
    <definedName name="___________________________________TU57" hidden="1">{"'Sheet1'!$A$1:$L$49"}</definedName>
    <definedName name="___________________________________WTE4" hidden="1">{"'Sheet1'!$A$1:$L$49"}</definedName>
    <definedName name="___________________________________YR576" hidden="1">{"'Sheet1'!$A$1:$L$49"}</definedName>
    <definedName name="__________________________________aaa111" hidden="1">{#N/A,#N/A,FALSE,"G and G Manpower Summary";#N/A,#N/A,FALSE,"04_36 GG DETAIL";#N/A,#N/A,FALSE,"04_36  NARRATIVE";#N/A,#N/A,FALSE,"05_36 GG DETAIL ";#N/A,#N/A,FALSE,"05_36 Narrative";#N/A,#N/A,FALSE,"Getuo GG DETAIL ";#N/A,#N/A,FALSE,"Getuo Narrative";#N/A,#N/A,FALSE,"Laopu GG DETAIL";#N/A,#N/A,FALSE,"Laopu Narrative";#N/A,#N/A,FALSE,"27_11 GG DETAIL";#N/A,#N/A,FALSE,"27_11 Narrative";#N/A,#N/A,FALSE,"2_1 Appraisal GG DETAIL";#N/A,#N/A,FALSE,"2_1 Appraisal Narrative"}</definedName>
    <definedName name="__________________________________asr3" hidden="1">{"'Sheet1'!$A$1:$L$49"}</definedName>
    <definedName name="__________________________________ERY5" hidden="1">{"'Sheet1'!$A$1:$L$49"}</definedName>
    <definedName name="__________________________________FHT4" hidden="1">{"'Sheet1'!$A$1:$L$49"}</definedName>
    <definedName name="__________________________________FHT7" hidden="1">{"'Sheet1'!$A$1:$L$49"}</definedName>
    <definedName name="__________________________________GUT88" hidden="1">{"'Sheet1'!$A$1:$L$49"}</definedName>
    <definedName name="__________________________________HRA32" hidden="1">{"'Sheet1'!$A$1:$L$49"}</definedName>
    <definedName name="__________________________________HUI67" hidden="1">{"'Sheet1'!$A$1:$L$49"}</definedName>
    <definedName name="__________________________________JYI7" hidden="1">{"'Sheet1'!$A$1:$L$49"}</definedName>
    <definedName name="__________________________________KHL89" hidden="1">{"'Sheet1'!$A$1:$L$49"}</definedName>
    <definedName name="__________________________________KI789" hidden="1">{"'Sheet1'!$A$1:$L$49"}</definedName>
    <definedName name="__________________________________QHD264" hidden="1">{"'原油分析'!$A$1:$W$13"}</definedName>
    <definedName name="__________________________________RTY456" hidden="1">{"'Sheet1'!$A$1:$L$49"}</definedName>
    <definedName name="__________________________________TI767" hidden="1">{"'Sheet1'!$A$1:$L$49"}</definedName>
    <definedName name="__________________________________TRY45" hidden="1">{"'Sheet1'!$A$1:$L$49"}</definedName>
    <definedName name="__________________________________TU57" hidden="1">{"'Sheet1'!$A$1:$L$49"}</definedName>
    <definedName name="__________________________________WTE4" hidden="1">{"'Sheet1'!$A$1:$L$49"}</definedName>
    <definedName name="__________________________________YR576" hidden="1">{"'Sheet1'!$A$1:$L$49"}</definedName>
    <definedName name="_________________________________aaa111" hidden="1">{#N/A,#N/A,FALSE,"G and G Manpower Summary";#N/A,#N/A,FALSE,"04_36 GG DETAIL";#N/A,#N/A,FALSE,"04_36  NARRATIVE";#N/A,#N/A,FALSE,"05_36 GG DETAIL ";#N/A,#N/A,FALSE,"05_36 Narrative";#N/A,#N/A,FALSE,"Getuo GG DETAIL ";#N/A,#N/A,FALSE,"Getuo Narrative";#N/A,#N/A,FALSE,"Laopu GG DETAIL";#N/A,#N/A,FALSE,"Laopu Narrative";#N/A,#N/A,FALSE,"27_11 GG DETAIL";#N/A,#N/A,FALSE,"27_11 Narrative";#N/A,#N/A,FALSE,"2_1 Appraisal GG DETAIL";#N/A,#N/A,FALSE,"2_1 Appraisal Narrative"}</definedName>
    <definedName name="_________________________________asr3" hidden="1">{"'Sheet1'!$A$1:$L$49"}</definedName>
    <definedName name="_________________________________ERY5" hidden="1">{"'Sheet1'!$A$1:$L$49"}</definedName>
    <definedName name="_________________________________FHT4" hidden="1">{"'Sheet1'!$A$1:$L$49"}</definedName>
    <definedName name="_________________________________FHT7" hidden="1">{"'Sheet1'!$A$1:$L$49"}</definedName>
    <definedName name="_________________________________GUT88" hidden="1">{"'Sheet1'!$A$1:$L$49"}</definedName>
    <definedName name="_________________________________HRA32" hidden="1">{"'Sheet1'!$A$1:$L$49"}</definedName>
    <definedName name="_________________________________HUI67" hidden="1">{"'Sheet1'!$A$1:$L$49"}</definedName>
    <definedName name="_________________________________JYI7" hidden="1">{"'Sheet1'!$A$1:$L$49"}</definedName>
    <definedName name="_________________________________KHL89" hidden="1">{"'Sheet1'!$A$1:$L$49"}</definedName>
    <definedName name="_________________________________KI789" hidden="1">{"'Sheet1'!$A$1:$L$49"}</definedName>
    <definedName name="_________________________________QHD264" hidden="1">{"'原油分析'!$A$1:$W$13"}</definedName>
    <definedName name="_________________________________RTY456" hidden="1">{"'Sheet1'!$A$1:$L$49"}</definedName>
    <definedName name="_________________________________TI767" hidden="1">{"'Sheet1'!$A$1:$L$49"}</definedName>
    <definedName name="_________________________________TRY45" hidden="1">{"'Sheet1'!$A$1:$L$49"}</definedName>
    <definedName name="_________________________________TU57" hidden="1">{"'Sheet1'!$A$1:$L$49"}</definedName>
    <definedName name="_________________________________WTE4" hidden="1">{"'Sheet1'!$A$1:$L$49"}</definedName>
    <definedName name="_________________________________YR576" hidden="1">{"'Sheet1'!$A$1:$L$49"}</definedName>
    <definedName name="________________________________aaa111" hidden="1">{#N/A,#N/A,FALSE,"G and G Manpower Summary";#N/A,#N/A,FALSE,"04_36 GG DETAIL";#N/A,#N/A,FALSE,"04_36  NARRATIVE";#N/A,#N/A,FALSE,"05_36 GG DETAIL ";#N/A,#N/A,FALSE,"05_36 Narrative";#N/A,#N/A,FALSE,"Getuo GG DETAIL ";#N/A,#N/A,FALSE,"Getuo Narrative";#N/A,#N/A,FALSE,"Laopu GG DETAIL";#N/A,#N/A,FALSE,"Laopu Narrative";#N/A,#N/A,FALSE,"27_11 GG DETAIL";#N/A,#N/A,FALSE,"27_11 Narrative";#N/A,#N/A,FALSE,"2_1 Appraisal GG DETAIL";#N/A,#N/A,FALSE,"2_1 Appraisal Narrative"}</definedName>
    <definedName name="________________________________asr3" hidden="1">{"'Sheet1'!$A$1:$L$49"}</definedName>
    <definedName name="________________________________ERY5" hidden="1">{"'Sheet1'!$A$1:$L$49"}</definedName>
    <definedName name="________________________________FHT4" hidden="1">{"'Sheet1'!$A$1:$L$49"}</definedName>
    <definedName name="________________________________FHT7" hidden="1">{"'Sheet1'!$A$1:$L$49"}</definedName>
    <definedName name="________________________________GUT88" hidden="1">{"'Sheet1'!$A$1:$L$49"}</definedName>
    <definedName name="________________________________HRA32" hidden="1">{"'Sheet1'!$A$1:$L$49"}</definedName>
    <definedName name="________________________________HUI67" hidden="1">{"'Sheet1'!$A$1:$L$49"}</definedName>
    <definedName name="________________________________JYI7" hidden="1">{"'Sheet1'!$A$1:$L$49"}</definedName>
    <definedName name="________________________________KHL89" hidden="1">{"'Sheet1'!$A$1:$L$49"}</definedName>
    <definedName name="________________________________KI789" hidden="1">{"'Sheet1'!$A$1:$L$49"}</definedName>
    <definedName name="________________________________QHD264" hidden="1">{"'原油分析'!$A$1:$W$13"}</definedName>
    <definedName name="________________________________RTY456" hidden="1">{"'Sheet1'!$A$1:$L$49"}</definedName>
    <definedName name="________________________________TI767" hidden="1">{"'Sheet1'!$A$1:$L$49"}</definedName>
    <definedName name="________________________________TRY45" hidden="1">{"'Sheet1'!$A$1:$L$49"}</definedName>
    <definedName name="________________________________TU57" hidden="1">{"'Sheet1'!$A$1:$L$49"}</definedName>
    <definedName name="________________________________WTE4" hidden="1">{"'Sheet1'!$A$1:$L$49"}</definedName>
    <definedName name="________________________________YR576" hidden="1">{"'Sheet1'!$A$1:$L$49"}</definedName>
    <definedName name="_______________________________aaa111" hidden="1">{#N/A,#N/A,FALSE,"G and G Manpower Summary";#N/A,#N/A,FALSE,"04_36 GG DETAIL";#N/A,#N/A,FALSE,"04_36  NARRATIVE";#N/A,#N/A,FALSE,"05_36 GG DETAIL ";#N/A,#N/A,FALSE,"05_36 Narrative";#N/A,#N/A,FALSE,"Getuo GG DETAIL ";#N/A,#N/A,FALSE,"Getuo Narrative";#N/A,#N/A,FALSE,"Laopu GG DETAIL";#N/A,#N/A,FALSE,"Laopu Narrative";#N/A,#N/A,FALSE,"27_11 GG DETAIL";#N/A,#N/A,FALSE,"27_11 Narrative";#N/A,#N/A,FALSE,"2_1 Appraisal GG DETAIL";#N/A,#N/A,FALSE,"2_1 Appraisal Narrative"}</definedName>
    <definedName name="_______________________________asr3" hidden="1">{"'Sheet1'!$A$1:$L$49"}</definedName>
    <definedName name="_______________________________ERY5" hidden="1">{"'Sheet1'!$A$1:$L$49"}</definedName>
    <definedName name="_______________________________FHT4" hidden="1">{"'Sheet1'!$A$1:$L$49"}</definedName>
    <definedName name="_______________________________FHT7" hidden="1">{"'Sheet1'!$A$1:$L$49"}</definedName>
    <definedName name="_______________________________GUT88" hidden="1">{"'Sheet1'!$A$1:$L$49"}</definedName>
    <definedName name="_______________________________HRA32" hidden="1">{"'Sheet1'!$A$1:$L$49"}</definedName>
    <definedName name="_______________________________HUI67" hidden="1">{"'Sheet1'!$A$1:$L$49"}</definedName>
    <definedName name="_______________________________JYI7" hidden="1">{"'Sheet1'!$A$1:$L$49"}</definedName>
    <definedName name="_______________________________KHL89" hidden="1">{"'Sheet1'!$A$1:$L$49"}</definedName>
    <definedName name="_______________________________KI789" hidden="1">{"'Sheet1'!$A$1:$L$49"}</definedName>
    <definedName name="_______________________________QHD264" hidden="1">{"'原油分析'!$A$1:$W$13"}</definedName>
    <definedName name="_______________________________RTY456" hidden="1">{"'Sheet1'!$A$1:$L$49"}</definedName>
    <definedName name="_______________________________TI767" hidden="1">{"'Sheet1'!$A$1:$L$49"}</definedName>
    <definedName name="_______________________________TRY45" hidden="1">{"'Sheet1'!$A$1:$L$49"}</definedName>
    <definedName name="_______________________________TU57" hidden="1">{"'Sheet1'!$A$1:$L$49"}</definedName>
    <definedName name="_______________________________WTE4" hidden="1">{"'Sheet1'!$A$1:$L$49"}</definedName>
    <definedName name="_______________________________YR576" hidden="1">{"'Sheet1'!$A$1:$L$49"}</definedName>
    <definedName name="______________________________aaa111" hidden="1">{#N/A,#N/A,FALSE,"G and G Manpower Summary";#N/A,#N/A,FALSE,"04_36 GG DETAIL";#N/A,#N/A,FALSE,"04_36  NARRATIVE";#N/A,#N/A,FALSE,"05_36 GG DETAIL ";#N/A,#N/A,FALSE,"05_36 Narrative";#N/A,#N/A,FALSE,"Getuo GG DETAIL ";#N/A,#N/A,FALSE,"Getuo Narrative";#N/A,#N/A,FALSE,"Laopu GG DETAIL";#N/A,#N/A,FALSE,"Laopu Narrative";#N/A,#N/A,FALSE,"27_11 GG DETAIL";#N/A,#N/A,FALSE,"27_11 Narrative";#N/A,#N/A,FALSE,"2_1 Appraisal GG DETAIL";#N/A,#N/A,FALSE,"2_1 Appraisal Narrative"}</definedName>
    <definedName name="______________________________asr3" hidden="1">{"'Sheet1'!$A$1:$L$49"}</definedName>
    <definedName name="______________________________ERY5" hidden="1">{"'Sheet1'!$A$1:$L$49"}</definedName>
    <definedName name="______________________________FHT4" hidden="1">{"'Sheet1'!$A$1:$L$49"}</definedName>
    <definedName name="______________________________FHT7" hidden="1">{"'Sheet1'!$A$1:$L$49"}</definedName>
    <definedName name="______________________________GUT88" hidden="1">{"'Sheet1'!$A$1:$L$49"}</definedName>
    <definedName name="______________________________HRA32" hidden="1">{"'Sheet1'!$A$1:$L$49"}</definedName>
    <definedName name="______________________________HUI67" hidden="1">{"'Sheet1'!$A$1:$L$49"}</definedName>
    <definedName name="______________________________JYI7" hidden="1">{"'Sheet1'!$A$1:$L$49"}</definedName>
    <definedName name="______________________________KHL89" hidden="1">{"'Sheet1'!$A$1:$L$49"}</definedName>
    <definedName name="______________________________KI789" hidden="1">{"'Sheet1'!$A$1:$L$49"}</definedName>
    <definedName name="______________________________QHD264" hidden="1">{"'原油分析'!$A$1:$W$13"}</definedName>
    <definedName name="______________________________RTY456" hidden="1">{"'Sheet1'!$A$1:$L$49"}</definedName>
    <definedName name="______________________________TI767" hidden="1">{"'Sheet1'!$A$1:$L$49"}</definedName>
    <definedName name="______________________________TRY45" hidden="1">{"'Sheet1'!$A$1:$L$49"}</definedName>
    <definedName name="______________________________TU57" hidden="1">{"'Sheet1'!$A$1:$L$49"}</definedName>
    <definedName name="______________________________WTE4" hidden="1">{"'Sheet1'!$A$1:$L$49"}</definedName>
    <definedName name="______________________________YR576" hidden="1">{"'Sheet1'!$A$1:$L$49"}</definedName>
    <definedName name="_____________________________aaa111" hidden="1">{#N/A,#N/A,FALSE,"G and G Manpower Summary";#N/A,#N/A,FALSE,"04_36 GG DETAIL";#N/A,#N/A,FALSE,"04_36  NARRATIVE";#N/A,#N/A,FALSE,"05_36 GG DETAIL ";#N/A,#N/A,FALSE,"05_36 Narrative";#N/A,#N/A,FALSE,"Getuo GG DETAIL ";#N/A,#N/A,FALSE,"Getuo Narrative";#N/A,#N/A,FALSE,"Laopu GG DETAIL";#N/A,#N/A,FALSE,"Laopu Narrative";#N/A,#N/A,FALSE,"27_11 GG DETAIL";#N/A,#N/A,FALSE,"27_11 Narrative";#N/A,#N/A,FALSE,"2_1 Appraisal GG DETAIL";#N/A,#N/A,FALSE,"2_1 Appraisal Narrative"}</definedName>
    <definedName name="_____________________________asr3" hidden="1">{"'Sheet1'!$A$1:$L$49"}</definedName>
    <definedName name="_____________________________ERY5" hidden="1">{"'Sheet1'!$A$1:$L$49"}</definedName>
    <definedName name="_____________________________FHT4" hidden="1">{"'Sheet1'!$A$1:$L$49"}</definedName>
    <definedName name="_____________________________FHT7" hidden="1">{"'Sheet1'!$A$1:$L$49"}</definedName>
    <definedName name="_____________________________GUT88" hidden="1">{"'Sheet1'!$A$1:$L$49"}</definedName>
    <definedName name="_____________________________HRA32" hidden="1">{"'Sheet1'!$A$1:$L$49"}</definedName>
    <definedName name="_____________________________HUI67" hidden="1">{"'Sheet1'!$A$1:$L$49"}</definedName>
    <definedName name="_____________________________JYI7" hidden="1">{"'Sheet1'!$A$1:$L$49"}</definedName>
    <definedName name="_____________________________KHL89" hidden="1">{"'Sheet1'!$A$1:$L$49"}</definedName>
    <definedName name="_____________________________KI789" hidden="1">{"'Sheet1'!$A$1:$L$49"}</definedName>
    <definedName name="_____________________________QHD264" hidden="1">{"'原油分析'!$A$1:$W$13"}</definedName>
    <definedName name="_____________________________RTY456" hidden="1">{"'Sheet1'!$A$1:$L$49"}</definedName>
    <definedName name="_____________________________TI767" hidden="1">{"'Sheet1'!$A$1:$L$49"}</definedName>
    <definedName name="_____________________________TRY45" hidden="1">{"'Sheet1'!$A$1:$L$49"}</definedName>
    <definedName name="_____________________________TU57" hidden="1">{"'Sheet1'!$A$1:$L$49"}</definedName>
    <definedName name="_____________________________WTE4" hidden="1">{"'Sheet1'!$A$1:$L$49"}</definedName>
    <definedName name="_____________________________YR576" hidden="1">{"'Sheet1'!$A$1:$L$49"}</definedName>
    <definedName name="____________________________aaa111" hidden="1">{#N/A,#N/A,FALSE,"G and G Manpower Summary";#N/A,#N/A,FALSE,"04_36 GG DETAIL";#N/A,#N/A,FALSE,"04_36  NARRATIVE";#N/A,#N/A,FALSE,"05_36 GG DETAIL ";#N/A,#N/A,FALSE,"05_36 Narrative";#N/A,#N/A,FALSE,"Getuo GG DETAIL ";#N/A,#N/A,FALSE,"Getuo Narrative";#N/A,#N/A,FALSE,"Laopu GG DETAIL";#N/A,#N/A,FALSE,"Laopu Narrative";#N/A,#N/A,FALSE,"27_11 GG DETAIL";#N/A,#N/A,FALSE,"27_11 Narrative";#N/A,#N/A,FALSE,"2_1 Appraisal GG DETAIL";#N/A,#N/A,FALSE,"2_1 Appraisal Narrative"}</definedName>
    <definedName name="____________________________asr3" hidden="1">{"'Sheet1'!$A$1:$L$49"}</definedName>
    <definedName name="____________________________ERY5" hidden="1">{"'Sheet1'!$A$1:$L$49"}</definedName>
    <definedName name="____________________________FHT4" hidden="1">{"'Sheet1'!$A$1:$L$49"}</definedName>
    <definedName name="____________________________FHT7" hidden="1">{"'Sheet1'!$A$1:$L$49"}</definedName>
    <definedName name="____________________________GUT88" hidden="1">{"'Sheet1'!$A$1:$L$49"}</definedName>
    <definedName name="____________________________HRA32" hidden="1">{"'Sheet1'!$A$1:$L$49"}</definedName>
    <definedName name="____________________________HUI67" hidden="1">{"'Sheet1'!$A$1:$L$49"}</definedName>
    <definedName name="____________________________JYI7" hidden="1">{"'Sheet1'!$A$1:$L$49"}</definedName>
    <definedName name="____________________________KHL89" hidden="1">{"'Sheet1'!$A$1:$L$49"}</definedName>
    <definedName name="____________________________KI789" hidden="1">{"'Sheet1'!$A$1:$L$49"}</definedName>
    <definedName name="____________________________QHD264" hidden="1">{"'原油分析'!$A$1:$W$13"}</definedName>
    <definedName name="____________________________RTY456" hidden="1">{"'Sheet1'!$A$1:$L$49"}</definedName>
    <definedName name="____________________________TI767" hidden="1">{"'Sheet1'!$A$1:$L$49"}</definedName>
    <definedName name="____________________________TRY45" hidden="1">{"'Sheet1'!$A$1:$L$49"}</definedName>
    <definedName name="____________________________TU57" hidden="1">{"'Sheet1'!$A$1:$L$49"}</definedName>
    <definedName name="____________________________WTE4" hidden="1">{"'Sheet1'!$A$1:$L$49"}</definedName>
    <definedName name="____________________________YR576" hidden="1">{"'Sheet1'!$A$1:$L$49"}</definedName>
    <definedName name="___________________________aaa111" hidden="1">{#N/A,#N/A,FALSE,"G and G Manpower Summary";#N/A,#N/A,FALSE,"04_36 GG DETAIL";#N/A,#N/A,FALSE,"04_36  NARRATIVE";#N/A,#N/A,FALSE,"05_36 GG DETAIL ";#N/A,#N/A,FALSE,"05_36 Narrative";#N/A,#N/A,FALSE,"Getuo GG DETAIL ";#N/A,#N/A,FALSE,"Getuo Narrative";#N/A,#N/A,FALSE,"Laopu GG DETAIL";#N/A,#N/A,FALSE,"Laopu Narrative";#N/A,#N/A,FALSE,"27_11 GG DETAIL";#N/A,#N/A,FALSE,"27_11 Narrative";#N/A,#N/A,FALSE,"2_1 Appraisal GG DETAIL";#N/A,#N/A,FALSE,"2_1 Appraisal Narrative"}</definedName>
    <definedName name="___________________________asr3" hidden="1">{"'Sheet1'!$A$1:$L$49"}</definedName>
    <definedName name="___________________________ERY5" hidden="1">{"'Sheet1'!$A$1:$L$49"}</definedName>
    <definedName name="___________________________FHT4" hidden="1">{"'Sheet1'!$A$1:$L$49"}</definedName>
    <definedName name="___________________________FHT7" hidden="1">{"'Sheet1'!$A$1:$L$49"}</definedName>
    <definedName name="___________________________GUT88" hidden="1">{"'Sheet1'!$A$1:$L$49"}</definedName>
    <definedName name="___________________________HRA32" hidden="1">{"'Sheet1'!$A$1:$L$49"}</definedName>
    <definedName name="___________________________HUI67" hidden="1">{"'Sheet1'!$A$1:$L$49"}</definedName>
    <definedName name="___________________________JYI7" hidden="1">{"'Sheet1'!$A$1:$L$49"}</definedName>
    <definedName name="___________________________KHL89" hidden="1">{"'Sheet1'!$A$1:$L$49"}</definedName>
    <definedName name="___________________________KI789" hidden="1">{"'Sheet1'!$A$1:$L$49"}</definedName>
    <definedName name="___________________________QHD264" hidden="1">{"'原油分析'!$A$1:$W$13"}</definedName>
    <definedName name="___________________________RTY456" hidden="1">{"'Sheet1'!$A$1:$L$49"}</definedName>
    <definedName name="___________________________TI767" hidden="1">{"'Sheet1'!$A$1:$L$49"}</definedName>
    <definedName name="___________________________TRY45" hidden="1">{"'Sheet1'!$A$1:$L$49"}</definedName>
    <definedName name="___________________________TU57" hidden="1">{"'Sheet1'!$A$1:$L$49"}</definedName>
    <definedName name="___________________________WTE4" hidden="1">{"'Sheet1'!$A$1:$L$49"}</definedName>
    <definedName name="___________________________YR576" hidden="1">{"'Sheet1'!$A$1:$L$49"}</definedName>
    <definedName name="__________________________aaa111" hidden="1">{#N/A,#N/A,FALSE,"G and G Manpower Summary";#N/A,#N/A,FALSE,"04_36 GG DETAIL";#N/A,#N/A,FALSE,"04_36  NARRATIVE";#N/A,#N/A,FALSE,"05_36 GG DETAIL ";#N/A,#N/A,FALSE,"05_36 Narrative";#N/A,#N/A,FALSE,"Getuo GG DETAIL ";#N/A,#N/A,FALSE,"Getuo Narrative";#N/A,#N/A,FALSE,"Laopu GG DETAIL";#N/A,#N/A,FALSE,"Laopu Narrative";#N/A,#N/A,FALSE,"27_11 GG DETAIL";#N/A,#N/A,FALSE,"27_11 Narrative";#N/A,#N/A,FALSE,"2_1 Appraisal GG DETAIL";#N/A,#N/A,FALSE,"2_1 Appraisal Narrative"}</definedName>
    <definedName name="__________________________asr3" hidden="1">{"'Sheet1'!$A$1:$L$49"}</definedName>
    <definedName name="__________________________ERY5" hidden="1">{"'Sheet1'!$A$1:$L$49"}</definedName>
    <definedName name="__________________________FHT4" hidden="1">{"'Sheet1'!$A$1:$L$49"}</definedName>
    <definedName name="__________________________FHT7" hidden="1">{"'Sheet1'!$A$1:$L$49"}</definedName>
    <definedName name="__________________________GUT88" hidden="1">{"'Sheet1'!$A$1:$L$49"}</definedName>
    <definedName name="__________________________HRA32" hidden="1">{"'Sheet1'!$A$1:$L$49"}</definedName>
    <definedName name="__________________________HUI67" hidden="1">{"'Sheet1'!$A$1:$L$49"}</definedName>
    <definedName name="__________________________JYI7" hidden="1">{"'Sheet1'!$A$1:$L$49"}</definedName>
    <definedName name="__________________________KHL89" hidden="1">{"'Sheet1'!$A$1:$L$49"}</definedName>
    <definedName name="__________________________KI789" hidden="1">{"'Sheet1'!$A$1:$L$49"}</definedName>
    <definedName name="__________________________QHD264" hidden="1">{"'原油分析'!$A$1:$W$13"}</definedName>
    <definedName name="__________________________RTY456" hidden="1">{"'Sheet1'!$A$1:$L$49"}</definedName>
    <definedName name="__________________________TI767" hidden="1">{"'Sheet1'!$A$1:$L$49"}</definedName>
    <definedName name="__________________________TRY45" hidden="1">{"'Sheet1'!$A$1:$L$49"}</definedName>
    <definedName name="__________________________TU57" hidden="1">{"'Sheet1'!$A$1:$L$49"}</definedName>
    <definedName name="__________________________WTE4" hidden="1">{"'Sheet1'!$A$1:$L$49"}</definedName>
    <definedName name="__________________________YR576" hidden="1">{"'Sheet1'!$A$1:$L$49"}</definedName>
    <definedName name="_________________________aaa111" hidden="1">{#N/A,#N/A,FALSE,"G and G Manpower Summary";#N/A,#N/A,FALSE,"04_36 GG DETAIL";#N/A,#N/A,FALSE,"04_36  NARRATIVE";#N/A,#N/A,FALSE,"05_36 GG DETAIL ";#N/A,#N/A,FALSE,"05_36 Narrative";#N/A,#N/A,FALSE,"Getuo GG DETAIL ";#N/A,#N/A,FALSE,"Getuo Narrative";#N/A,#N/A,FALSE,"Laopu GG DETAIL";#N/A,#N/A,FALSE,"Laopu Narrative";#N/A,#N/A,FALSE,"27_11 GG DETAIL";#N/A,#N/A,FALSE,"27_11 Narrative";#N/A,#N/A,FALSE,"2_1 Appraisal GG DETAIL";#N/A,#N/A,FALSE,"2_1 Appraisal Narrative"}</definedName>
    <definedName name="_________________________asr3" hidden="1">{"'Sheet1'!$A$1:$L$49"}</definedName>
    <definedName name="_________________________ERY5" hidden="1">{"'Sheet1'!$A$1:$L$49"}</definedName>
    <definedName name="_________________________FHT4" hidden="1">{"'Sheet1'!$A$1:$L$49"}</definedName>
    <definedName name="_________________________FHT7" hidden="1">{"'Sheet1'!$A$1:$L$49"}</definedName>
    <definedName name="_________________________GUT88" hidden="1">{"'Sheet1'!$A$1:$L$49"}</definedName>
    <definedName name="_________________________HRA32" hidden="1">{"'Sheet1'!$A$1:$L$49"}</definedName>
    <definedName name="_________________________HUI67" hidden="1">{"'Sheet1'!$A$1:$L$49"}</definedName>
    <definedName name="_________________________JYI7" hidden="1">{"'Sheet1'!$A$1:$L$49"}</definedName>
    <definedName name="_________________________KHL89" hidden="1">{"'Sheet1'!$A$1:$L$49"}</definedName>
    <definedName name="_________________________KI789" hidden="1">{"'Sheet1'!$A$1:$L$49"}</definedName>
    <definedName name="_________________________QHD264" hidden="1">{"'原油分析'!$A$1:$W$13"}</definedName>
    <definedName name="_________________________RTY456" hidden="1">{"'Sheet1'!$A$1:$L$49"}</definedName>
    <definedName name="_________________________TI767" hidden="1">{"'Sheet1'!$A$1:$L$49"}</definedName>
    <definedName name="_________________________TRY45" hidden="1">{"'Sheet1'!$A$1:$L$49"}</definedName>
    <definedName name="_________________________TU57" hidden="1">{"'Sheet1'!$A$1:$L$49"}</definedName>
    <definedName name="_________________________WTE4" hidden="1">{"'Sheet1'!$A$1:$L$49"}</definedName>
    <definedName name="_________________________YR576" hidden="1">{"'Sheet1'!$A$1:$L$49"}</definedName>
    <definedName name="________________________aaa111" hidden="1">{#N/A,#N/A,FALSE,"G and G Manpower Summary";#N/A,#N/A,FALSE,"04_36 GG DETAIL";#N/A,#N/A,FALSE,"04_36  NARRATIVE";#N/A,#N/A,FALSE,"05_36 GG DETAIL ";#N/A,#N/A,FALSE,"05_36 Narrative";#N/A,#N/A,FALSE,"Getuo GG DETAIL ";#N/A,#N/A,FALSE,"Getuo Narrative";#N/A,#N/A,FALSE,"Laopu GG DETAIL";#N/A,#N/A,FALSE,"Laopu Narrative";#N/A,#N/A,FALSE,"27_11 GG DETAIL";#N/A,#N/A,FALSE,"27_11 Narrative";#N/A,#N/A,FALSE,"2_1 Appraisal GG DETAIL";#N/A,#N/A,FALSE,"2_1 Appraisal Narrative"}</definedName>
    <definedName name="________________________asr3" hidden="1">{"'Sheet1'!$A$1:$L$49"}</definedName>
    <definedName name="________________________ERY5" hidden="1">{"'Sheet1'!$A$1:$L$49"}</definedName>
    <definedName name="________________________FHT4" hidden="1">{"'Sheet1'!$A$1:$L$49"}</definedName>
    <definedName name="________________________FHT7" hidden="1">{"'Sheet1'!$A$1:$L$49"}</definedName>
    <definedName name="________________________GUT88" hidden="1">{"'Sheet1'!$A$1:$L$49"}</definedName>
    <definedName name="________________________HRA32" hidden="1">{"'Sheet1'!$A$1:$L$49"}</definedName>
    <definedName name="________________________HUI67" hidden="1">{"'Sheet1'!$A$1:$L$49"}</definedName>
    <definedName name="________________________JYI7" hidden="1">{"'Sheet1'!$A$1:$L$49"}</definedName>
    <definedName name="________________________KHL89" hidden="1">{"'Sheet1'!$A$1:$L$49"}</definedName>
    <definedName name="________________________KI789" hidden="1">{"'Sheet1'!$A$1:$L$49"}</definedName>
    <definedName name="________________________QHD264" hidden="1">{"'原油分析'!$A$1:$W$13"}</definedName>
    <definedName name="________________________RTY456" hidden="1">{"'Sheet1'!$A$1:$L$49"}</definedName>
    <definedName name="________________________TI767" hidden="1">{"'Sheet1'!$A$1:$L$49"}</definedName>
    <definedName name="________________________TRY45" hidden="1">{"'Sheet1'!$A$1:$L$49"}</definedName>
    <definedName name="________________________TU57" hidden="1">{"'Sheet1'!$A$1:$L$49"}</definedName>
    <definedName name="________________________WTE4" hidden="1">{"'Sheet1'!$A$1:$L$49"}</definedName>
    <definedName name="________________________YR576" hidden="1">{"'Sheet1'!$A$1:$L$49"}</definedName>
    <definedName name="_______________________aaa111" hidden="1">{#N/A,#N/A,FALSE,"G and G Manpower Summary";#N/A,#N/A,FALSE,"04_36 GG DETAIL";#N/A,#N/A,FALSE,"04_36  NARRATIVE";#N/A,#N/A,FALSE,"05_36 GG DETAIL ";#N/A,#N/A,FALSE,"05_36 Narrative";#N/A,#N/A,FALSE,"Getuo GG DETAIL ";#N/A,#N/A,FALSE,"Getuo Narrative";#N/A,#N/A,FALSE,"Laopu GG DETAIL";#N/A,#N/A,FALSE,"Laopu Narrative";#N/A,#N/A,FALSE,"27_11 GG DETAIL";#N/A,#N/A,FALSE,"27_11 Narrative";#N/A,#N/A,FALSE,"2_1 Appraisal GG DETAIL";#N/A,#N/A,FALSE,"2_1 Appraisal Narrative"}</definedName>
    <definedName name="_______________________asr3" hidden="1">{"'Sheet1'!$A$1:$L$49"}</definedName>
    <definedName name="_______________________ERY5" hidden="1">{"'Sheet1'!$A$1:$L$49"}</definedName>
    <definedName name="_______________________FHT4" hidden="1">{"'Sheet1'!$A$1:$L$49"}</definedName>
    <definedName name="_______________________FHT7" hidden="1">{"'Sheet1'!$A$1:$L$49"}</definedName>
    <definedName name="_______________________GUT88" hidden="1">{"'Sheet1'!$A$1:$L$49"}</definedName>
    <definedName name="_______________________HRA32" hidden="1">{"'Sheet1'!$A$1:$L$49"}</definedName>
    <definedName name="_______________________HUI67" hidden="1">{"'Sheet1'!$A$1:$L$49"}</definedName>
    <definedName name="_______________________JYI7" hidden="1">{"'Sheet1'!$A$1:$L$49"}</definedName>
    <definedName name="_______________________KHL89" hidden="1">{"'Sheet1'!$A$1:$L$49"}</definedName>
    <definedName name="_______________________KI789" hidden="1">{"'Sheet1'!$A$1:$L$49"}</definedName>
    <definedName name="_______________________QHD264" hidden="1">{"'原油分析'!$A$1:$W$13"}</definedName>
    <definedName name="_______________________RTY456" hidden="1">{"'Sheet1'!$A$1:$L$49"}</definedName>
    <definedName name="_______________________TI767" hidden="1">{"'Sheet1'!$A$1:$L$49"}</definedName>
    <definedName name="_______________________TRY45" hidden="1">{"'Sheet1'!$A$1:$L$49"}</definedName>
    <definedName name="_______________________TU57" hidden="1">{"'Sheet1'!$A$1:$L$49"}</definedName>
    <definedName name="_______________________WTE4" hidden="1">{"'Sheet1'!$A$1:$L$49"}</definedName>
    <definedName name="_______________________YR576" hidden="1">{"'Sheet1'!$A$1:$L$49"}</definedName>
    <definedName name="______________________aaa111" hidden="1">{#N/A,#N/A,FALSE,"G and G Manpower Summary";#N/A,#N/A,FALSE,"04_36 GG DETAIL";#N/A,#N/A,FALSE,"04_36  NARRATIVE";#N/A,#N/A,FALSE,"05_36 GG DETAIL ";#N/A,#N/A,FALSE,"05_36 Narrative";#N/A,#N/A,FALSE,"Getuo GG DETAIL ";#N/A,#N/A,FALSE,"Getuo Narrative";#N/A,#N/A,FALSE,"Laopu GG DETAIL";#N/A,#N/A,FALSE,"Laopu Narrative";#N/A,#N/A,FALSE,"27_11 GG DETAIL";#N/A,#N/A,FALSE,"27_11 Narrative";#N/A,#N/A,FALSE,"2_1 Appraisal GG DETAIL";#N/A,#N/A,FALSE,"2_1 Appraisal Narrative"}</definedName>
    <definedName name="______________________asr3" hidden="1">{"'Sheet1'!$A$1:$L$49"}</definedName>
    <definedName name="______________________ERY5" hidden="1">{"'Sheet1'!$A$1:$L$49"}</definedName>
    <definedName name="______________________FHT4" hidden="1">{"'Sheet1'!$A$1:$L$49"}</definedName>
    <definedName name="______________________FHT7" hidden="1">{"'Sheet1'!$A$1:$L$49"}</definedName>
    <definedName name="______________________GUT88" hidden="1">{"'Sheet1'!$A$1:$L$49"}</definedName>
    <definedName name="______________________HRA32" hidden="1">{"'Sheet1'!$A$1:$L$49"}</definedName>
    <definedName name="______________________HUI67" hidden="1">{"'Sheet1'!$A$1:$L$49"}</definedName>
    <definedName name="______________________JYI7" hidden="1">{"'Sheet1'!$A$1:$L$49"}</definedName>
    <definedName name="______________________KHL89" hidden="1">{"'Sheet1'!$A$1:$L$49"}</definedName>
    <definedName name="______________________KI789" hidden="1">{"'Sheet1'!$A$1:$L$49"}</definedName>
    <definedName name="______________________QHD264" hidden="1">{"'原油分析'!$A$1:$W$13"}</definedName>
    <definedName name="______________________RTY456" hidden="1">{"'Sheet1'!$A$1:$L$49"}</definedName>
    <definedName name="______________________TI767" hidden="1">{"'Sheet1'!$A$1:$L$49"}</definedName>
    <definedName name="______________________TRY45" hidden="1">{"'Sheet1'!$A$1:$L$49"}</definedName>
    <definedName name="______________________TU57" hidden="1">{"'Sheet1'!$A$1:$L$49"}</definedName>
    <definedName name="______________________WTE4" hidden="1">{"'Sheet1'!$A$1:$L$49"}</definedName>
    <definedName name="______________________YR576" hidden="1">{"'Sheet1'!$A$1:$L$49"}</definedName>
    <definedName name="_____________________aaa111" hidden="1">{#N/A,#N/A,FALSE,"G and G Manpower Summary";#N/A,#N/A,FALSE,"04_36 GG DETAIL";#N/A,#N/A,FALSE,"04_36  NARRATIVE";#N/A,#N/A,FALSE,"05_36 GG DETAIL ";#N/A,#N/A,FALSE,"05_36 Narrative";#N/A,#N/A,FALSE,"Getuo GG DETAIL ";#N/A,#N/A,FALSE,"Getuo Narrative";#N/A,#N/A,FALSE,"Laopu GG DETAIL";#N/A,#N/A,FALSE,"Laopu Narrative";#N/A,#N/A,FALSE,"27_11 GG DETAIL";#N/A,#N/A,FALSE,"27_11 Narrative";#N/A,#N/A,FALSE,"2_1 Appraisal GG DETAIL";#N/A,#N/A,FALSE,"2_1 Appraisal Narrative"}</definedName>
    <definedName name="_____________________asr3" hidden="1">{"'Sheet1'!$A$1:$L$49"}</definedName>
    <definedName name="_____________________ERY5" hidden="1">{"'Sheet1'!$A$1:$L$49"}</definedName>
    <definedName name="_____________________FHT4" hidden="1">{"'Sheet1'!$A$1:$L$49"}</definedName>
    <definedName name="_____________________FHT7" hidden="1">{"'Sheet1'!$A$1:$L$49"}</definedName>
    <definedName name="_____________________GUT88" hidden="1">{"'Sheet1'!$A$1:$L$49"}</definedName>
    <definedName name="_____________________HRA32" hidden="1">{"'Sheet1'!$A$1:$L$49"}</definedName>
    <definedName name="_____________________HUI67" hidden="1">{"'Sheet1'!$A$1:$L$49"}</definedName>
    <definedName name="_____________________JYI7" hidden="1">{"'Sheet1'!$A$1:$L$49"}</definedName>
    <definedName name="_____________________KHL89" hidden="1">{"'Sheet1'!$A$1:$L$49"}</definedName>
    <definedName name="_____________________KI789" hidden="1">{"'Sheet1'!$A$1:$L$49"}</definedName>
    <definedName name="_____________________QHD264" hidden="1">{"'原油分析'!$A$1:$W$13"}</definedName>
    <definedName name="_____________________RTY456" hidden="1">{"'Sheet1'!$A$1:$L$49"}</definedName>
    <definedName name="_____________________TI767" hidden="1">{"'Sheet1'!$A$1:$L$49"}</definedName>
    <definedName name="_____________________TRY45" hidden="1">{"'Sheet1'!$A$1:$L$49"}</definedName>
    <definedName name="_____________________TU57" hidden="1">{"'Sheet1'!$A$1:$L$49"}</definedName>
    <definedName name="_____________________WTE4" hidden="1">{"'Sheet1'!$A$1:$L$49"}</definedName>
    <definedName name="_____________________YR576" hidden="1">{"'Sheet1'!$A$1:$L$49"}</definedName>
    <definedName name="____________________aaa111" hidden="1">{#N/A,#N/A,FALSE,"G and G Manpower Summary";#N/A,#N/A,FALSE,"04_36 GG DETAIL";#N/A,#N/A,FALSE,"04_36  NARRATIVE";#N/A,#N/A,FALSE,"05_36 GG DETAIL ";#N/A,#N/A,FALSE,"05_36 Narrative";#N/A,#N/A,FALSE,"Getuo GG DETAIL ";#N/A,#N/A,FALSE,"Getuo Narrative";#N/A,#N/A,FALSE,"Laopu GG DETAIL";#N/A,#N/A,FALSE,"Laopu Narrative";#N/A,#N/A,FALSE,"27_11 GG DETAIL";#N/A,#N/A,FALSE,"27_11 Narrative";#N/A,#N/A,FALSE,"2_1 Appraisal GG DETAIL";#N/A,#N/A,FALSE,"2_1 Appraisal Narrative"}</definedName>
    <definedName name="____________________asr3" hidden="1">{"'Sheet1'!$A$1:$L$49"}</definedName>
    <definedName name="____________________ERY5" hidden="1">{"'Sheet1'!$A$1:$L$49"}</definedName>
    <definedName name="____________________FHT4" hidden="1">{"'Sheet1'!$A$1:$L$49"}</definedName>
    <definedName name="____________________FHT7" hidden="1">{"'Sheet1'!$A$1:$L$49"}</definedName>
    <definedName name="____________________GUT88" hidden="1">{"'Sheet1'!$A$1:$L$49"}</definedName>
    <definedName name="____________________HRA32" hidden="1">{"'Sheet1'!$A$1:$L$49"}</definedName>
    <definedName name="____________________HUI67" hidden="1">{"'Sheet1'!$A$1:$L$49"}</definedName>
    <definedName name="____________________JYI7" hidden="1">{"'Sheet1'!$A$1:$L$49"}</definedName>
    <definedName name="____________________KHL89" hidden="1">{"'Sheet1'!$A$1:$L$49"}</definedName>
    <definedName name="____________________KI789" hidden="1">{"'Sheet1'!$A$1:$L$49"}</definedName>
    <definedName name="____________________QHD264" hidden="1">{"'原油分析'!$A$1:$W$13"}</definedName>
    <definedName name="____________________RTY456" hidden="1">{"'Sheet1'!$A$1:$L$49"}</definedName>
    <definedName name="____________________TI767" hidden="1">{"'Sheet1'!$A$1:$L$49"}</definedName>
    <definedName name="____________________TRY45" hidden="1">{"'Sheet1'!$A$1:$L$49"}</definedName>
    <definedName name="____________________TU57" hidden="1">{"'Sheet1'!$A$1:$L$49"}</definedName>
    <definedName name="____________________WTE4" hidden="1">{"'Sheet1'!$A$1:$L$49"}</definedName>
    <definedName name="____________________YR576" hidden="1">{"'Sheet1'!$A$1:$L$49"}</definedName>
    <definedName name="___________________aaa111" hidden="1">{#N/A,#N/A,FALSE,"G and G Manpower Summary";#N/A,#N/A,FALSE,"04_36 GG DETAIL";#N/A,#N/A,FALSE,"04_36  NARRATIVE";#N/A,#N/A,FALSE,"05_36 GG DETAIL ";#N/A,#N/A,FALSE,"05_36 Narrative";#N/A,#N/A,FALSE,"Getuo GG DETAIL ";#N/A,#N/A,FALSE,"Getuo Narrative";#N/A,#N/A,FALSE,"Laopu GG DETAIL";#N/A,#N/A,FALSE,"Laopu Narrative";#N/A,#N/A,FALSE,"27_11 GG DETAIL";#N/A,#N/A,FALSE,"27_11 Narrative";#N/A,#N/A,FALSE,"2_1 Appraisal GG DETAIL";#N/A,#N/A,FALSE,"2_1 Appraisal Narrative"}</definedName>
    <definedName name="___________________asr3" hidden="1">{"'Sheet1'!$A$1:$L$49"}</definedName>
    <definedName name="___________________ERY5" hidden="1">{"'Sheet1'!$A$1:$L$49"}</definedName>
    <definedName name="___________________FHT4" hidden="1">{"'Sheet1'!$A$1:$L$49"}</definedName>
    <definedName name="___________________FHT7" hidden="1">{"'Sheet1'!$A$1:$L$49"}</definedName>
    <definedName name="___________________GUT88" hidden="1">{"'Sheet1'!$A$1:$L$49"}</definedName>
    <definedName name="___________________HRA32" hidden="1">{"'Sheet1'!$A$1:$L$49"}</definedName>
    <definedName name="___________________HUI67" hidden="1">{"'Sheet1'!$A$1:$L$49"}</definedName>
    <definedName name="___________________JYI7" hidden="1">{"'Sheet1'!$A$1:$L$49"}</definedName>
    <definedName name="___________________KHL89" hidden="1">{"'Sheet1'!$A$1:$L$49"}</definedName>
    <definedName name="___________________KI789" hidden="1">{"'Sheet1'!$A$1:$L$49"}</definedName>
    <definedName name="___________________QHD264" hidden="1">{"'原油分析'!$A$1:$W$13"}</definedName>
    <definedName name="___________________RTY456" hidden="1">{"'Sheet1'!$A$1:$L$49"}</definedName>
    <definedName name="___________________TI767" hidden="1">{"'Sheet1'!$A$1:$L$49"}</definedName>
    <definedName name="___________________TRY45" hidden="1">{"'Sheet1'!$A$1:$L$49"}</definedName>
    <definedName name="___________________TU57" hidden="1">{"'Sheet1'!$A$1:$L$49"}</definedName>
    <definedName name="___________________WTE4" hidden="1">{"'Sheet1'!$A$1:$L$49"}</definedName>
    <definedName name="___________________YR576" hidden="1">{"'Sheet1'!$A$1:$L$49"}</definedName>
    <definedName name="__________________aaa111" hidden="1">{#N/A,#N/A,FALSE,"G and G Manpower Summary";#N/A,#N/A,FALSE,"04_36 GG DETAIL";#N/A,#N/A,FALSE,"04_36  NARRATIVE";#N/A,#N/A,FALSE,"05_36 GG DETAIL ";#N/A,#N/A,FALSE,"05_36 Narrative";#N/A,#N/A,FALSE,"Getuo GG DETAIL ";#N/A,#N/A,FALSE,"Getuo Narrative";#N/A,#N/A,FALSE,"Laopu GG DETAIL";#N/A,#N/A,FALSE,"Laopu Narrative";#N/A,#N/A,FALSE,"27_11 GG DETAIL";#N/A,#N/A,FALSE,"27_11 Narrative";#N/A,#N/A,FALSE,"2_1 Appraisal GG DETAIL";#N/A,#N/A,FALSE,"2_1 Appraisal Narrative"}</definedName>
    <definedName name="__________________asr3" hidden="1">{"'Sheet1'!$A$1:$L$49"}</definedName>
    <definedName name="__________________ERY5" hidden="1">{"'Sheet1'!$A$1:$L$49"}</definedName>
    <definedName name="__________________FHT4" hidden="1">{"'Sheet1'!$A$1:$L$49"}</definedName>
    <definedName name="__________________FHT7" hidden="1">{"'Sheet1'!$A$1:$L$49"}</definedName>
    <definedName name="__________________GUT88" hidden="1">{"'Sheet1'!$A$1:$L$49"}</definedName>
    <definedName name="__________________HRA32" hidden="1">{"'Sheet1'!$A$1:$L$49"}</definedName>
    <definedName name="__________________HUI67" hidden="1">{"'Sheet1'!$A$1:$L$49"}</definedName>
    <definedName name="__________________JYI7" hidden="1">{"'Sheet1'!$A$1:$L$49"}</definedName>
    <definedName name="__________________KHL89" hidden="1">{"'Sheet1'!$A$1:$L$49"}</definedName>
    <definedName name="__________________KI789" hidden="1">{"'Sheet1'!$A$1:$L$49"}</definedName>
    <definedName name="__________________QHD264" hidden="1">{"'原油分析'!$A$1:$W$13"}</definedName>
    <definedName name="__________________RTY456" hidden="1">{"'Sheet1'!$A$1:$L$49"}</definedName>
    <definedName name="__________________TI767" hidden="1">{"'Sheet1'!$A$1:$L$49"}</definedName>
    <definedName name="__________________TRY45" hidden="1">{"'Sheet1'!$A$1:$L$49"}</definedName>
    <definedName name="__________________TU57" hidden="1">{"'Sheet1'!$A$1:$L$49"}</definedName>
    <definedName name="__________________WTE4" hidden="1">{"'Sheet1'!$A$1:$L$49"}</definedName>
    <definedName name="__________________YR576" hidden="1">{"'Sheet1'!$A$1:$L$49"}</definedName>
    <definedName name="_________________aaa111" hidden="1">{#N/A,#N/A,FALSE,"G and G Manpower Summary";#N/A,#N/A,FALSE,"04_36 GG DETAIL";#N/A,#N/A,FALSE,"04_36  NARRATIVE";#N/A,#N/A,FALSE,"05_36 GG DETAIL ";#N/A,#N/A,FALSE,"05_36 Narrative";#N/A,#N/A,FALSE,"Getuo GG DETAIL ";#N/A,#N/A,FALSE,"Getuo Narrative";#N/A,#N/A,FALSE,"Laopu GG DETAIL";#N/A,#N/A,FALSE,"Laopu Narrative";#N/A,#N/A,FALSE,"27_11 GG DETAIL";#N/A,#N/A,FALSE,"27_11 Narrative";#N/A,#N/A,FALSE,"2_1 Appraisal GG DETAIL";#N/A,#N/A,FALSE,"2_1 Appraisal Narrative"}</definedName>
    <definedName name="_________________asr3" hidden="1">{"'Sheet1'!$A$1:$L$49"}</definedName>
    <definedName name="_________________ERY5" hidden="1">{"'Sheet1'!$A$1:$L$49"}</definedName>
    <definedName name="_________________FHT4" hidden="1">{"'Sheet1'!$A$1:$L$49"}</definedName>
    <definedName name="_________________FHT7" hidden="1">{"'Sheet1'!$A$1:$L$49"}</definedName>
    <definedName name="_________________GUT88" hidden="1">{"'Sheet1'!$A$1:$L$49"}</definedName>
    <definedName name="_________________HRA32" hidden="1">{"'Sheet1'!$A$1:$L$49"}</definedName>
    <definedName name="_________________HUI67" hidden="1">{"'Sheet1'!$A$1:$L$49"}</definedName>
    <definedName name="_________________JYI7" hidden="1">{"'Sheet1'!$A$1:$L$49"}</definedName>
    <definedName name="_________________KHL89" hidden="1">{"'Sheet1'!$A$1:$L$49"}</definedName>
    <definedName name="_________________KI789" hidden="1">{"'Sheet1'!$A$1:$L$49"}</definedName>
    <definedName name="_________________QHD264" hidden="1">{"'原油分析'!$A$1:$W$13"}</definedName>
    <definedName name="_________________RTY456" hidden="1">{"'Sheet1'!$A$1:$L$49"}</definedName>
    <definedName name="_________________TI767" hidden="1">{"'Sheet1'!$A$1:$L$49"}</definedName>
    <definedName name="_________________TRY45" hidden="1">{"'Sheet1'!$A$1:$L$49"}</definedName>
    <definedName name="_________________TU57" hidden="1">{"'Sheet1'!$A$1:$L$49"}</definedName>
    <definedName name="_________________WTE4" hidden="1">{"'Sheet1'!$A$1:$L$49"}</definedName>
    <definedName name="_________________YR576" hidden="1">{"'Sheet1'!$A$1:$L$49"}</definedName>
    <definedName name="________________aaa111" hidden="1">{#N/A,#N/A,FALSE,"G and G Manpower Summary";#N/A,#N/A,FALSE,"04_36 GG DETAIL";#N/A,#N/A,FALSE,"04_36  NARRATIVE";#N/A,#N/A,FALSE,"05_36 GG DETAIL ";#N/A,#N/A,FALSE,"05_36 Narrative";#N/A,#N/A,FALSE,"Getuo GG DETAIL ";#N/A,#N/A,FALSE,"Getuo Narrative";#N/A,#N/A,FALSE,"Laopu GG DETAIL";#N/A,#N/A,FALSE,"Laopu Narrative";#N/A,#N/A,FALSE,"27_11 GG DETAIL";#N/A,#N/A,FALSE,"27_11 Narrative";#N/A,#N/A,FALSE,"2_1 Appraisal GG DETAIL";#N/A,#N/A,FALSE,"2_1 Appraisal Narrative"}</definedName>
    <definedName name="________________asr3" hidden="1">{"'Sheet1'!$A$1:$L$49"}</definedName>
    <definedName name="________________ERY5" hidden="1">{"'Sheet1'!$A$1:$L$49"}</definedName>
    <definedName name="________________FHT4" hidden="1">{"'Sheet1'!$A$1:$L$49"}</definedName>
    <definedName name="________________FHT7" hidden="1">{"'Sheet1'!$A$1:$L$49"}</definedName>
    <definedName name="________________GUT88" hidden="1">{"'Sheet1'!$A$1:$L$49"}</definedName>
    <definedName name="________________HRA32" hidden="1">{"'Sheet1'!$A$1:$L$49"}</definedName>
    <definedName name="________________HUI67" hidden="1">{"'Sheet1'!$A$1:$L$49"}</definedName>
    <definedName name="________________JYI7" hidden="1">{"'Sheet1'!$A$1:$L$49"}</definedName>
    <definedName name="________________KHL89" hidden="1">{"'Sheet1'!$A$1:$L$49"}</definedName>
    <definedName name="________________KI789" hidden="1">{"'Sheet1'!$A$1:$L$49"}</definedName>
    <definedName name="________________QHD264" hidden="1">{"'原油分析'!$A$1:$W$13"}</definedName>
    <definedName name="________________RTY456" hidden="1">{"'Sheet1'!$A$1:$L$49"}</definedName>
    <definedName name="________________TI767" hidden="1">{"'Sheet1'!$A$1:$L$49"}</definedName>
    <definedName name="________________TRY45" hidden="1">{"'Sheet1'!$A$1:$L$49"}</definedName>
    <definedName name="________________TU57" hidden="1">{"'Sheet1'!$A$1:$L$49"}</definedName>
    <definedName name="________________WTE4" hidden="1">{"'Sheet1'!$A$1:$L$49"}</definedName>
    <definedName name="________________YR576" hidden="1">{"'Sheet1'!$A$1:$L$49"}</definedName>
    <definedName name="_______________aaa111" hidden="1">{#N/A,#N/A,FALSE,"G and G Manpower Summary";#N/A,#N/A,FALSE,"04_36 GG DETAIL";#N/A,#N/A,FALSE,"04_36  NARRATIVE";#N/A,#N/A,FALSE,"05_36 GG DETAIL ";#N/A,#N/A,FALSE,"05_36 Narrative";#N/A,#N/A,FALSE,"Getuo GG DETAIL ";#N/A,#N/A,FALSE,"Getuo Narrative";#N/A,#N/A,FALSE,"Laopu GG DETAIL";#N/A,#N/A,FALSE,"Laopu Narrative";#N/A,#N/A,FALSE,"27_11 GG DETAIL";#N/A,#N/A,FALSE,"27_11 Narrative";#N/A,#N/A,FALSE,"2_1 Appraisal GG DETAIL";#N/A,#N/A,FALSE,"2_1 Appraisal Narrative"}</definedName>
    <definedName name="_______________asr3" hidden="1">{"'Sheet1'!$A$1:$L$49"}</definedName>
    <definedName name="_______________ERY5" hidden="1">{"'Sheet1'!$A$1:$L$49"}</definedName>
    <definedName name="_______________FHT4" hidden="1">{"'Sheet1'!$A$1:$L$49"}</definedName>
    <definedName name="_______________FHT7" hidden="1">{"'Sheet1'!$A$1:$L$49"}</definedName>
    <definedName name="_______________GUT88" hidden="1">{"'Sheet1'!$A$1:$L$49"}</definedName>
    <definedName name="_______________HRA32" hidden="1">{"'Sheet1'!$A$1:$L$49"}</definedName>
    <definedName name="_______________HUI67" hidden="1">{"'Sheet1'!$A$1:$L$49"}</definedName>
    <definedName name="_______________JYI7" hidden="1">{"'Sheet1'!$A$1:$L$49"}</definedName>
    <definedName name="_______________KHL89" hidden="1">{"'Sheet1'!$A$1:$L$49"}</definedName>
    <definedName name="_______________KI789" hidden="1">{"'Sheet1'!$A$1:$L$49"}</definedName>
    <definedName name="_______________QHD264" hidden="1">{"'原油分析'!$A$1:$W$13"}</definedName>
    <definedName name="_______________RTY456" hidden="1">{"'Sheet1'!$A$1:$L$49"}</definedName>
    <definedName name="_______________TI767" hidden="1">{"'Sheet1'!$A$1:$L$49"}</definedName>
    <definedName name="_______________TRY45" hidden="1">{"'Sheet1'!$A$1:$L$49"}</definedName>
    <definedName name="_______________TU57" hidden="1">{"'Sheet1'!$A$1:$L$49"}</definedName>
    <definedName name="_______________WTE4" hidden="1">{"'Sheet1'!$A$1:$L$49"}</definedName>
    <definedName name="_______________YR576" hidden="1">{"'Sheet1'!$A$1:$L$49"}</definedName>
    <definedName name="______________aaa111" hidden="1">{#N/A,#N/A,FALSE,"G and G Manpower Summary";#N/A,#N/A,FALSE,"04_36 GG DETAIL";#N/A,#N/A,FALSE,"04_36  NARRATIVE";#N/A,#N/A,FALSE,"05_36 GG DETAIL ";#N/A,#N/A,FALSE,"05_36 Narrative";#N/A,#N/A,FALSE,"Getuo GG DETAIL ";#N/A,#N/A,FALSE,"Getuo Narrative";#N/A,#N/A,FALSE,"Laopu GG DETAIL";#N/A,#N/A,FALSE,"Laopu Narrative";#N/A,#N/A,FALSE,"27_11 GG DETAIL";#N/A,#N/A,FALSE,"27_11 Narrative";#N/A,#N/A,FALSE,"2_1 Appraisal GG DETAIL";#N/A,#N/A,FALSE,"2_1 Appraisal Narrative"}</definedName>
    <definedName name="______________asr3" hidden="1">{"'Sheet1'!$A$1:$L$49"}</definedName>
    <definedName name="______________ERY5" hidden="1">{"'Sheet1'!$A$1:$L$49"}</definedName>
    <definedName name="______________FHT4" hidden="1">{"'Sheet1'!$A$1:$L$49"}</definedName>
    <definedName name="______________FHT7" hidden="1">{"'Sheet1'!$A$1:$L$49"}</definedName>
    <definedName name="______________GUT88" hidden="1">{"'Sheet1'!$A$1:$L$49"}</definedName>
    <definedName name="______________HRA32" hidden="1">{"'Sheet1'!$A$1:$L$49"}</definedName>
    <definedName name="______________HUI67" hidden="1">{"'Sheet1'!$A$1:$L$49"}</definedName>
    <definedName name="______________JYI7" hidden="1">{"'Sheet1'!$A$1:$L$49"}</definedName>
    <definedName name="______________KHL89" hidden="1">{"'Sheet1'!$A$1:$L$49"}</definedName>
    <definedName name="______________KI789" hidden="1">{"'Sheet1'!$A$1:$L$49"}</definedName>
    <definedName name="______________QHD264" hidden="1">{"'原油分析'!$A$1:$W$13"}</definedName>
    <definedName name="______________RTY456" hidden="1">{"'Sheet1'!$A$1:$L$49"}</definedName>
    <definedName name="______________TI767" hidden="1">{"'Sheet1'!$A$1:$L$49"}</definedName>
    <definedName name="______________TRY45" hidden="1">{"'Sheet1'!$A$1:$L$49"}</definedName>
    <definedName name="______________TU57" hidden="1">{"'Sheet1'!$A$1:$L$49"}</definedName>
    <definedName name="______________WTE4" hidden="1">{"'Sheet1'!$A$1:$L$49"}</definedName>
    <definedName name="______________YR576" hidden="1">{"'Sheet1'!$A$1:$L$49"}</definedName>
    <definedName name="_____________aaa111" hidden="1">{#N/A,#N/A,FALSE,"G and G Manpower Summary";#N/A,#N/A,FALSE,"04_36 GG DETAIL";#N/A,#N/A,FALSE,"04_36  NARRATIVE";#N/A,#N/A,FALSE,"05_36 GG DETAIL ";#N/A,#N/A,FALSE,"05_36 Narrative";#N/A,#N/A,FALSE,"Getuo GG DETAIL ";#N/A,#N/A,FALSE,"Getuo Narrative";#N/A,#N/A,FALSE,"Laopu GG DETAIL";#N/A,#N/A,FALSE,"Laopu Narrative";#N/A,#N/A,FALSE,"27_11 GG DETAIL";#N/A,#N/A,FALSE,"27_11 Narrative";#N/A,#N/A,FALSE,"2_1 Appraisal GG DETAIL";#N/A,#N/A,FALSE,"2_1 Appraisal Narrative"}</definedName>
    <definedName name="_____________asr3" hidden="1">{"'Sheet1'!$A$1:$L$49"}</definedName>
    <definedName name="_____________ERY5" hidden="1">{"'Sheet1'!$A$1:$L$49"}</definedName>
    <definedName name="_____________FHT4" hidden="1">{"'Sheet1'!$A$1:$L$49"}</definedName>
    <definedName name="_____________FHT7" hidden="1">{"'Sheet1'!$A$1:$L$49"}</definedName>
    <definedName name="_____________GUT88" hidden="1">{"'Sheet1'!$A$1:$L$49"}</definedName>
    <definedName name="_____________HRA32" hidden="1">{"'Sheet1'!$A$1:$L$49"}</definedName>
    <definedName name="_____________HUI67" hidden="1">{"'Sheet1'!$A$1:$L$49"}</definedName>
    <definedName name="_____________JYI7" hidden="1">{"'Sheet1'!$A$1:$L$49"}</definedName>
    <definedName name="_____________KHL89" hidden="1">{"'Sheet1'!$A$1:$L$49"}</definedName>
    <definedName name="_____________KI789" hidden="1">{"'Sheet1'!$A$1:$L$49"}</definedName>
    <definedName name="_____________QHD264" hidden="1">{"'原油分析'!$A$1:$W$13"}</definedName>
    <definedName name="_____________RTY456" hidden="1">{"'Sheet1'!$A$1:$L$49"}</definedName>
    <definedName name="_____________TI767" hidden="1">{"'Sheet1'!$A$1:$L$49"}</definedName>
    <definedName name="_____________TRY45" hidden="1">{"'Sheet1'!$A$1:$L$49"}</definedName>
    <definedName name="_____________TU57" hidden="1">{"'Sheet1'!$A$1:$L$49"}</definedName>
    <definedName name="_____________WTE4" hidden="1">{"'Sheet1'!$A$1:$L$49"}</definedName>
    <definedName name="_____________YR576" hidden="1">{"'Sheet1'!$A$1:$L$49"}</definedName>
    <definedName name="____________aaa111" hidden="1">{#N/A,#N/A,FALSE,"G and G Manpower Summary";#N/A,#N/A,FALSE,"04_36 GG DETAIL";#N/A,#N/A,FALSE,"04_36  NARRATIVE";#N/A,#N/A,FALSE,"05_36 GG DETAIL ";#N/A,#N/A,FALSE,"05_36 Narrative";#N/A,#N/A,FALSE,"Getuo GG DETAIL ";#N/A,#N/A,FALSE,"Getuo Narrative";#N/A,#N/A,FALSE,"Laopu GG DETAIL";#N/A,#N/A,FALSE,"Laopu Narrative";#N/A,#N/A,FALSE,"27_11 GG DETAIL";#N/A,#N/A,FALSE,"27_11 Narrative";#N/A,#N/A,FALSE,"2_1 Appraisal GG DETAIL";#N/A,#N/A,FALSE,"2_1 Appraisal Narrative"}</definedName>
    <definedName name="____________asr3" hidden="1">{"'Sheet1'!$A$1:$L$49"}</definedName>
    <definedName name="____________ERY5" hidden="1">{"'Sheet1'!$A$1:$L$49"}</definedName>
    <definedName name="____________FHT4" hidden="1">{"'Sheet1'!$A$1:$L$49"}</definedName>
    <definedName name="____________FHT7" hidden="1">{"'Sheet1'!$A$1:$L$49"}</definedName>
    <definedName name="____________GUT88" hidden="1">{"'Sheet1'!$A$1:$L$49"}</definedName>
    <definedName name="____________HRA32" hidden="1">{"'Sheet1'!$A$1:$L$49"}</definedName>
    <definedName name="____________HUI67" hidden="1">{"'Sheet1'!$A$1:$L$49"}</definedName>
    <definedName name="____________JYI7" hidden="1">{"'Sheet1'!$A$1:$L$49"}</definedName>
    <definedName name="____________KHL89" hidden="1">{"'Sheet1'!$A$1:$L$49"}</definedName>
    <definedName name="____________KI789" hidden="1">{"'Sheet1'!$A$1:$L$49"}</definedName>
    <definedName name="____________QHD264" hidden="1">{"'原油分析'!$A$1:$W$13"}</definedName>
    <definedName name="____________RTY456" hidden="1">{"'Sheet1'!$A$1:$L$49"}</definedName>
    <definedName name="____________TI767" hidden="1">{"'Sheet1'!$A$1:$L$49"}</definedName>
    <definedName name="____________TRY45" hidden="1">{"'Sheet1'!$A$1:$L$49"}</definedName>
    <definedName name="____________TU57" hidden="1">{"'Sheet1'!$A$1:$L$49"}</definedName>
    <definedName name="____________WTE4" hidden="1">{"'Sheet1'!$A$1:$L$49"}</definedName>
    <definedName name="____________YR576" hidden="1">{"'Sheet1'!$A$1:$L$49"}</definedName>
    <definedName name="___________aaa111" hidden="1">{#N/A,#N/A,FALSE,"G and G Manpower Summary";#N/A,#N/A,FALSE,"04_36 GG DETAIL";#N/A,#N/A,FALSE,"04_36  NARRATIVE";#N/A,#N/A,FALSE,"05_36 GG DETAIL ";#N/A,#N/A,FALSE,"05_36 Narrative";#N/A,#N/A,FALSE,"Getuo GG DETAIL ";#N/A,#N/A,FALSE,"Getuo Narrative";#N/A,#N/A,FALSE,"Laopu GG DETAIL";#N/A,#N/A,FALSE,"Laopu Narrative";#N/A,#N/A,FALSE,"27_11 GG DETAIL";#N/A,#N/A,FALSE,"27_11 Narrative";#N/A,#N/A,FALSE,"2_1 Appraisal GG DETAIL";#N/A,#N/A,FALSE,"2_1 Appraisal Narrative"}</definedName>
    <definedName name="___________asr3" hidden="1">{"'Sheet1'!$A$1:$L$49"}</definedName>
    <definedName name="___________ERY5" hidden="1">{"'Sheet1'!$A$1:$L$49"}</definedName>
    <definedName name="___________FHT4" hidden="1">{"'Sheet1'!$A$1:$L$49"}</definedName>
    <definedName name="___________FHT7" hidden="1">{"'Sheet1'!$A$1:$L$49"}</definedName>
    <definedName name="___________GUT88" hidden="1">{"'Sheet1'!$A$1:$L$49"}</definedName>
    <definedName name="___________HRA32" hidden="1">{"'Sheet1'!$A$1:$L$49"}</definedName>
    <definedName name="___________HUI67" hidden="1">{"'Sheet1'!$A$1:$L$49"}</definedName>
    <definedName name="___________JYI7" hidden="1">{"'Sheet1'!$A$1:$L$49"}</definedName>
    <definedName name="___________KHL89" hidden="1">{"'Sheet1'!$A$1:$L$49"}</definedName>
    <definedName name="___________KI789" hidden="1">{"'Sheet1'!$A$1:$L$49"}</definedName>
    <definedName name="___________QHD264" hidden="1">{"'原油分析'!$A$1:$W$13"}</definedName>
    <definedName name="___________RTY456" hidden="1">{"'Sheet1'!$A$1:$L$49"}</definedName>
    <definedName name="___________TI767" hidden="1">{"'Sheet1'!$A$1:$L$49"}</definedName>
    <definedName name="___________TRY45" hidden="1">{"'Sheet1'!$A$1:$L$49"}</definedName>
    <definedName name="___________TU57" hidden="1">{"'Sheet1'!$A$1:$L$49"}</definedName>
    <definedName name="___________WTE4" hidden="1">{"'Sheet1'!$A$1:$L$49"}</definedName>
    <definedName name="___________YR576" hidden="1">{"'Sheet1'!$A$1:$L$49"}</definedName>
    <definedName name="__________aaa111" hidden="1">{#N/A,#N/A,FALSE,"G and G Manpower Summary";#N/A,#N/A,FALSE,"04_36 GG DETAIL";#N/A,#N/A,FALSE,"04_36  NARRATIVE";#N/A,#N/A,FALSE,"05_36 GG DETAIL ";#N/A,#N/A,FALSE,"05_36 Narrative";#N/A,#N/A,FALSE,"Getuo GG DETAIL ";#N/A,#N/A,FALSE,"Getuo Narrative";#N/A,#N/A,FALSE,"Laopu GG DETAIL";#N/A,#N/A,FALSE,"Laopu Narrative";#N/A,#N/A,FALSE,"27_11 GG DETAIL";#N/A,#N/A,FALSE,"27_11 Narrative";#N/A,#N/A,FALSE,"2_1 Appraisal GG DETAIL";#N/A,#N/A,FALSE,"2_1 Appraisal Narrative"}</definedName>
    <definedName name="__________asr3" hidden="1">{"'Sheet1'!$A$1:$L$49"}</definedName>
    <definedName name="__________ERY5" hidden="1">{"'Sheet1'!$A$1:$L$49"}</definedName>
    <definedName name="__________FHT4" hidden="1">{"'Sheet1'!$A$1:$L$49"}</definedName>
    <definedName name="__________FHT7" hidden="1">{"'Sheet1'!$A$1:$L$49"}</definedName>
    <definedName name="__________GUT88" hidden="1">{"'Sheet1'!$A$1:$L$49"}</definedName>
    <definedName name="__________HRA32" hidden="1">{"'Sheet1'!$A$1:$L$49"}</definedName>
    <definedName name="__________HUI67" hidden="1">{"'Sheet1'!$A$1:$L$49"}</definedName>
    <definedName name="__________JYI7" hidden="1">{"'Sheet1'!$A$1:$L$49"}</definedName>
    <definedName name="__________KHL89" hidden="1">{"'Sheet1'!$A$1:$L$49"}</definedName>
    <definedName name="__________KI789" hidden="1">{"'Sheet1'!$A$1:$L$49"}</definedName>
    <definedName name="__________QHD264" hidden="1">{"'原油分析'!$A$1:$W$13"}</definedName>
    <definedName name="__________RTY456" hidden="1">{"'Sheet1'!$A$1:$L$49"}</definedName>
    <definedName name="__________TI767" hidden="1">{"'Sheet1'!$A$1:$L$49"}</definedName>
    <definedName name="__________TRY45" hidden="1">{"'Sheet1'!$A$1:$L$49"}</definedName>
    <definedName name="__________TU57" hidden="1">{"'Sheet1'!$A$1:$L$49"}</definedName>
    <definedName name="__________WTE4" hidden="1">{"'Sheet1'!$A$1:$L$49"}</definedName>
    <definedName name="__________YR576" hidden="1">{"'Sheet1'!$A$1:$L$49"}</definedName>
    <definedName name="_________aaa111" hidden="1">{#N/A,#N/A,FALSE,"G and G Manpower Summary";#N/A,#N/A,FALSE,"04_36 GG DETAIL";#N/A,#N/A,FALSE,"04_36  NARRATIVE";#N/A,#N/A,FALSE,"05_36 GG DETAIL ";#N/A,#N/A,FALSE,"05_36 Narrative";#N/A,#N/A,FALSE,"Getuo GG DETAIL ";#N/A,#N/A,FALSE,"Getuo Narrative";#N/A,#N/A,FALSE,"Laopu GG DETAIL";#N/A,#N/A,FALSE,"Laopu Narrative";#N/A,#N/A,FALSE,"27_11 GG DETAIL";#N/A,#N/A,FALSE,"27_11 Narrative";#N/A,#N/A,FALSE,"2_1 Appraisal GG DETAIL";#N/A,#N/A,FALSE,"2_1 Appraisal Narrative"}</definedName>
    <definedName name="_________asr3" hidden="1">{"'Sheet1'!$A$1:$L$49"}</definedName>
    <definedName name="_________ERY5" hidden="1">{"'Sheet1'!$A$1:$L$49"}</definedName>
    <definedName name="_________FHT4" hidden="1">{"'Sheet1'!$A$1:$L$49"}</definedName>
    <definedName name="_________FHT7" hidden="1">{"'Sheet1'!$A$1:$L$49"}</definedName>
    <definedName name="_________GUT88" hidden="1">{"'Sheet1'!$A$1:$L$49"}</definedName>
    <definedName name="_________HRA32" hidden="1">{"'Sheet1'!$A$1:$L$49"}</definedName>
    <definedName name="_________HUI67" hidden="1">{"'Sheet1'!$A$1:$L$49"}</definedName>
    <definedName name="_________JYI7" hidden="1">{"'Sheet1'!$A$1:$L$49"}</definedName>
    <definedName name="_________KHL89" hidden="1">{"'Sheet1'!$A$1:$L$49"}</definedName>
    <definedName name="_________KI789" hidden="1">{"'Sheet1'!$A$1:$L$49"}</definedName>
    <definedName name="_________QHD264" hidden="1">{"'原油分析'!$A$1:$W$13"}</definedName>
    <definedName name="_________RTY456" hidden="1">{"'Sheet1'!$A$1:$L$49"}</definedName>
    <definedName name="_________TI767" hidden="1">{"'Sheet1'!$A$1:$L$49"}</definedName>
    <definedName name="_________TRY45" hidden="1">{"'Sheet1'!$A$1:$L$49"}</definedName>
    <definedName name="_________TU57" hidden="1">{"'Sheet1'!$A$1:$L$49"}</definedName>
    <definedName name="_________WTE4" hidden="1">{"'Sheet1'!$A$1:$L$49"}</definedName>
    <definedName name="_________YR576" hidden="1">{"'Sheet1'!$A$1:$L$49"}</definedName>
    <definedName name="________aaa111" hidden="1">{#N/A,#N/A,FALSE,"G and G Manpower Summary";#N/A,#N/A,FALSE,"04_36 GG DETAIL";#N/A,#N/A,FALSE,"04_36  NARRATIVE";#N/A,#N/A,FALSE,"05_36 GG DETAIL ";#N/A,#N/A,FALSE,"05_36 Narrative";#N/A,#N/A,FALSE,"Getuo GG DETAIL ";#N/A,#N/A,FALSE,"Getuo Narrative";#N/A,#N/A,FALSE,"Laopu GG DETAIL";#N/A,#N/A,FALSE,"Laopu Narrative";#N/A,#N/A,FALSE,"27_11 GG DETAIL";#N/A,#N/A,FALSE,"27_11 Narrative";#N/A,#N/A,FALSE,"2_1 Appraisal GG DETAIL";#N/A,#N/A,FALSE,"2_1 Appraisal Narrative"}</definedName>
    <definedName name="________asr3" hidden="1">{"'Sheet1'!$A$1:$L$49"}</definedName>
    <definedName name="________ERY5" hidden="1">{"'Sheet1'!$A$1:$L$49"}</definedName>
    <definedName name="________FHT4" hidden="1">{"'Sheet1'!$A$1:$L$49"}</definedName>
    <definedName name="________FHT7" hidden="1">{"'Sheet1'!$A$1:$L$49"}</definedName>
    <definedName name="________GUT88" hidden="1">{"'Sheet1'!$A$1:$L$49"}</definedName>
    <definedName name="________HRA32" hidden="1">{"'Sheet1'!$A$1:$L$49"}</definedName>
    <definedName name="________HUI67" hidden="1">{"'Sheet1'!$A$1:$L$49"}</definedName>
    <definedName name="________JYI7" hidden="1">{"'Sheet1'!$A$1:$L$49"}</definedName>
    <definedName name="________KHL89" hidden="1">{"'Sheet1'!$A$1:$L$49"}</definedName>
    <definedName name="________KI789" hidden="1">{"'Sheet1'!$A$1:$L$49"}</definedName>
    <definedName name="________QHD264" hidden="1">{"'原油分析'!$A$1:$W$13"}</definedName>
    <definedName name="________RTY456" hidden="1">{"'Sheet1'!$A$1:$L$49"}</definedName>
    <definedName name="________TI767" hidden="1">{"'Sheet1'!$A$1:$L$49"}</definedName>
    <definedName name="________TRY45" hidden="1">{"'Sheet1'!$A$1:$L$49"}</definedName>
    <definedName name="________TU57" hidden="1">{"'Sheet1'!$A$1:$L$49"}</definedName>
    <definedName name="________WTE4" hidden="1">{"'Sheet1'!$A$1:$L$49"}</definedName>
    <definedName name="________YR576" hidden="1">{"'Sheet1'!$A$1:$L$49"}</definedName>
    <definedName name="_______aaa111" hidden="1">{#N/A,#N/A,FALSE,"G and G Manpower Summary";#N/A,#N/A,FALSE,"04_36 GG DETAIL";#N/A,#N/A,FALSE,"04_36  NARRATIVE";#N/A,#N/A,FALSE,"05_36 GG DETAIL ";#N/A,#N/A,FALSE,"05_36 Narrative";#N/A,#N/A,FALSE,"Getuo GG DETAIL ";#N/A,#N/A,FALSE,"Getuo Narrative";#N/A,#N/A,FALSE,"Laopu GG DETAIL";#N/A,#N/A,FALSE,"Laopu Narrative";#N/A,#N/A,FALSE,"27_11 GG DETAIL";#N/A,#N/A,FALSE,"27_11 Narrative";#N/A,#N/A,FALSE,"2_1 Appraisal GG DETAIL";#N/A,#N/A,FALSE,"2_1 Appraisal Narrative"}</definedName>
    <definedName name="_______asr3" hidden="1">{"'Sheet1'!$A$1:$L$49"}</definedName>
    <definedName name="_______ERY5" hidden="1">{"'Sheet1'!$A$1:$L$49"}</definedName>
    <definedName name="_______FHT4" hidden="1">{"'Sheet1'!$A$1:$L$49"}</definedName>
    <definedName name="_______FHT7" hidden="1">{"'Sheet1'!$A$1:$L$49"}</definedName>
    <definedName name="_______GUT88" hidden="1">{"'Sheet1'!$A$1:$L$49"}</definedName>
    <definedName name="_______HRA32" hidden="1">{"'Sheet1'!$A$1:$L$49"}</definedName>
    <definedName name="_______HUI67" hidden="1">{"'Sheet1'!$A$1:$L$49"}</definedName>
    <definedName name="_______JYI7" hidden="1">{"'Sheet1'!$A$1:$L$49"}</definedName>
    <definedName name="_______KHL89" hidden="1">{"'Sheet1'!$A$1:$L$49"}</definedName>
    <definedName name="_______KI789" hidden="1">{"'Sheet1'!$A$1:$L$49"}</definedName>
    <definedName name="_______QHD264" hidden="1">{"'原油分析'!$A$1:$W$13"}</definedName>
    <definedName name="_______RTY456" hidden="1">{"'Sheet1'!$A$1:$L$49"}</definedName>
    <definedName name="_______TI767" hidden="1">{"'Sheet1'!$A$1:$L$49"}</definedName>
    <definedName name="_______TRY45" hidden="1">{"'Sheet1'!$A$1:$L$49"}</definedName>
    <definedName name="_______TU57" hidden="1">{"'Sheet1'!$A$1:$L$49"}</definedName>
    <definedName name="_______WTE4" hidden="1">{"'Sheet1'!$A$1:$L$49"}</definedName>
    <definedName name="_______YR576" hidden="1">{"'Sheet1'!$A$1:$L$49"}</definedName>
    <definedName name="______aaa111" hidden="1">{#N/A,#N/A,FALSE,"G and G Manpower Summary";#N/A,#N/A,FALSE,"04_36 GG DETAIL";#N/A,#N/A,FALSE,"04_36  NARRATIVE";#N/A,#N/A,FALSE,"05_36 GG DETAIL ";#N/A,#N/A,FALSE,"05_36 Narrative";#N/A,#N/A,FALSE,"Getuo GG DETAIL ";#N/A,#N/A,FALSE,"Getuo Narrative";#N/A,#N/A,FALSE,"Laopu GG DETAIL";#N/A,#N/A,FALSE,"Laopu Narrative";#N/A,#N/A,FALSE,"27_11 GG DETAIL";#N/A,#N/A,FALSE,"27_11 Narrative";#N/A,#N/A,FALSE,"2_1 Appraisal GG DETAIL";#N/A,#N/A,FALSE,"2_1 Appraisal Narrative"}</definedName>
    <definedName name="______asr3" hidden="1">{"'Sheet1'!$A$1:$L$49"}</definedName>
    <definedName name="______ERY5" hidden="1">{"'Sheet1'!$A$1:$L$49"}</definedName>
    <definedName name="______FHT4" hidden="1">{"'Sheet1'!$A$1:$L$49"}</definedName>
    <definedName name="______FHT7" hidden="1">{"'Sheet1'!$A$1:$L$49"}</definedName>
    <definedName name="______GUT88" hidden="1">{"'Sheet1'!$A$1:$L$49"}</definedName>
    <definedName name="______HRA32" hidden="1">{"'Sheet1'!$A$1:$L$49"}</definedName>
    <definedName name="______HUI67" hidden="1">{"'Sheet1'!$A$1:$L$49"}</definedName>
    <definedName name="______JYI7" hidden="1">{"'Sheet1'!$A$1:$L$49"}</definedName>
    <definedName name="______KHL89" hidden="1">{"'Sheet1'!$A$1:$L$49"}</definedName>
    <definedName name="______KI789" hidden="1">{"'Sheet1'!$A$1:$L$49"}</definedName>
    <definedName name="______QHD264" hidden="1">{"'原油分析'!$A$1:$W$13"}</definedName>
    <definedName name="______RTY456" hidden="1">{"'Sheet1'!$A$1:$L$49"}</definedName>
    <definedName name="______TI767" hidden="1">{"'Sheet1'!$A$1:$L$49"}</definedName>
    <definedName name="______TRY45" hidden="1">{"'Sheet1'!$A$1:$L$49"}</definedName>
    <definedName name="______TU57" hidden="1">{"'Sheet1'!$A$1:$L$49"}</definedName>
    <definedName name="______WTE4" hidden="1">{"'Sheet1'!$A$1:$L$49"}</definedName>
    <definedName name="______YR576" hidden="1">{"'Sheet1'!$A$1:$L$49"}</definedName>
    <definedName name="_____aaa111" hidden="1">{#N/A,#N/A,FALSE,"G and G Manpower Summary";#N/A,#N/A,FALSE,"04_36 GG DETAIL";#N/A,#N/A,FALSE,"04_36  NARRATIVE";#N/A,#N/A,FALSE,"05_36 GG DETAIL ";#N/A,#N/A,FALSE,"05_36 Narrative";#N/A,#N/A,FALSE,"Getuo GG DETAIL ";#N/A,#N/A,FALSE,"Getuo Narrative";#N/A,#N/A,FALSE,"Laopu GG DETAIL";#N/A,#N/A,FALSE,"Laopu Narrative";#N/A,#N/A,FALSE,"27_11 GG DETAIL";#N/A,#N/A,FALSE,"27_11 Narrative";#N/A,#N/A,FALSE,"2_1 Appraisal GG DETAIL";#N/A,#N/A,FALSE,"2_1 Appraisal Narrative"}</definedName>
    <definedName name="_____asr3" hidden="1">{"'Sheet1'!$A$1:$L$49"}</definedName>
    <definedName name="_____ERY5" hidden="1">{"'Sheet1'!$A$1:$L$49"}</definedName>
    <definedName name="_____FHT4" hidden="1">{"'Sheet1'!$A$1:$L$49"}</definedName>
    <definedName name="_____FHT7" hidden="1">{"'Sheet1'!$A$1:$L$49"}</definedName>
    <definedName name="_____GUT88" hidden="1">{"'Sheet1'!$A$1:$L$49"}</definedName>
    <definedName name="_____HRA32" hidden="1">{"'Sheet1'!$A$1:$L$49"}</definedName>
    <definedName name="_____HUI67" hidden="1">{"'Sheet1'!$A$1:$L$49"}</definedName>
    <definedName name="_____JYI7" hidden="1">{"'Sheet1'!$A$1:$L$49"}</definedName>
    <definedName name="_____KHL89" hidden="1">{"'Sheet1'!$A$1:$L$49"}</definedName>
    <definedName name="_____KI789" hidden="1">{"'Sheet1'!$A$1:$L$49"}</definedName>
    <definedName name="_____QHD264" hidden="1">{"'原油分析'!$A$1:$W$13"}</definedName>
    <definedName name="_____RTY456" hidden="1">{"'Sheet1'!$A$1:$L$49"}</definedName>
    <definedName name="_____TI767" hidden="1">{"'Sheet1'!$A$1:$L$49"}</definedName>
    <definedName name="_____TRY45" hidden="1">{"'Sheet1'!$A$1:$L$49"}</definedName>
    <definedName name="_____TU57" hidden="1">{"'Sheet1'!$A$1:$L$49"}</definedName>
    <definedName name="_____WTE4" hidden="1">{"'Sheet1'!$A$1:$L$49"}</definedName>
    <definedName name="_____YR576" hidden="1">{"'Sheet1'!$A$1:$L$49"}</definedName>
    <definedName name="____aaa111" hidden="1">{#N/A,#N/A,FALSE,"G and G Manpower Summary";#N/A,#N/A,FALSE,"04_36 GG DETAIL";#N/A,#N/A,FALSE,"04_36  NARRATIVE";#N/A,#N/A,FALSE,"05_36 GG DETAIL ";#N/A,#N/A,FALSE,"05_36 Narrative";#N/A,#N/A,FALSE,"Getuo GG DETAIL ";#N/A,#N/A,FALSE,"Getuo Narrative";#N/A,#N/A,FALSE,"Laopu GG DETAIL";#N/A,#N/A,FALSE,"Laopu Narrative";#N/A,#N/A,FALSE,"27_11 GG DETAIL";#N/A,#N/A,FALSE,"27_11 Narrative";#N/A,#N/A,FALSE,"2_1 Appraisal GG DETAIL";#N/A,#N/A,FALSE,"2_1 Appraisal Narrative"}</definedName>
    <definedName name="____asr3" hidden="1">{"'Sheet1'!$A$1:$L$49"}</definedName>
    <definedName name="____ERY5" hidden="1">{"'Sheet1'!$A$1:$L$49"}</definedName>
    <definedName name="____FHT4" hidden="1">{"'Sheet1'!$A$1:$L$49"}</definedName>
    <definedName name="____FHT7" hidden="1">{"'Sheet1'!$A$1:$L$49"}</definedName>
    <definedName name="____GUT88" hidden="1">{"'Sheet1'!$A$1:$L$49"}</definedName>
    <definedName name="____HRA32" hidden="1">{"'Sheet1'!$A$1:$L$49"}</definedName>
    <definedName name="____HUI67" hidden="1">{"'Sheet1'!$A$1:$L$49"}</definedName>
    <definedName name="____JYI7" hidden="1">{"'Sheet1'!$A$1:$L$49"}</definedName>
    <definedName name="____KHL89" hidden="1">{"'Sheet1'!$A$1:$L$49"}</definedName>
    <definedName name="____KI789" hidden="1">{"'Sheet1'!$A$1:$L$49"}</definedName>
    <definedName name="____QHD264" hidden="1">{"'原油分析'!$A$1:$W$13"}</definedName>
    <definedName name="____RTY456" hidden="1">{"'Sheet1'!$A$1:$L$49"}</definedName>
    <definedName name="____TI767" hidden="1">{"'Sheet1'!$A$1:$L$49"}</definedName>
    <definedName name="____TRY45" hidden="1">{"'Sheet1'!$A$1:$L$49"}</definedName>
    <definedName name="____TU57" hidden="1">{"'Sheet1'!$A$1:$L$49"}</definedName>
    <definedName name="____WTE4" hidden="1">{"'Sheet1'!$A$1:$L$49"}</definedName>
    <definedName name="____YR576" hidden="1">{"'Sheet1'!$A$1:$L$49"}</definedName>
    <definedName name="___aaa111" hidden="1">{#N/A,#N/A,FALSE,"G and G Manpower Summary";#N/A,#N/A,FALSE,"04_36 GG DETAIL";#N/A,#N/A,FALSE,"04_36  NARRATIVE";#N/A,#N/A,FALSE,"05_36 GG DETAIL ";#N/A,#N/A,FALSE,"05_36 Narrative";#N/A,#N/A,FALSE,"Getuo GG DETAIL ";#N/A,#N/A,FALSE,"Getuo Narrative";#N/A,#N/A,FALSE,"Laopu GG DETAIL";#N/A,#N/A,FALSE,"Laopu Narrative";#N/A,#N/A,FALSE,"27_11 GG DETAIL";#N/A,#N/A,FALSE,"27_11 Narrative";#N/A,#N/A,FALSE,"2_1 Appraisal GG DETAIL";#N/A,#N/A,FALSE,"2_1 Appraisal Narrative"}</definedName>
    <definedName name="___asr3" hidden="1">{"'Sheet1'!$A$1:$L$49"}</definedName>
    <definedName name="___ERY5" hidden="1">{"'Sheet1'!$A$1:$L$49"}</definedName>
    <definedName name="___FHT4" hidden="1">{"'Sheet1'!$A$1:$L$49"}</definedName>
    <definedName name="___FHT7" hidden="1">{"'Sheet1'!$A$1:$L$49"}</definedName>
    <definedName name="___GUT88" hidden="1">{"'Sheet1'!$A$1:$L$49"}</definedName>
    <definedName name="___HRA32" hidden="1">{"'Sheet1'!$A$1:$L$49"}</definedName>
    <definedName name="___HUI67" hidden="1">{"'Sheet1'!$A$1:$L$49"}</definedName>
    <definedName name="___JYI7" hidden="1">{"'Sheet1'!$A$1:$L$49"}</definedName>
    <definedName name="___KHL89" hidden="1">{"'Sheet1'!$A$1:$L$49"}</definedName>
    <definedName name="___KI789" hidden="1">{"'Sheet1'!$A$1:$L$49"}</definedName>
    <definedName name="___QHD264" hidden="1">{"'原油分析'!$A$1:$W$13"}</definedName>
    <definedName name="___RTY456" hidden="1">{"'Sheet1'!$A$1:$L$49"}</definedName>
    <definedName name="___TI767" hidden="1">{"'Sheet1'!$A$1:$L$49"}</definedName>
    <definedName name="___TRY45" hidden="1">{"'Sheet1'!$A$1:$L$49"}</definedName>
    <definedName name="___TU57" hidden="1">{"'Sheet1'!$A$1:$L$49"}</definedName>
    <definedName name="___WTE4" hidden="1">{"'Sheet1'!$A$1:$L$49"}</definedName>
    <definedName name="___YR576" hidden="1">{"'Sheet1'!$A$1:$L$49"}</definedName>
    <definedName name="__12132" hidden="1">[1]NOISE!#REF!</definedName>
    <definedName name="__123Graph_A" hidden="1">[1]NOISE!#REF!</definedName>
    <definedName name="__123Graph_D" hidden="1">[2]FAB별!#REF!</definedName>
    <definedName name="__123Graph_X" hidden="1">[1]NOISE!#REF!</definedName>
    <definedName name="__456" hidden="1">[3]NOISE!#REF!</definedName>
    <definedName name="__aaa111" hidden="1">{#N/A,#N/A,FALSE,"G and G Manpower Summary";#N/A,#N/A,FALSE,"04_36 GG DETAIL";#N/A,#N/A,FALSE,"04_36  NARRATIVE";#N/A,#N/A,FALSE,"05_36 GG DETAIL ";#N/A,#N/A,FALSE,"05_36 Narrative";#N/A,#N/A,FALSE,"Getuo GG DETAIL ";#N/A,#N/A,FALSE,"Getuo Narrative";#N/A,#N/A,FALSE,"Laopu GG DETAIL";#N/A,#N/A,FALSE,"Laopu Narrative";#N/A,#N/A,FALSE,"27_11 GG DETAIL";#N/A,#N/A,FALSE,"27_11 Narrative";#N/A,#N/A,FALSE,"2_1 Appraisal GG DETAIL";#N/A,#N/A,FALSE,"2_1 Appraisal Narrative"}</definedName>
    <definedName name="__asr3" hidden="1">{"'Sheet1'!$A$1:$L$49"}</definedName>
    <definedName name="__ERY5" hidden="1">{"'Sheet1'!$A$1:$L$49"}</definedName>
    <definedName name="__FHT4" hidden="1">{"'Sheet1'!$A$1:$L$49"}</definedName>
    <definedName name="__FHT7" hidden="1">{"'Sheet1'!$A$1:$L$49"}</definedName>
    <definedName name="__GUT88" hidden="1">{"'Sheet1'!$A$1:$L$49"}</definedName>
    <definedName name="__HRA32" hidden="1">{"'Sheet1'!$A$1:$L$49"}</definedName>
    <definedName name="__HUI67" hidden="1">{"'Sheet1'!$A$1:$L$49"}</definedName>
    <definedName name="__JYI7" hidden="1">{"'Sheet1'!$A$1:$L$49"}</definedName>
    <definedName name="__KHL89" hidden="1">{"'Sheet1'!$A$1:$L$49"}</definedName>
    <definedName name="__KI789" hidden="1">{"'Sheet1'!$A$1:$L$49"}</definedName>
    <definedName name="__QHD264" hidden="1">{"'原油分析'!$A$1:$W$13"}</definedName>
    <definedName name="__RTY456" hidden="1">{"'Sheet1'!$A$1:$L$49"}</definedName>
    <definedName name="__TI767" hidden="1">{"'Sheet1'!$A$1:$L$49"}</definedName>
    <definedName name="__TRY45" hidden="1">{"'Sheet1'!$A$1:$L$49"}</definedName>
    <definedName name="__TU57" hidden="1">{"'Sheet1'!$A$1:$L$49"}</definedName>
    <definedName name="__WTE4" hidden="1">{"'Sheet1'!$A$1:$L$49"}</definedName>
    <definedName name="__YR576" hidden="1">{"'Sheet1'!$A$1:$L$49"}</definedName>
    <definedName name="_2a" hidden="1">#REF!</definedName>
    <definedName name="_aaa111" hidden="1">{#N/A,#N/A,FALSE,"G and G Manpower Summary";#N/A,#N/A,FALSE,"04_36 GG DETAIL";#N/A,#N/A,FALSE,"04_36  NARRATIVE";#N/A,#N/A,FALSE,"05_36 GG DETAIL ";#N/A,#N/A,FALSE,"05_36 Narrative";#N/A,#N/A,FALSE,"Getuo GG DETAIL ";#N/A,#N/A,FALSE,"Getuo Narrative";#N/A,#N/A,FALSE,"Laopu GG DETAIL";#N/A,#N/A,FALSE,"Laopu Narrative";#N/A,#N/A,FALSE,"27_11 GG DETAIL";#N/A,#N/A,FALSE,"27_11 Narrative";#N/A,#N/A,FALSE,"2_1 Appraisal GG DETAIL";#N/A,#N/A,FALSE,"2_1 Appraisal Narrative"}</definedName>
    <definedName name="_asr3" hidden="1">{"'Sheet1'!$A$1:$L$49"}</definedName>
    <definedName name="_DF1" hidden="1">{"'Sheet1'!$A$1:$L$49"}</definedName>
    <definedName name="_ERY5" hidden="1">{"'Sheet1'!$A$1:$L$49"}</definedName>
    <definedName name="_FHT4" hidden="1">{"'Sheet1'!$A$1:$L$49"}</definedName>
    <definedName name="_FHT7" hidden="1">{"'Sheet1'!$A$1:$L$49"}</definedName>
    <definedName name="_Fill" hidden="1">#REF!</definedName>
    <definedName name="_xlnm._FilterDatabase" localSheetId="6" hidden="1">电气!$A$6:$I$1018</definedName>
    <definedName name="_xlnm._FilterDatabase" localSheetId="7" hidden="1">电信!$A$6:$I$950</definedName>
    <definedName name="_xlnm._FilterDatabase" localSheetId="2" hidden="1">钢结构!$A$2:$I$152</definedName>
    <definedName name="_xlnm._FilterDatabase" localSheetId="10" hidden="1">给排水!$A$7:$I$128</definedName>
    <definedName name="_xlnm._FilterDatabase" localSheetId="11" hidden="1">给排水井及土方!$A$1:$H$30</definedName>
    <definedName name="_xlnm._FilterDatabase" localSheetId="5" hidden="1">工艺管道土方!$A$1:$I$6</definedName>
    <definedName name="_xlnm._FilterDatabase" localSheetId="13" hidden="1">消防!$A$6:$I$187</definedName>
    <definedName name="_xlnm._FilterDatabase" localSheetId="14" hidden="1">消防井表五!$A$1:$H$12</definedName>
    <definedName name="_xlnm._FilterDatabase" localSheetId="9" hidden="1">自控材料!$A$6:$I$498</definedName>
    <definedName name="_xlnm._FilterDatabase" localSheetId="8" hidden="1">自控设备!$A$1:$I$463</definedName>
    <definedName name="_GUT88" hidden="1">{"'Sheet1'!$A$1:$L$49"}</definedName>
    <definedName name="_HRA32" hidden="1">{"'Sheet1'!$A$1:$L$49"}</definedName>
    <definedName name="_HUI67" hidden="1">{"'Sheet1'!$A$1:$L$49"}</definedName>
    <definedName name="_JYI7" hidden="1">{"'Sheet1'!$A$1:$L$49"}</definedName>
    <definedName name="_Key1" hidden="1">#REF!</definedName>
    <definedName name="_Key2" hidden="1">#REF!</definedName>
    <definedName name="_KHL89" hidden="1">{"'Sheet1'!$A$1:$L$49"}</definedName>
    <definedName name="_KI789" hidden="1">{"'Sheet1'!$A$1:$L$49"}</definedName>
    <definedName name="_Order1" hidden="1">255</definedName>
    <definedName name="_Order2" hidden="1">255</definedName>
    <definedName name="_QHD264" hidden="1">{"'原油分析'!$A$1:$W$13"}</definedName>
    <definedName name="_Regression_Out" hidden="1">#REF!</definedName>
    <definedName name="_Regression_X" hidden="1">#REF!</definedName>
    <definedName name="_Regression_Y" hidden="1">#REF!</definedName>
    <definedName name="_RTY456" hidden="1">{"'Sheet1'!$A$1:$L$49"}</definedName>
    <definedName name="_Sort" hidden="1">#REF!</definedName>
    <definedName name="_Table1_In1" hidden="1">[4]分析!#REF!</definedName>
    <definedName name="_Table1_Out" hidden="1">[4]分析!#REF!</definedName>
    <definedName name="_TI767" hidden="1">{"'Sheet1'!$A$1:$L$49"}</definedName>
    <definedName name="_TRY45" hidden="1">{"'Sheet1'!$A$1:$L$49"}</definedName>
    <definedName name="_TU57" hidden="1">{"'Sheet1'!$A$1:$L$49"}</definedName>
    <definedName name="_WTE4" hidden="1">{"'Sheet1'!$A$1:$L$49"}</definedName>
    <definedName name="_YR576" hidden="1">{"'Sheet1'!$A$1:$L$49"}</definedName>
    <definedName name="a1a3" hidden="1">{#N/A,#N/A,FALSE,"제목"}</definedName>
    <definedName name="aaa">aaa</definedName>
    <definedName name="aaaa" hidden="1">{"'Sheet1'!$A$1:$L$49"}</definedName>
    <definedName name="aaaaaa" hidden="1">#REF!</definedName>
    <definedName name="aaaaaaaa" hidden="1">{#N/A,#N/A,FALSE,"G&amp;A Summary";#N/A,#N/A,FALSE,"G&amp;A Narrative";#N/A,#N/A,FALSE,"Salaries &amp; Burden &amp; Tax";#N/A,#N/A,FALSE,"Living Acc &amp; Schooling";#N/A,#N/A,FALSE,"R&amp;R, Home &amp; Relo";#N/A,#N/A,FALSE,"Contract Labor";#N/A,#N/A,FALSE,"Business travel";#N/A,#N/A,FALSE,"Training";#N/A,#N/A,FALSE,"Miscellaneous Items";#N/A,#N/A,FALSE,"Fixed Assets Usage"}</definedName>
    <definedName name="abs" hidden="1">{"'Sheet1'!$A$1:$L$49"}</definedName>
    <definedName name="AccessDatabase" hidden="1">"C:\TABLE97\cptt11(复本2)1.mdb"</definedName>
    <definedName name="ad" hidden="1">{"'Sheet1'!$A$1:$L$49"}</definedName>
    <definedName name="ADFQERQWER" hidden="1">{"'Sheet1'!$A$1:$L$49"}</definedName>
    <definedName name="adgrdartghg" hidden="1">{"'Sheet1'!$A$1:$L$49"}</definedName>
    <definedName name="aegewr" hidden="1">{"'Sheet1'!$A$1:$L$49"}</definedName>
    <definedName name="afdfadgf" hidden="1">{#N/A,#N/A,FALSE,"04_36 Training";#N/A,#N/A,FALSE,"05_36 Training";#N/A,#N/A,FALSE,"Lapou Training";#N/A,#N/A,FALSE,"Getuo Training ";#N/A,#N/A,FALSE,"27_11 Training";#N/A,#N/A,FALSE,"15_35 Training"}</definedName>
    <definedName name="AFQWEQ" hidden="1">{"'Sheet1'!$A$1:$L$49"}</definedName>
    <definedName name="AFSQ" hidden="1">{"'Sheet1'!$A$1:$L$49"}</definedName>
    <definedName name="afwe" hidden="1">{"'Sheet1'!$A$1:$L$49"}</definedName>
    <definedName name="afwef" hidden="1">{"'Sheet1'!$A$1:$L$49"}</definedName>
    <definedName name="ager" hidden="1">{"'Sheet1'!$A$1:$L$49"}</definedName>
    <definedName name="agerg" hidden="1">{"'Sheet1'!$A$1:$L$49"}</definedName>
    <definedName name="agr" hidden="1">{"'Sheet1'!$A$1:$L$49"}</definedName>
    <definedName name="aqgwe" hidden="1">{"'Sheet1'!$A$1:$L$49"}</definedName>
    <definedName name="ASC" hidden="1">{"'现金流量表（全部投资）'!$B$4:$P$23"}</definedName>
    <definedName name="asd" hidden="1">{"'Sheet1'!$A$1:$L$49"}</definedName>
    <definedName name="Asdf" hidden="1">{"'Sheet1'!$A$1:$L$49"}</definedName>
    <definedName name="ASDFAGFSDGRE" hidden="1">{"'Sheet1'!$A$1:$L$49"}</definedName>
    <definedName name="ASDFDSQERQER" hidden="1">{"'Sheet1'!$A$1:$L$49"}</definedName>
    <definedName name="ASDFE" hidden="1">{"'Sheet1'!$A$1:$L$49"}</definedName>
    <definedName name="ASDFG" hidden="1">{"'Sheet1'!$A$1:$L$49"}</definedName>
    <definedName name="asdfsdfsdafa" hidden="1">{#N/A,#N/A,FALSE,"04_36 Training";#N/A,#N/A,FALSE,"05_36 Training";#N/A,#N/A,FALSE,"Lapou Training";#N/A,#N/A,FALSE,"Getuo Training ";#N/A,#N/A,FALSE,"27_11 Training";#N/A,#N/A,FALSE,"15_35 Training"}</definedName>
    <definedName name="ASDFSZ" hidden="1">{"'Sheet1'!$A$1:$L$49"}</definedName>
    <definedName name="asdhu" hidden="1">{"'Sheet1'!$A$1:$L$49"}</definedName>
    <definedName name="asf" hidden="1">{"'Sheet1'!$A$1:$L$49"}</definedName>
    <definedName name="ast" hidden="1">{"'Sheet1'!$A$1:$L$49"}</definedName>
    <definedName name="awe" hidden="1">{"'Sheet1'!$A$1:$L$49"}</definedName>
    <definedName name="aweWE" hidden="1">{"'Sheet1'!$A$1:$L$49"}</definedName>
    <definedName name="azg" hidden="1">{"'Sheet1'!$A$1:$L$49"}</definedName>
    <definedName name="azsf" hidden="1">{"'Sheet1'!$A$1:$L$49"}</definedName>
    <definedName name="backto_menu">backto_menu</definedName>
    <definedName name="bbb" hidden="1">{#N/A,#N/A,FALSE,"G&amp;A Summary";#N/A,#N/A,FALSE,"G&amp;A Narrative";#N/A,#N/A,FALSE,"Salaries &amp; Burden &amp; Tax";#N/A,#N/A,FALSE,"Living Acc &amp; Schooling";#N/A,#N/A,FALSE,"R&amp;R, Home &amp; Relo";#N/A,#N/A,FALSE,"Contract Labor";#N/A,#N/A,FALSE,"Business travel";#N/A,#N/A,FALSE,"Training";#N/A,#N/A,FALSE,"Miscellaneous Items";#N/A,#N/A,FALSE,"Fixed Assets Usage"}</definedName>
    <definedName name="BBBB" hidden="1">{"'Sheet1'!$A$1:$L$49"}</definedName>
    <definedName name="bfgt" hidden="1">{"'Sheet1'!$A$1:$L$49"}</definedName>
    <definedName name="BFMHR" hidden="1">{"'Sheet1'!$A$1:$L$49"}</definedName>
    <definedName name="bgfdhrse" hidden="1">{"'Sheet1'!$A$1:$L$49"}</definedName>
    <definedName name="bgmfghk" hidden="1">{"'Sheet1'!$A$1:$L$49"}</definedName>
    <definedName name="bgnmh" hidden="1">{"'Sheet1'!$A$1:$L$49"}</definedName>
    <definedName name="bhfsdrtf" hidden="1">{"'Sheet1'!$A$1:$L$49"}</definedName>
    <definedName name="bhvnhytg" hidden="1">{"'Sheet1'!$A$1:$L$49"}</definedName>
    <definedName name="bhxdfa" hidden="1">{"'Sheet1'!$A$1:$L$49"}</definedName>
    <definedName name="bndr" hidden="1">{"'Sheet1'!$A$1:$L$49"}</definedName>
    <definedName name="bnfmghd" hidden="1">{"'Sheet1'!$A$1:$L$49"}</definedName>
    <definedName name="bngm" hidden="1">{"'Sheet1'!$A$1:$L$49"}</definedName>
    <definedName name="bngmyuhkr" hidden="1">{"'Sheet1'!$A$1:$L$49"}</definedName>
    <definedName name="bnjfkty" hidden="1">{"'Sheet1'!$A$1:$L$49"}</definedName>
    <definedName name="bnmfthd" hidden="1">{"'Sheet1'!$A$1:$L$49"}</definedName>
    <definedName name="bnmftyki" hidden="1">{"'Sheet1'!$A$1:$L$49"}</definedName>
    <definedName name="bnmv" hidden="1">{"'Sheet1'!$A$1:$L$49"}</definedName>
    <definedName name="bnvfd" hidden="1">{"'Sheet1'!$A$1:$L$49"}</definedName>
    <definedName name="bvc" hidden="1">{"'Sheet1'!$A$1:$L$49"}</definedName>
    <definedName name="bvcnftrrswhty" hidden="1">{"'Sheet1'!$A$1:$L$49"}</definedName>
    <definedName name="bvfdngh" hidden="1">{"'Sheet1'!$A$1:$L$49"}</definedName>
    <definedName name="bvhjnft" hidden="1">{"'Sheet1'!$A$1:$L$49"}</definedName>
    <definedName name="bvjdtr" hidden="1">{"'Sheet1'!$A$1:$L$49"}</definedName>
    <definedName name="BVJGH" hidden="1">{"'Sheet1'!$A$1:$L$49"}</definedName>
    <definedName name="bvnd" hidden="1">{"'Sheet1'!$A$1:$L$49"}</definedName>
    <definedName name="bvnh" hidden="1">{"'Sheet1'!$A$1:$L$49"}</definedName>
    <definedName name="bzdxfsz" hidden="1">{"'Sheet1'!$A$1:$L$49"}</definedName>
    <definedName name="B价" hidden="1">{"'现金流量表（全部投资）'!$B$4:$P$23"}</definedName>
    <definedName name="cbjd" hidden="1">{"'Sheet1'!$A$1:$L$49"}</definedName>
    <definedName name="CC">0.45</definedName>
    <definedName name="ccc" hidden="1">{#N/A,#N/A,FALSE,"Getuo Summary";#N/A,#N/A,FALSE,"G&amp;A Summary";#N/A,#N/A,FALSE,"Time Allocation";#N/A,#N/A,FALSE,"Overhead";#N/A,#N/A,FALSE,"Getuo GG DETAIL ";#N/A,#N/A,FALSE,"Getuo G&amp;G Narrative";#N/A,#N/A,FALSE,"Getuo Drilling Detail";#N/A,#N/A,FALSE,"Getuo Drilling Narrative";#N/A,#N/A,FALSE,"Getuo Studies Detail";#N/A,#N/A,FALSE,"Getuo Studies Narrative";#N/A,#N/A,FALSE,"Getuo Training ";#N/A,#N/A,FALSE,"Dayrate Table"}</definedName>
    <definedName name="cccc" hidden="1">{#N/A,#N/A,FALSE,"Getuo Summary";#N/A,#N/A,FALSE,"G&amp;A Summary";#N/A,#N/A,FALSE,"Time Allocation";#N/A,#N/A,FALSE,"Overhead";#N/A,#N/A,FALSE,"Getuo GG DETAIL ";#N/A,#N/A,FALSE,"Getuo G&amp;G Narrative";#N/A,#N/A,FALSE,"Getuo Drilling Detail";#N/A,#N/A,FALSE,"Getuo Drilling Narrative";#N/A,#N/A,FALSE,"Getuo Studies Detail";#N/A,#N/A,FALSE,"Getuo Studies Narrative";#N/A,#N/A,FALSE,"Getuo Training ";#N/A,#N/A,FALSE,"Dayrate Table"}</definedName>
    <definedName name="CDGF" hidden="1">{"'Sheet1'!$A$1:$L$49"}</definedName>
    <definedName name="cfgxgfh" hidden="1">{"'Sheet1'!$A$1:$L$49"}</definedName>
    <definedName name="cgds" hidden="1">{"'Sheet1'!$A$1:$L$49"}</definedName>
    <definedName name="cghbsdr" hidden="1">{"'Sheet1'!$A$1:$L$49"}</definedName>
    <definedName name="cgshrt" hidden="1">{"'Sheet1'!$A$1:$L$49"}</definedName>
    <definedName name="CHFS" hidden="1">{"'Sheet1'!$A$1:$L$49"}</definedName>
    <definedName name="cjks" hidden="1">{"'Sheet1'!$A$1:$L$49"}</definedName>
    <definedName name="cngfthjudtr" hidden="1">{"'Sheet1'!$A$1:$L$49"}</definedName>
    <definedName name="csbdf" hidden="1">{"'Sheet1'!$A$1:$L$49"}</definedName>
    <definedName name="cvbgfh" hidden="1">{"'Sheet1'!$A$1:$L$49"}</definedName>
    <definedName name="cvbn" hidden="1">{"'Sheet1'!$A$1:$L$49"}</definedName>
    <definedName name="cvbsdf" hidden="1">{"'Sheet1'!$A$1:$L$49"}</definedName>
    <definedName name="cvbx" hidden="1">{"'Sheet1'!$A$1:$L$49"}</definedName>
    <definedName name="CVDBF" hidden="1">{"'Sheet1'!$A$1:$L$49"}</definedName>
    <definedName name="CVDBNGF" hidden="1">{"'Sheet1'!$A$1:$L$49"}</definedName>
    <definedName name="cvdbxfs" hidden="1">{"'Sheet1'!$A$1:$L$49"}</definedName>
    <definedName name="cvdhfgs" hidden="1">{"'Sheet1'!$A$1:$L$49"}</definedName>
    <definedName name="cvdhtrw" hidden="1">{"'Sheet1'!$A$1:$L$49"}</definedName>
    <definedName name="cvnd" hidden="1">{"'Sheet1'!$A$1:$L$49"}</definedName>
    <definedName name="CVNVVS" hidden="1">{"'Sheet1'!$A$1:$L$49"}</definedName>
    <definedName name="cvsbdf" hidden="1">{"'Sheet1'!$A$1:$L$49"}</definedName>
    <definedName name="cvsder" hidden="1">{"'Sheet1'!$A$1:$L$49"}</definedName>
    <definedName name="cvsdhawf" hidden="1">{"'Sheet1'!$A$1:$L$49"}</definedName>
    <definedName name="cvsghtr" hidden="1">{"'Sheet1'!$A$1:$L$49"}</definedName>
    <definedName name="cvx" hidden="1">{"'Sheet1'!$A$1:$L$49"}</definedName>
    <definedName name="cvxbgdf" hidden="1">{"'Sheet1'!$A$1:$L$49"}</definedName>
    <definedName name="cvxbgfnh" hidden="1">{"'Sheet1'!$A$1:$L$49"}</definedName>
    <definedName name="CVXSBDFS" hidden="1">{"'Sheet1'!$A$1:$L$49"}</definedName>
    <definedName name="cxabsd" hidden="1">{"'Sheet1'!$A$1:$L$49"}</definedName>
    <definedName name="CXBGDFGBV" hidden="1">{"'Sheet1'!$A$1:$L$49"}</definedName>
    <definedName name="cxfgvsrfqa" hidden="1">{"'Sheet1'!$A$1:$L$49"}</definedName>
    <definedName name="CYA">1.6</definedName>
    <definedName name="C价" hidden="1">{"'现金流量表（全部投资）'!$B$4:$P$23"}</definedName>
    <definedName name="dafgwer" hidden="1">{"'Sheet1'!$A$1:$L$49"}</definedName>
    <definedName name="dag" hidden="1">{"'Sheet1'!$A$1:$L$49"}</definedName>
    <definedName name="danweiC" hidden="1">{"'费率表'!$A$1:$N$18"}</definedName>
    <definedName name="dasgf" hidden="1">{"'Sheet1'!$A$1:$L$49"}</definedName>
    <definedName name="data_input">data_input</definedName>
    <definedName name="data_save">data_save</definedName>
    <definedName name="Database" hidden="1">#REF!</definedName>
    <definedName name="daweq" hidden="1">{"'Sheet1'!$A$1:$L$49"}</definedName>
    <definedName name="dbnghjk" hidden="1">{"'Sheet1'!$A$1:$L$49"}</definedName>
    <definedName name="dbsgtfh" hidden="1">{"'Sheet1'!$A$1:$L$49"}</definedName>
    <definedName name="dbvs" hidden="1">{"'Sheet1'!$A$1:$L$49"}</definedName>
    <definedName name="dcghdstrf" hidden="1">{"'Sheet1'!$A$1:$L$49"}</definedName>
    <definedName name="ddd" hidden="1">{"'Sheet1'!$A$1:$L$49"}</definedName>
    <definedName name="detgyer" hidden="1">{"'Sheet1'!$A$1:$L$49"}</definedName>
    <definedName name="df" hidden="1">{"'Sheet1'!$A$1:$L$49"}</definedName>
    <definedName name="DF5Y45" hidden="1">{"'Sheet1'!$A$1:$L$49"}</definedName>
    <definedName name="dfaer" hidden="1">{"'Sheet1'!$A$1:$L$49"}</definedName>
    <definedName name="dfag" hidden="1">{"'Sheet1'!$A$1:$L$49"}</definedName>
    <definedName name="DFAGDR" hidden="1">{"'Sheet1'!$A$1:$L$49"}</definedName>
    <definedName name="dfagerg" hidden="1">{"'Sheet1'!$A$1:$L$49"}</definedName>
    <definedName name="DFAGREW" hidden="1">{"'Sheet1'!$A$1:$L$49"}</definedName>
    <definedName name="dfagser" hidden="1">{"'Sheet1'!$A$1:$L$49"}</definedName>
    <definedName name="DFGDHGFH" hidden="1">{"'Sheet1'!$A$1:$L$49"}</definedName>
    <definedName name="DFGEFYTEHY" hidden="1">{"'Sheet1'!$A$1:$L$49"}</definedName>
    <definedName name="dfgfgdfh" hidden="1">{"'Sheet1'!$A$1:$L$49"}</definedName>
    <definedName name="DFGGDHTYHGJ" hidden="1">{"'Sheet1'!$A$1:$L$49"}</definedName>
    <definedName name="DFGHDFJYYJ" hidden="1">{"'Sheet1'!$A$1:$L$49"}</definedName>
    <definedName name="DFGHGFHGFHJYYT" hidden="1">{"'Sheet1'!$A$1:$L$49"}</definedName>
    <definedName name="dfghtr" hidden="1">{"'Sheet1'!$A$1:$L$49"}</definedName>
    <definedName name="dfghw" hidden="1">{"'Sheet1'!$A$1:$L$49"}</definedName>
    <definedName name="dfgr" hidden="1">{"'Sheet1'!$A$1:$L$49"}</definedName>
    <definedName name="DFGSDFHGTRETH" hidden="1">{"'Sheet1'!$A$1:$L$49"}</definedName>
    <definedName name="DFGSHGHGJY6" hidden="1">{"'Sheet1'!$A$1:$L$49"}</definedName>
    <definedName name="DFHDFGBCVB" hidden="1">{"'Sheet1'!$A$1:$L$49"}</definedName>
    <definedName name="dfhdr" hidden="1">{"'Sheet1'!$A$1:$L$49"}</definedName>
    <definedName name="DFHGDHHGT" hidden="1">{"'Sheet1'!$A$1:$L$49"}</definedName>
    <definedName name="DFHGDTDGHDF" hidden="1">{"'Sheet1'!$A$1:$L$49"}</definedName>
    <definedName name="DFHGJYTRYUYU6" hidden="1">{"'Sheet1'!$A$1:$L$49"}</definedName>
    <definedName name="DFHHTRY6" hidden="1">{"'Sheet1'!$A$1:$L$49"}</definedName>
    <definedName name="dfjrt" hidden="1">{"'Sheet1'!$A$1:$L$49"}</definedName>
    <definedName name="dfjthyujdetrhsd" hidden="1">{"'Sheet1'!$A$1:$L$49"}</definedName>
    <definedName name="dfnbxcv" hidden="1">{"'Sheet1'!$A$1:$L$49"}</definedName>
    <definedName name="dfqtw4e" hidden="1">{"'Sheet1'!$A$1:$L$49"}</definedName>
    <definedName name="dfqwger" hidden="1">{"'Sheet1'!$A$1:$L$49"}</definedName>
    <definedName name="dfsah" hidden="1">{"'Sheet1'!$A$1:$L$49"}</definedName>
    <definedName name="dfsbd" hidden="1">{"'Sheet1'!$A$1:$L$49"}</definedName>
    <definedName name="dfsg" hidden="1">{"'Sheet1'!$A$1:$L$49"}</definedName>
    <definedName name="dfsgdwg" hidden="1">{"'Sheet1'!$A$1:$L$49"}</definedName>
    <definedName name="DFSGHGFDHT" hidden="1">{"'Sheet1'!$A$1:$L$49"}</definedName>
    <definedName name="dfsgvgr" hidden="1">{"'Sheet1'!$A$1:$L$49"}</definedName>
    <definedName name="dfstgey" hidden="1">{"'Sheet1'!$A$1:$L$49"}</definedName>
    <definedName name="dfswgerq" hidden="1">{"'Sheet1'!$A$1:$L$49"}</definedName>
    <definedName name="dfwge" hidden="1">{"'Sheet1'!$A$1:$L$49"}</definedName>
    <definedName name="dfwgegq" hidden="1">{"'Sheet1'!$A$1:$L$49"}</definedName>
    <definedName name="dfwgerw" hidden="1">{"'Sheet1'!$A$1:$L$49"}</definedName>
    <definedName name="dfwgery" hidden="1">{"'Sheet1'!$A$1:$L$49"}</definedName>
    <definedName name="dfygwer" hidden="1">{"'Sheet1'!$A$1:$L$49"}</definedName>
    <definedName name="dger" hidden="1">{"'Sheet1'!$A$1:$L$49"}</definedName>
    <definedName name="DGEWTYWETRY5" hidden="1">{"'Sheet1'!$A$1:$L$49"}</definedName>
    <definedName name="DGHDFHDFGHJ" hidden="1">{"'Sheet1'!$A$1:$L$49"}</definedName>
    <definedName name="DGHDFHGJGF" hidden="1">{"'Sheet1'!$A$1:$L$49"}</definedName>
    <definedName name="DGHDGJGHJY" hidden="1">{"'Sheet1'!$A$1:$L$49"}</definedName>
    <definedName name="DGHDHDHGHT" hidden="1">{"'Sheet1'!$A$1:$L$49"}</definedName>
    <definedName name="DGHFHJGHFJY" hidden="1">{"'Sheet1'!$A$1:$L$49"}</definedName>
    <definedName name="DGHGJHGJHJ" hidden="1">{"'Sheet1'!$A$1:$L$49"}</definedName>
    <definedName name="DGHJHJYJ" hidden="1">{"'Sheet1'!$A$1:$L$49"}</definedName>
    <definedName name="dghjtr" hidden="1">{"'Sheet1'!$A$1:$L$49"}</definedName>
    <definedName name="dghs" hidden="1">{"'Sheet1'!$A$1:$L$49"}</definedName>
    <definedName name="dgn" hidden="1">{"'Sheet1'!$A$1:$L$49"}</definedName>
    <definedName name="DGSDFHFSDGR" hidden="1">{"'Sheet1'!$A$1:$L$49"}</definedName>
    <definedName name="DGSDFHGFHT" hidden="1">{"'Sheet1'!$A$1:$L$49"}</definedName>
    <definedName name="DGSFGTHT" hidden="1">{"'Sheet1'!$A$1:$L$49"}</definedName>
    <definedName name="dgshetd" hidden="1">{"'Sheet1'!$A$1:$L$49"}</definedName>
    <definedName name="DGSHGFTRET" hidden="1">{"'Sheet1'!$A$1:$L$49"}</definedName>
    <definedName name="DGTRT5" hidden="1">{"'Sheet1'!$A$1:$L$49"}</definedName>
    <definedName name="DGTY65" hidden="1">{"'Sheet1'!$A$1:$L$49"}</definedName>
    <definedName name="dgwe" hidden="1">{"'Sheet1'!$A$1:$L$49"}</definedName>
    <definedName name="DHGDFJGJTY" hidden="1">{"'Sheet1'!$A$1:$L$49"}</definedName>
    <definedName name="DHGHDTRYR" hidden="1">{"'Sheet1'!$A$1:$L$49"}</definedName>
    <definedName name="DHGJGHJYYJ" hidden="1">{"'Sheet1'!$A$1:$L$49"}</definedName>
    <definedName name="dhjfc" hidden="1">{"'Sheet1'!$A$1:$L$49"}</definedName>
    <definedName name="dhrth" hidden="1">{"'Sheet1'!$A$1:$L$49"}</definedName>
    <definedName name="dhw" hidden="1">{"'Sheet1'!$A$1:$L$49"}</definedName>
    <definedName name="djtrhe" hidden="1">{"'Sheet1'!$A$1:$L$49"}</definedName>
    <definedName name="djtyjdvf" hidden="1">{"'Sheet1'!$A$1:$L$49"}</definedName>
    <definedName name="DLT">1.05</definedName>
    <definedName name="dngy" hidden="1">{"'Sheet1'!$A$1:$L$49"}</definedName>
    <definedName name="Document_array">{"Book1"}</definedName>
    <definedName name="donghongw" hidden="1">{"'Sheet1'!$A$1:$L$49"}</definedName>
    <definedName name="DQW" hidden="1">{"'Sheet1'!$A$1:$L$49"}</definedName>
    <definedName name="draqw" hidden="1">{"'Sheet1'!$A$1:$L$49"}</definedName>
    <definedName name="drqwte4" hidden="1">{"'Sheet1'!$A$1:$L$49"}</definedName>
    <definedName name="drwterq" hidden="1">{"'Sheet1'!$A$1:$L$49"}</definedName>
    <definedName name="dsfa" hidden="1">{"'Sheet1'!$A$1:$L$49"}</definedName>
    <definedName name="dsfg" hidden="1">{"'Sheet1'!$A$1:$L$49"}</definedName>
    <definedName name="dsfwa" hidden="1">{"'Sheet1'!$A$1:$L$49"}</definedName>
    <definedName name="DSGAD" hidden="1">{"'Sheet1'!$A$1:$L$49"}</definedName>
    <definedName name="dsger" hidden="1">{"'Sheet1'!$A$1:$L$49"}</definedName>
    <definedName name="dsgh" hidden="1">{"'Sheet1'!$A$1:$L$49"}</definedName>
    <definedName name="dsgqerq" hidden="1">{"'Sheet1'!$A$1:$L$49"}</definedName>
    <definedName name="DSGSDFHSFHTR" hidden="1">{"'Sheet1'!$A$1:$L$49"}</definedName>
    <definedName name="DSGSERWT34" hidden="1">{"'Sheet1'!$A$1:$L$49"}</definedName>
    <definedName name="DSGSHFHRTY45" hidden="1">{"'Sheet1'!$A$1:$L$49"}</definedName>
    <definedName name="DSHDRTRH5" hidden="1">{"'Sheet1'!$A$1:$L$49"}</definedName>
    <definedName name="dsher" hidden="1">{"'Sheet1'!$A$1:$L$49"}</definedName>
    <definedName name="DSHERW" hidden="1">{"'Sheet1'!$A$1:$L$49"}</definedName>
    <definedName name="dshgw\" hidden="1">{"'Sheet1'!$A$1:$L$49"}</definedName>
    <definedName name="dsrdqs" hidden="1">{"'Sheet1'!$A$1:$L$49"}</definedName>
    <definedName name="dtru" hidden="1">{"'Sheet1'!$A$1:$L$49"}</definedName>
    <definedName name="dtwyw3e" hidden="1">{"'Sheet1'!$A$1:$L$49"}</definedName>
    <definedName name="D价" hidden="1">{"'现金流量表（全部投资）'!$B$4:$P$23"}</definedName>
    <definedName name="eee" hidden="1">{#N/A,#N/A,FALSE,"Studies Manpower Summary";#N/A,#N/A,FALSE,"04_36 Studies Detail";#N/A,#N/A,FALSE,"04_36  Studies Narrative";#N/A,#N/A,FALSE,"05_36 Studies Detail ";#N/A,#N/A,FALSE,"05_36 Studies Narrative";#N/A,#N/A,FALSE,"Getuo Studies Detail";#N/A,#N/A,FALSE,"Getuo Studies Narrative";#N/A,#N/A,FALSE,"Laopu Studies Detail";#N/A,#N/A,FALSE,"Laopu Studies Narrative";#N/A,#N/A,FALSE,"27_11 Studies Detail ";#N/A,#N/A,FALSE,"27_11 Studies Narrative";#N/A,#N/A,FALSE,"15_35 Studies Detail";#N/A,#N/A,FALSE,"15_35  Studies Narrative "}</definedName>
    <definedName name="EG5RET7" hidden="1">{"'Sheet1'!$A$1:$L$49"}</definedName>
    <definedName name="ehyu" hidden="1">{"'Sheet1'!$A$1:$L$49"}</definedName>
    <definedName name="eqgeerty" hidden="1">{"'Sheet1'!$A$1:$L$49"}</definedName>
    <definedName name="eqtur" hidden="1">{"'Sheet1'!$A$1:$L$49"}</definedName>
    <definedName name="eqwerq" hidden="1">{"'Sheet1'!$A$1:$L$49"}</definedName>
    <definedName name="er6tw" hidden="1">{"'Sheet1'!$A$1:$L$49"}</definedName>
    <definedName name="ERGTQ" hidden="1">{"'Sheet1'!$A$1:$L$49"}</definedName>
    <definedName name="ERTERY35" hidden="1">{"'Sheet1'!$A$1:$L$49"}</definedName>
    <definedName name="ERTWYE" hidden="1">{"'Sheet1'!$A$1:$L$49"}</definedName>
    <definedName name="ERTWYTR5W4" hidden="1">{"'Sheet1'!$A$1:$L$49"}</definedName>
    <definedName name="ERTYETYETU" hidden="1">{"'Sheet1'!$A$1:$L$49"}</definedName>
    <definedName name="ERTYEYET" hidden="1">{"'Sheet1'!$A$1:$L$49"}</definedName>
    <definedName name="ERTYTR" hidden="1">{"'Sheet1'!$A$1:$L$49"}</definedName>
    <definedName name="erwe" hidden="1">{"'Sheet1'!$A$1:$L$49"}</definedName>
    <definedName name="ERWTREYTRE6" hidden="1">{"'Sheet1'!$A$1:$L$49"}</definedName>
    <definedName name="erwy" hidden="1">{"'Sheet1'!$A$1:$L$49"}</definedName>
    <definedName name="ERYETRUYTRY56" hidden="1">{"'Sheet1'!$A$1:$L$49"}</definedName>
    <definedName name="ERYETU5766" hidden="1">{"'Sheet1'!$A$1:$L$49"}</definedName>
    <definedName name="ERYEURYRU6" hidden="1">{"'Sheet1'!$A$1:$L$49"}</definedName>
    <definedName name="ERYEUTRYTRY5" hidden="1">{"'Sheet1'!$A$1:$L$49"}</definedName>
    <definedName name="ERYTERUTY65" hidden="1">{"'Sheet1'!$A$1:$L$49"}</definedName>
    <definedName name="ETYERYTEU65" hidden="1">{"'Sheet1'!$A$1:$L$49"}</definedName>
    <definedName name="ETYEYTYETRY56" hidden="1">{"'Sheet1'!$A$1:$L$49"}</definedName>
    <definedName name="eutyu" hidden="1">{"'Sheet1'!$A$1:$L$49"}</definedName>
    <definedName name="ewd" hidden="1">{"'现金流量表（全部投资）'!$B$4:$P$23"}</definedName>
    <definedName name="eyurtyu" hidden="1">{"'Sheet1'!$A$1:$L$49"}</definedName>
    <definedName name="fadw" hidden="1">{"'Sheet1'!$A$1:$L$49"}</definedName>
    <definedName name="FBHD" hidden="1">{"'Sheet1'!$A$1:$L$49"}</definedName>
    <definedName name="fdaq" hidden="1">{"'Sheet1'!$A$1:$L$49"}</definedName>
    <definedName name="fdetrhf" hidden="1">{"'Sheet1'!$A$1:$L$49"}</definedName>
    <definedName name="fdfrt" hidden="1">{"'Sheet1'!$A$1:$L$49"}</definedName>
    <definedName name="FDHDHDT" hidden="1">{"'Sheet1'!$A$1:$L$49"}</definedName>
    <definedName name="FDHGFJ5TU" hidden="1">{"'Sheet1'!$A$1:$L$49"}</definedName>
    <definedName name="FDHGHJHJY" hidden="1">{"'Sheet1'!$A$1:$L$49"}</definedName>
    <definedName name="FDHGHTHDEGD" hidden="1">{"'Sheet1'!$A$1:$L$49"}</definedName>
    <definedName name="fdhrts" hidden="1">{"'Sheet1'!$A$1:$L$49"}</definedName>
    <definedName name="fdj" hidden="1">{"'Sheet1'!$A$1:$L$49"}</definedName>
    <definedName name="fdwger" hidden="1">{"'Sheet1'!$A$1:$L$49"}</definedName>
    <definedName name="fdxwer" hidden="1">{"'Sheet1'!$A$1:$L$49"}</definedName>
    <definedName name="FEGQ" hidden="1">{"'Sheet1'!$A$1:$L$49"}</definedName>
    <definedName name="fff" hidden="1">{"'Sheet1'!$A$1:$L$49"}</definedName>
    <definedName name="FGDH" hidden="1">{"'Sheet1'!$A$1:$L$49"}</definedName>
    <definedName name="fgdhrh" hidden="1">{"'Sheet1'!$A$1:$L$49"}</definedName>
    <definedName name="FGDHRT" hidden="1">{"'Sheet1'!$A$1:$L$49"}</definedName>
    <definedName name="fgdhtrhw" hidden="1">{"'Sheet1'!$A$1:$L$49"}</definedName>
    <definedName name="fgdhy" hidden="1">{"'Sheet1'!$A$1:$L$49"}</definedName>
    <definedName name="fgdjtyj" hidden="1">{"'Sheet1'!$A$1:$L$49"}</definedName>
    <definedName name="fgdshnrt" hidden="1">{"'Sheet1'!$A$1:$L$49"}</definedName>
    <definedName name="fgdwerh" hidden="1">{"'Sheet1'!$A$1:$L$49"}</definedName>
    <definedName name="fger" hidden="1">{"'Sheet1'!$A$1:$L$49"}</definedName>
    <definedName name="FGEYR6T" hidden="1">{"'Sheet1'!$A$1:$L$49"}</definedName>
    <definedName name="fgh" hidden="1">{"'Sheet1'!$A$1:$L$49"}</definedName>
    <definedName name="FGHDFGDJT" hidden="1">{"'Sheet1'!$A$1:$L$49"}</definedName>
    <definedName name="FGHJYTJTY7" hidden="1">{"'Sheet1'!$A$1:$L$49"}</definedName>
    <definedName name="fghtrje" hidden="1">{"'Sheet1'!$A$1:$L$49"}</definedName>
    <definedName name="FGHTU6" hidden="1">{"'Sheet1'!$A$1:$L$49"}</definedName>
    <definedName name="fghy" hidden="1">{"'Sheet1'!$A$1:$L$49"}</definedName>
    <definedName name="fgjhty" hidden="1">{"'Sheet1'!$A$1:$L$49"}</definedName>
    <definedName name="FGJHYT7" hidden="1">{"'Sheet1'!$A$1:$L$49"}</definedName>
    <definedName name="FGSDER" hidden="1">{"'Sheet1'!$A$1:$L$49"}</definedName>
    <definedName name="fh" hidden="1">{"'Sheet1'!$A$1:$L$49"}</definedName>
    <definedName name="FHDFHDFHT" hidden="1">{"'Sheet1'!$A$1:$L$49"}</definedName>
    <definedName name="FHDFHJDFGHT" hidden="1">{"'Sheet1'!$A$1:$L$49"}</definedName>
    <definedName name="FHDFJGFHJY" hidden="1">{"'Sheet1'!$A$1:$L$49"}</definedName>
    <definedName name="FHDFJGHT5" hidden="1">{"'Sheet1'!$A$1:$L$49"}</definedName>
    <definedName name="FHDFJHGJKY" hidden="1">{"'Sheet1'!$A$1:$L$49"}</definedName>
    <definedName name="FHDFJT" hidden="1">{"'Sheet1'!$A$1:$L$49"}</definedName>
    <definedName name="FHDHGFHT" hidden="1">{"'Sheet1'!$A$1:$L$49"}</definedName>
    <definedName name="FHDJ5" hidden="1">{"'Sheet1'!$A$1:$L$49"}</definedName>
    <definedName name="FHDJGT" hidden="1">{"'Sheet1'!$A$1:$L$49"}</definedName>
    <definedName name="FHDJHGJYF" hidden="1">{"'Sheet1'!$A$1:$L$49"}</definedName>
    <definedName name="FHDTYWER" hidden="1">{"'Sheet1'!$A$1:$L$49"}</definedName>
    <definedName name="fhert" hidden="1">{"'Sheet1'!$A$1:$L$49"}</definedName>
    <definedName name="FHGFDHGHJGF" hidden="1">{"'Sheet1'!$A$1:$L$49"}</definedName>
    <definedName name="FHGFDJHJY" hidden="1">{"'Sheet1'!$A$1:$L$49"}</definedName>
    <definedName name="FHGFJHGJY" hidden="1">{"'Sheet1'!$A$1:$L$49"}</definedName>
    <definedName name="FHGHTRHYTRY" hidden="1">{"'Sheet1'!$A$1:$L$49"}</definedName>
    <definedName name="FHGRHJGDFHT5" hidden="1">{"'Sheet1'!$A$1:$L$49"}</definedName>
    <definedName name="FHGRTYRTH5" hidden="1">{"'Sheet1'!$A$1:$L$49"}</definedName>
    <definedName name="FHJFGJFYTJR" hidden="1">{"'Sheet1'!$A$1:$L$49"}</definedName>
    <definedName name="FHJFJHTYU6" hidden="1">{"'Sheet1'!$A$1:$L$49"}</definedName>
    <definedName name="FHJGKJKL8I" hidden="1">{"'Sheet1'!$A$1:$L$49"}</definedName>
    <definedName name="FHJYT6" hidden="1">{"'Sheet1'!$A$1:$L$49"}</definedName>
    <definedName name="FHTHY" hidden="1">{"'Sheet1'!$A$1:$L$49"}</definedName>
    <definedName name="FHTY4" hidden="1">{"'Sheet1'!$A$1:$L$49"}</definedName>
    <definedName name="file" hidden="1">{#N/A,#N/A,FALSE,"04_36  Day rates";#N/A,#N/A,FALSE,"05_36  Day rates";#N/A,#N/A,FALSE,"Getuo  Day rates";#N/A,#N/A,FALSE,"Laopu  Day rates";#N/A,#N/A,FALSE,"27_11  Day rates";#N/A,#N/A,FALSE,"15_35 Day Rates"}</definedName>
    <definedName name="fjhd" hidden="1">{"'Sheet1'!$A$1:$L$49"}</definedName>
    <definedName name="FJHFHJHFJY" hidden="1">{"'Sheet1'!$A$1:$L$49"}</definedName>
    <definedName name="fjte" hidden="1">{"'Sheet1'!$A$1:$L$49"}</definedName>
    <definedName name="fqw" hidden="1">{"'Sheet1'!$A$1:$L$49"}</definedName>
    <definedName name="FRTERYTERY5" hidden="1">{"'Sheet1'!$A$1:$L$49"}</definedName>
    <definedName name="fsd" hidden="1">{"'Sheet1'!$A$1:$L$49"}</definedName>
    <definedName name="FTY5TR5" hidden="1">{"'Sheet1'!$A$1:$L$49"}</definedName>
    <definedName name="ftyerkty" hidden="1">{"'Sheet1'!$A$1:$L$49"}</definedName>
    <definedName name="FTYRYTRHYTH" hidden="1">{"'Sheet1'!$A$1:$L$49"}</definedName>
    <definedName name="FTYU56" hidden="1">{"'Sheet1'!$A$1:$L$49"}</definedName>
    <definedName name="FVGBHGFTRH" hidden="1">{"'Sheet1'!$A$1:$L$49"}</definedName>
    <definedName name="fxgser" hidden="1">{"'Sheet1'!$A$1:$L$49"}</definedName>
    <definedName name="FYSWERY" hidden="1">{"'Sheet1'!$A$1:$L$49"}</definedName>
    <definedName name="fyuri" hidden="1">{"'Sheet1'!$A$1:$L$49"}</definedName>
    <definedName name="g" hidden="1">{"'Sheet1'!$A$1:$L$49"}</definedName>
    <definedName name="gch" hidden="1">#REF!</definedName>
    <definedName name="gdbhgft" hidden="1">{"'Sheet1'!$A$1:$L$49"}</definedName>
    <definedName name="gdhtryu" hidden="1">{"'Sheet1'!$A$1:$L$49"}</definedName>
    <definedName name="GDSGGHGHT" hidden="1">{"'Sheet1'!$A$1:$L$49"}</definedName>
    <definedName name="GERY345" hidden="1">{"'Sheet1'!$A$1:$L$49"}</definedName>
    <definedName name="gfdehtfrhj" hidden="1">{"'Sheet1'!$A$1:$L$49"}</definedName>
    <definedName name="GFDGJHGFHY6" hidden="1">{"'Sheet1'!$A$1:$L$49"}</definedName>
    <definedName name="gfdhftr" hidden="1">{"'Sheet1'!$A$1:$L$49"}</definedName>
    <definedName name="gfdhtr" hidden="1">{"'Sheet1'!$A$1:$L$49"}</definedName>
    <definedName name="gfdnhgy" hidden="1">{"'Sheet1'!$A$1:$L$49"}</definedName>
    <definedName name="gfedtrf" hidden="1">{"'Sheet1'!$A$1:$L$49"}</definedName>
    <definedName name="gfehtr" hidden="1">{"'Sheet1'!$A$1:$L$49"}</definedName>
    <definedName name="gfewjhrt" hidden="1">{"'Sheet1'!$A$1:$L$49"}</definedName>
    <definedName name="gfher" hidden="1">{"'Sheet1'!$A$1:$L$49"}</definedName>
    <definedName name="gfhty" hidden="1">{"'Sheet1'!$A$1:$L$49"}</definedName>
    <definedName name="GFJGFKGHJY" hidden="1">{"'Sheet1'!$A$1:$L$49"}</definedName>
    <definedName name="GFJGFMKJH7Y6" hidden="1">{"'Sheet1'!$A$1:$L$49"}</definedName>
    <definedName name="gfjh" hidden="1">{"'Sheet1'!$A$1:$L$49"}</definedName>
    <definedName name="GFJHFGGTRY8" hidden="1">{"'Sheet1'!$A$1:$L$49"}</definedName>
    <definedName name="GFJHFKHJ7Y" hidden="1">{"'Sheet1'!$A$1:$L$49"}</definedName>
    <definedName name="GFJHJFKHGJYU" hidden="1">{"'Sheet1'!$A$1:$L$49"}</definedName>
    <definedName name="GFJHJFRTY" hidden="1">{"'Sheet1'!$A$1:$L$49"}</definedName>
    <definedName name="GFJRE" hidden="1">{"'Sheet1'!$A$1:$L$49"}</definedName>
    <definedName name="GFJYUK" hidden="1">{"'Sheet1'!$A$1:$L$49"}</definedName>
    <definedName name="gfnmg" hidden="1">{"'Sheet1'!$A$1:$L$49"}</definedName>
    <definedName name="gfnmhg" hidden="1">{"'Sheet1'!$A$1:$L$49"}</definedName>
    <definedName name="gfrehyr" hidden="1">{"'Sheet1'!$A$1:$L$49"}</definedName>
    <definedName name="gftr" hidden="1">{"'Sheet1'!$A$1:$L$49"}</definedName>
    <definedName name="gfwhtr" hidden="1">{"'Sheet1'!$A$1:$L$49"}</definedName>
    <definedName name="gfy" hidden="1">{"'Sheet1'!$A$1:$L$49"}</definedName>
    <definedName name="ghdn" hidden="1">{"'Sheet1'!$A$1:$L$49"}</definedName>
    <definedName name="ghdrtyj" hidden="1">{"'Sheet1'!$A$1:$L$49"}</definedName>
    <definedName name="ghe" hidden="1">{"'Sheet1'!$A$1:$L$49"}</definedName>
    <definedName name="GHETY" hidden="1">{"'Sheet1'!$A$1:$L$49"}</definedName>
    <definedName name="GHEUR" hidden="1">{"'Sheet1'!$A$1:$L$49"}</definedName>
    <definedName name="gheyju" hidden="1">{"'Sheet1'!$A$1:$L$49"}</definedName>
    <definedName name="ghf" hidden="1">{"'Sheet1'!$A$1:$L$49"}</definedName>
    <definedName name="GHFHJFKY76" hidden="1">{"'Sheet1'!$A$1:$L$49"}</definedName>
    <definedName name="GHFHRJYUYIUY" hidden="1">{"'Sheet1'!$A$1:$L$49"}</definedName>
    <definedName name="ghfjgt" hidden="1">{"'Sheet1'!$A$1:$L$49"}</definedName>
    <definedName name="ghfjtyj" hidden="1">{"'Sheet1'!$A$1:$L$49"}</definedName>
    <definedName name="GHFRGTYE" hidden="1">{"'Sheet1'!$A$1:$L$49"}</definedName>
    <definedName name="ghfyk" hidden="1">{"'Sheet1'!$A$1:$L$49"}</definedName>
    <definedName name="ghjdty" hidden="1">{"'Sheet1'!$A$1:$L$49"}</definedName>
    <definedName name="GHJFGHKGJY" hidden="1">{"'Sheet1'!$A$1:$L$49"}</definedName>
    <definedName name="GHJFGKFHJY" hidden="1">{"'Sheet1'!$A$1:$L$49"}</definedName>
    <definedName name="GHJFKYUJ6" hidden="1">{"'Sheet1'!$A$1:$L$49"}</definedName>
    <definedName name="ghjftyj" hidden="1">{"'Sheet1'!$A$1:$L$49"}</definedName>
    <definedName name="GHJGFJHGFYJF" hidden="1">{"'Sheet1'!$A$1:$L$49"}</definedName>
    <definedName name="GHJGFKGHJYGFGHJ" hidden="1">{"'Sheet1'!$A$1:$L$49"}</definedName>
    <definedName name="GHJKLJKKLIIYU" hidden="1">{"'Sheet1'!$A$1:$L$49"}</definedName>
    <definedName name="ghjkrtyu" hidden="1">{"'Sheet1'!$A$1:$L$49"}</definedName>
    <definedName name="GHJKTYOI989" hidden="1">{"'Sheet1'!$A$1:$L$49"}</definedName>
    <definedName name="GHJKUILUI" hidden="1">{"'Sheet1'!$A$1:$L$49"}</definedName>
    <definedName name="ghjtg" hidden="1">{"'Sheet1'!$A$1:$L$49"}</definedName>
    <definedName name="ghjty" hidden="1">{"'Sheet1'!$A$1:$L$49"}</definedName>
    <definedName name="GHJUYI7" hidden="1">{"'Sheet1'!$A$1:$L$49"}</definedName>
    <definedName name="GHJUYI78UYT" hidden="1">{"'Sheet1'!$A$1:$L$49"}</definedName>
    <definedName name="GHJYTYU" hidden="1">{"'Sheet1'!$A$1:$L$49"}</definedName>
    <definedName name="GHJYUI" hidden="1">{"'Sheet1'!$A$1:$L$49"}</definedName>
    <definedName name="GHKGHKJLI" hidden="1">{"'Sheet1'!$A$1:$L$49"}</definedName>
    <definedName name="GHKJLIU89" hidden="1">{"'Sheet1'!$A$1:$L$49"}</definedName>
    <definedName name="GHKYUKGHJK" hidden="1">{"'Sheet1'!$A$1:$L$49"}</definedName>
    <definedName name="ghndrty" hidden="1">{"'Sheet1'!$A$1:$L$49"}</definedName>
    <definedName name="ghnj" hidden="1">{"'Sheet1'!$A$1:$L$49"}</definedName>
    <definedName name="ghrjyuk" hidden="1">{"'Sheet1'!$A$1:$L$49"}</definedName>
    <definedName name="ghserw" hidden="1">{"'Sheet1'!$A$1:$L$49"}</definedName>
    <definedName name="GHUK78" hidden="1">{"'Sheet1'!$A$1:$L$49"}</definedName>
    <definedName name="GHUK7YU7" hidden="1">{"'Sheet1'!$A$1:$L$49"}</definedName>
    <definedName name="GHURT" hidden="1">{"'Sheet1'!$A$1:$L$49"}</definedName>
    <definedName name="GHUYI9" hidden="1">{"'Sheet1'!$A$1:$L$49"}</definedName>
    <definedName name="GHYUI567" hidden="1">{"'Sheet1'!$A$1:$L$49"}</definedName>
    <definedName name="GJ6TY9" hidden="1">{"'Sheet1'!$A$1:$L$49"}</definedName>
    <definedName name="GJ7UK67" hidden="1">{"'Sheet1'!$A$1:$L$49"}</definedName>
    <definedName name="GJFGHKFGHJY" hidden="1">{"'Sheet1'!$A$1:$L$49"}</definedName>
    <definedName name="GJFGKGFJ7Y676" hidden="1">{"'Sheet1'!$A$1:$L$49"}</definedName>
    <definedName name="GJFHJFJHJF" hidden="1">{"'Sheet1'!$A$1:$L$49"}</definedName>
    <definedName name="GJFHKFHJY" hidden="1">{"'Sheet1'!$A$1:$L$49"}</definedName>
    <definedName name="GJFJHFGHJHTYUJK" hidden="1">{"'Sheet1'!$A$1:$L$49"}</definedName>
    <definedName name="GJFKGHJFY" hidden="1">{"'Sheet1'!$A$1:$L$49"}</definedName>
    <definedName name="GJFKHJY" hidden="1">{"'Sheet1'!$A$1:$L$49"}</definedName>
    <definedName name="GJFKJKIL" hidden="1">{"'Sheet1'!$A$1:$L$49"}</definedName>
    <definedName name="GJGFKJKU" hidden="1">{"'Sheet1'!$A$1:$L$49"}</definedName>
    <definedName name="GJGHKHJKIULUI" hidden="1">{"'Sheet1'!$A$1:$L$49"}</definedName>
    <definedName name="GJGHKHJKJUY" hidden="1">{"'Sheet1'!$A$1:$L$49"}</definedName>
    <definedName name="GJHGFJHYJFGJ" hidden="1">{"'Sheet1'!$A$1:$L$49"}</definedName>
    <definedName name="GJHKTU8IT" hidden="1">{"'Sheet1'!$A$1:$L$49"}</definedName>
    <definedName name="GJKGLKIYUIY" hidden="1">{"'Sheet1'!$A$1:$L$49"}</definedName>
    <definedName name="gjrtyj" hidden="1">{"'Sheet1'!$A$1:$L$49"}</definedName>
    <definedName name="GJYJIK6" hidden="1">{"'Sheet1'!$A$1:$L$49"}</definedName>
    <definedName name="GJYU67" hidden="1">{"'Sheet1'!$A$1:$L$49"}</definedName>
    <definedName name="GKIOP9" hidden="1">{"'Sheet1'!$A$1:$L$49"}</definedName>
    <definedName name="GNMF" hidden="1">{"'Sheet1'!$A$1:$L$49"}</definedName>
    <definedName name="GNMTYU" hidden="1">{"'Sheet1'!$A$1:$L$49"}</definedName>
    <definedName name="GRTE4TYRFTG" hidden="1">{"'Sheet1'!$A$1:$L$49"}</definedName>
    <definedName name="GTRITYI" hidden="1">{"'Sheet1'!$A$1:$L$49"}</definedName>
    <definedName name="GTYU77" hidden="1">{"'Sheet1'!$A$1:$L$49"}</definedName>
    <definedName name="gwerqw" hidden="1">{"'Sheet1'!$A$1:$L$49"}</definedName>
    <definedName name="gwhr" hidden="1">{"'Sheet1'!$A$1:$L$49"}</definedName>
    <definedName name="hfhfh" hidden="1">{"'Sheet1'!$A$1:$L$49"}</definedName>
    <definedName name="HFYTRY65" hidden="1">{"'Sheet1'!$A$1:$L$49"}</definedName>
    <definedName name="HGDFGJGHJHY" hidden="1">{"'Sheet1'!$A$1:$L$49"}</definedName>
    <definedName name="hgghf" hidden="1">{"'Sheet1'!$A$1:$L$49"}</definedName>
    <definedName name="hgj" hidden="1">{"'Sheet1'!$A$1:$L$49"}</definedName>
    <definedName name="hgjftyj" hidden="1">{"'Sheet1'!$A$1:$L$49"}</definedName>
    <definedName name="HGJTYU7" hidden="1">{"'Sheet1'!$A$1:$L$49"}</definedName>
    <definedName name="HGKGLILIO" hidden="1">{"'Sheet1'!$A$1:$L$49"}</definedName>
    <definedName name="hgrjty" hidden="1">{"'Sheet1'!$A$1:$L$49"}</definedName>
    <definedName name="hgtr" hidden="1">{"'Sheet1'!$A$1:$L$49"}</definedName>
    <definedName name="HGYTYI8" hidden="1">{"'Sheet1'!$A$1:$L$49"}</definedName>
    <definedName name="HJ7K7" hidden="1">{"'Sheet1'!$A$1:$L$49"}</definedName>
    <definedName name="HJFGHJTYU" hidden="1">{"'Sheet1'!$A$1:$L$49"}</definedName>
    <definedName name="HJFJGHJYHGK" hidden="1">{"'Sheet1'!$A$1:$L$49"}</definedName>
    <definedName name="HJFKGHJKU" hidden="1">{"'Sheet1'!$A$1:$L$49"}</definedName>
    <definedName name="hjfkyuk" hidden="1">{"'Sheet1'!$A$1:$L$49"}</definedName>
    <definedName name="hjgkghm" hidden="1">{"'Sheet1'!$A$1:$L$49"}</definedName>
    <definedName name="hjgkyulo" hidden="1">{"'Sheet1'!$A$1:$L$49"}</definedName>
    <definedName name="hjiotuo" hidden="1">{"'Sheet1'!$A$1:$L$49"}</definedName>
    <definedName name="hjkdfgtjt" hidden="1">{"'Sheet1'!$A$1:$L$49"}</definedName>
    <definedName name="hjkg" hidden="1">{"'Sheet1'!$A$1:$L$49"}</definedName>
    <definedName name="HJKGHJLJKUGHKJ" hidden="1">{"'Sheet1'!$A$1:$L$49"}</definedName>
    <definedName name="HJKGLIU" hidden="1">{"'Sheet1'!$A$1:$L$49"}</definedName>
    <definedName name="HJKJHKLHLUI" hidden="1">{"'Sheet1'!$A$1:$L$49"}</definedName>
    <definedName name="HJKU" hidden="1">{"'Sheet1'!$A$1:$L$49"}</definedName>
    <definedName name="hjkuil" hidden="1">{"'Sheet1'!$A$1:$L$49"}</definedName>
    <definedName name="HJKUILI" hidden="1">{"'Sheet1'!$A$1:$L$49"}</definedName>
    <definedName name="HJKUIOYI78" hidden="1">{"'Sheet1'!$A$1:$L$49"}</definedName>
    <definedName name="hjkyuki" hidden="1">{"'Sheet1'!$A$1:$L$49"}</definedName>
    <definedName name="hjkyukl" hidden="1">{"'Sheet1'!$A$1:$L$49"}</definedName>
    <definedName name="hjkyuluit" hidden="1">{"'Sheet1'!$A$1:$L$49"}</definedName>
    <definedName name="hjst" hidden="1">{"'Sheet1'!$A$1:$L$49"}</definedName>
    <definedName name="hjtk" hidden="1">{"'Sheet1'!$A$1:$L$49"}</definedName>
    <definedName name="hjtkil" hidden="1">{"'Sheet1'!$A$1:$L$49"}</definedName>
    <definedName name="HJTKIYU" hidden="1">{"'Sheet1'!$A$1:$L$49"}</definedName>
    <definedName name="hjtkyu" hidden="1">{"'Sheet1'!$A$1:$L$49"}</definedName>
    <definedName name="hjtkyuer" hidden="1">{"'Sheet1'!$A$1:$L$49"}</definedName>
    <definedName name="hjtkyur" hidden="1">{"'Sheet1'!$A$1:$L$49"}</definedName>
    <definedName name="hjtr" hidden="1">{"'Sheet1'!$A$1:$L$49"}</definedName>
    <definedName name="hjty" hidden="1">{"'Sheet1'!$A$1:$L$49"}</definedName>
    <definedName name="HJTYI6" hidden="1">{"'Sheet1'!$A$1:$L$49"}</definedName>
    <definedName name="HK7UY8O" hidden="1">{"'Sheet1'!$A$1:$L$49"}</definedName>
    <definedName name="HKLUIO89P" hidden="1">{"'Sheet1'!$A$1:$L$49"}</definedName>
    <definedName name="HKLUIYIO78" hidden="1">{"'Sheet1'!$A$1:$L$49"}</definedName>
    <definedName name="HKTYUITUI76" hidden="1">{"'Sheet1'!$A$1:$L$49"}</definedName>
    <definedName name="hkuilt" hidden="1">{"'Sheet1'!$A$1:$L$49"}</definedName>
    <definedName name="HKYUKLL" hidden="1">{"'Sheet1'!$A$1:$L$49"}</definedName>
    <definedName name="hriuyio" hidden="1">{"'Sheet1'!$A$1:$L$49"}</definedName>
    <definedName name="hrjkt6e" hidden="1">{"'Sheet1'!$A$1:$L$49"}</definedName>
    <definedName name="HRTU56" hidden="1">{"'Sheet1'!$A$1:$L$49"}</definedName>
    <definedName name="HTJTY" hidden="1">{"'Sheet1'!$A$1:$L$49"}</definedName>
    <definedName name="HTML_CodePage" hidden="1">936</definedName>
    <definedName name="HTML_Control" hidden="1">{"'现金流量表（全部投资）'!$B$4:$P$23"}</definedName>
    <definedName name="HTML_Description" hidden="1">"lin zijian"</definedName>
    <definedName name="HTML_Email" hidden="1">""</definedName>
    <definedName name="HTML_Header" hidden="1">"现金流量表（全部投资）"</definedName>
    <definedName name="HTML_LastUpdate" hidden="1">"96-12-2"</definedName>
    <definedName name="HTML_LineAfter" hidden="1">TRUE</definedName>
    <definedName name="HTML_LineBefore" hidden="1">TRUE</definedName>
    <definedName name="HTML_Name" hidden="1">"linzijia"</definedName>
    <definedName name="HTML_OBDlg2" hidden="1">TRUE</definedName>
    <definedName name="HTML_OBDlg4" hidden="1">TRUE</definedName>
    <definedName name="HTML_OS" hidden="1">0</definedName>
    <definedName name="HTML_PathFile" hidden="1">"C:\lin\bk\MyHTML.htm"</definedName>
    <definedName name="HTML_Title" hidden="1">"PROJECT11"</definedName>
    <definedName name="HTMUK" hidden="1">{"'Sheet1'!$A$1:$L$49"}</definedName>
    <definedName name="htrdhje" hidden="1">{"'Sheet1'!$A$1:$L$49"}</definedName>
    <definedName name="htyjhyk" hidden="1">{"'Sheet1'!$A$1:$L$49"}</definedName>
    <definedName name="htyut" hidden="1">{"'Sheet1'!$A$1:$L$49"}</definedName>
    <definedName name="hvjfty" hidden="1">{"'Sheet1'!$A$1:$L$49"}</definedName>
    <definedName name="HZ">0</definedName>
    <definedName name="i" hidden="1">{"'Sheet1'!$A$1:$L$49"}</definedName>
    <definedName name="input_activate">input_activate</definedName>
    <definedName name="IOIOPP" hidden="1">{"'Sheet1'!$A$1:$L$49"}</definedName>
    <definedName name="IOYIPUIP9" hidden="1">{"'Sheet1'!$A$1:$L$49"}</definedName>
    <definedName name="IOYUIO8" hidden="1">{"'Sheet1'!$A$1:$L$49"}</definedName>
    <definedName name="IUOYIUO789" hidden="1">{"'Sheet1'!$A$1:$L$49"}</definedName>
    <definedName name="jcmkfghd" hidden="1">{"'Sheet1'!$A$1:$L$49"}</definedName>
    <definedName name="jdrt" hidden="1">{"'Sheet1'!$A$1:$L$49"}</definedName>
    <definedName name="jfdetyj" hidden="1">{"'Sheet1'!$A$1:$L$49"}</definedName>
    <definedName name="jfmgb" hidden="1">{"'Sheet1'!$A$1:$L$49"}</definedName>
    <definedName name="jhgdy" hidden="1">{"'Sheet1'!$A$1:$L$49"}</definedName>
    <definedName name="jhyklui" hidden="1">{"'Sheet1'!$A$1:$L$49"}</definedName>
    <definedName name="jhytety" hidden="1">{"'Sheet1'!$A$1:$L$49"}</definedName>
    <definedName name="jhyukyu" hidden="1">{"'Sheet1'!$A$1:$L$49"}</definedName>
    <definedName name="JKIL8" hidden="1">{"'Sheet1'!$A$1:$L$49"}</definedName>
    <definedName name="JKLHLIUYO8" hidden="1">{"'Sheet1'!$A$1:$L$49"}</definedName>
    <definedName name="jklui" hidden="1">{"'Sheet1'!$A$1:$L$49"}</definedName>
    <definedName name="jkluil" hidden="1">{"'Sheet1'!$A$1:$L$49"}</definedName>
    <definedName name="JLHJLJLHI766" hidden="1">{"'Sheet1'!$A$1:$L$49"}</definedName>
    <definedName name="JRI" hidden="1">{"'Sheet1'!$A$1:$L$49"}</definedName>
    <definedName name="jsl" hidden="1">{"'Sheet1'!$A$1:$L$49"}</definedName>
    <definedName name="JTRYUGHJ7YU" hidden="1">{"'Sheet1'!$A$1:$L$49"}</definedName>
    <definedName name="jyukio" hidden="1">{"'Sheet1'!$A$1:$L$49"}</definedName>
    <definedName name="K78I9" hidden="1">{"'Sheet1'!$A$1:$L$49"}</definedName>
    <definedName name="K7U8" hidden="1">{"'Sheet1'!$A$1:$L$49"}</definedName>
    <definedName name="K87OUIKO" hidden="1">{"'Sheet1'!$A$1:$L$49"}</definedName>
    <definedName name="kfhdt" hidden="1">{"'Sheet1'!$A$1:$L$49"}</definedName>
    <definedName name="KHJKLL8" hidden="1">{"'Sheet1'!$A$1:$L$49"}</definedName>
    <definedName name="kj.oi" hidden="1">{"'Sheet1'!$A$1:$L$49"}</definedName>
    <definedName name="KJGHLUIY8" hidden="1">{"'Sheet1'!$A$1:$L$49"}</definedName>
    <definedName name="kjhyui" hidden="1">{"'Sheet1'!$A$1:$L$49"}</definedName>
    <definedName name="kjlio" hidden="1">{"'Sheet1'!$A$1:$L$49"}</definedName>
    <definedName name="kjliou" hidden="1">{"'Sheet1'!$A$1:$L$49"}</definedName>
    <definedName name="kjloi" hidden="1">{"'Sheet1'!$A$1:$L$49"}</definedName>
    <definedName name="KKGYUKTUI" hidden="1">{"'Sheet1'!$A$1:$L$49"}</definedName>
    <definedName name="kl" hidden="1">{"'Sheet1'!$A$1:$L$49"}</definedName>
    <definedName name="klhyukf" hidden="1">{"'Sheet1'!$A$1:$L$49"}</definedName>
    <definedName name="kljio" hidden="1">{"'Sheet1'!$A$1:$L$49"}</definedName>
    <definedName name="klkjloiy" hidden="1">{"'Sheet1'!$A$1:$L$49"}</definedName>
    <definedName name="ky" hidden="1">{"'Sheet1'!$A$1:$L$49"}</definedName>
    <definedName name="lgt" hidden="1">{"'Sheet1'!$A$1:$L$49"}</definedName>
    <definedName name="LHTRT4" hidden="1">{"'Sheet1'!$A$1:$L$49"}</definedName>
    <definedName name="li" hidden="1">{"'Sheet1'!$A$1:$L$49"}</definedName>
    <definedName name="LIUUUIO8" hidden="1">{"'Sheet1'!$A$1:$L$49"}</definedName>
    <definedName name="LIUYG7" hidden="1">{"'Sheet1'!$A$1:$L$49"}</definedName>
    <definedName name="LJIOUIP8" hidden="1">{"'Sheet1'!$A$1:$L$49"}</definedName>
    <definedName name="lu" hidden="1">{"'Sheet1'!$A$1:$L$49"}</definedName>
    <definedName name="m" hidden="1">{"'Sheet1'!$A$1:$L$49"}</definedName>
    <definedName name="Macro9">[5]!Macro9</definedName>
    <definedName name="mfyui" hidden="1">{"'Sheet1'!$A$1:$L$49"}</definedName>
    <definedName name="mghmc" hidden="1">{"'Sheet1'!$A$1:$L$49"}</definedName>
    <definedName name="mhg" hidden="1">{"'Sheet1'!$A$1:$L$49"}</definedName>
    <definedName name="mm" hidden="1">{"'Sheet1'!$A$1:$L$49"}</definedName>
    <definedName name="mnmhjk" hidden="1">{"'Sheet1'!$A$1:$L$49"}</definedName>
    <definedName name="muy" hidden="1">{"'Sheet1'!$A$1:$L$49"}</definedName>
    <definedName name="NEWNAME" hidden="1">{#N/A,#N/A,FALSE,"CCTV"}</definedName>
    <definedName name="nfgsdhrt" hidden="1">{"'Sheet1'!$A$1:$L$49"}</definedName>
    <definedName name="nghrjty" hidden="1">{"'Sheet1'!$A$1:$L$49"}</definedName>
    <definedName name="nhftyj" hidden="1">{"'Sheet1'!$A$1:$L$49"}</definedName>
    <definedName name="njhty" hidden="1">{"'Sheet1'!$A$1:$L$49"}</definedName>
    <definedName name="nmdtyjutk" hidden="1">{"'Sheet1'!$A$1:$L$49"}</definedName>
    <definedName name="nmkuiklt" hidden="1">{"'Sheet1'!$A$1:$L$49"}</definedName>
    <definedName name="nnbmfg" hidden="1">{"'Sheet1'!$A$1:$L$49"}</definedName>
    <definedName name="nsdcbz" hidden="1">{"'Sheet1'!$A$1:$L$49"}</definedName>
    <definedName name="nxdfs" hidden="1">{"'Sheet1'!$A$1:$L$49"}</definedName>
    <definedName name="olivier" hidden="1">'[3]XV10017'!$AN$1:$AN$15</definedName>
    <definedName name="open_input">open_input</definedName>
    <definedName name="oppppp" hidden="1">{"'预算表1 '!$A$3:$M$11"}</definedName>
    <definedName name="optyouit" hidden="1">{"'Sheet1'!$A$1:$L$49"}</definedName>
    <definedName name="OUPUOOIUPIOP9" hidden="1">{"'Sheet1'!$A$1:$L$49"}</definedName>
    <definedName name="OYUOIU68IO" hidden="1">{"'Sheet1'!$A$1:$L$49"}</definedName>
    <definedName name="_xlnm.Print_Area" localSheetId="16">'催化剂沉 降'!$A$1:$N$43</definedName>
    <definedName name="_xlnm.Print_Area" localSheetId="6">电气!$A$1:$I$1018</definedName>
    <definedName name="_xlnm.Print_Area" localSheetId="7">电信!$A$1:$I$954</definedName>
    <definedName name="_xlnm.Print_Area" localSheetId="2">钢结构!$A$2:$I$152</definedName>
    <definedName name="_xlnm.Print_Area" localSheetId="11">给排水井及土方!$A$1:$H$42</definedName>
    <definedName name="_xlnm.Print_Area" localSheetId="1">建筑物!$A$1:$I$465</definedName>
    <definedName name="_xlnm.Print_Area" localSheetId="0">进口表六!$A$1:$Q$112</definedName>
    <definedName name="_xlnm.Print_Area" localSheetId="12">暖通!$A$1:$I$155</definedName>
    <definedName name="_xlnm.Print_Area" localSheetId="14">消防井表五!$A$1:$H$13</definedName>
    <definedName name="_xlnm.Print_Area" localSheetId="9">自控材料!$A$1:$I$498</definedName>
    <definedName name="_xlnm.Print_Area" localSheetId="8">自控设备!$A$1:$I$463</definedName>
    <definedName name="_xlnm.Print_Titles" localSheetId="16">'催化剂沉 降'!$A$1:$IV$5</definedName>
    <definedName name="_xlnm.Print_Titles" localSheetId="6">电气!#REF!</definedName>
    <definedName name="_xlnm.Print_Titles" localSheetId="7">电信!#REF!</definedName>
    <definedName name="_xlnm.Print_Titles" localSheetId="2">钢结构!$1:$1</definedName>
    <definedName name="_xlnm.Print_Titles" localSheetId="10">给排水!#REF!</definedName>
    <definedName name="_xlnm.Print_Titles" localSheetId="11">给排水井及土方!#REF!</definedName>
    <definedName name="_xlnm.Print_Titles" localSheetId="5">工艺管道土方!#REF!</definedName>
    <definedName name="_xlnm.Print_Titles" localSheetId="1">建筑物!#REF!</definedName>
    <definedName name="_xlnm.Print_Titles" localSheetId="0">进口表六!$1:$7</definedName>
    <definedName name="_xlnm.Print_Titles" localSheetId="12">暖通!#REF!</definedName>
    <definedName name="_xlnm.Print_Titles" localSheetId="13">消防!#REF!</definedName>
    <definedName name="_xlnm.Print_Titles" localSheetId="14">消防井表五!#REF!</definedName>
    <definedName name="_xlnm.Print_Titles" localSheetId="9">自控材料!#REF!</definedName>
    <definedName name="_xlnm.Print_Titles" localSheetId="8">自控设备!#REF!</definedName>
    <definedName name="prn">prn</definedName>
    <definedName name="qerqferhqfh" hidden="1">{"'Sheet1'!$A$1:$L$49"}</definedName>
    <definedName name="qfqf" hidden="1">{"'Sheet1'!$A$1:$L$49"}</definedName>
    <definedName name="qfqw" hidden="1">{"'Sheet1'!$A$1:$L$49"}</definedName>
    <definedName name="qfw" hidden="1">{"'Sheet1'!$A$1:$L$49"}</definedName>
    <definedName name="QREWQREWRQ4" hidden="1">{"'Sheet1'!$A$1:$L$49"}</definedName>
    <definedName name="QW" hidden="1">{"'Sheet1'!$A$1:$L$49"}</definedName>
    <definedName name="qwe4q" hidden="1">{"'Sheet1'!$A$1:$L$49"}</definedName>
    <definedName name="QWEERQTRT4" hidden="1">{"'Sheet1'!$A$1:$L$49"}</definedName>
    <definedName name="qwer" hidden="1">{"'Sheet1'!$A$1:$L$49"}</definedName>
    <definedName name="QWREQTEQWT4" hidden="1">{"'Sheet1'!$A$1:$L$49"}</definedName>
    <definedName name="Recorder_______mPM" hidden="1">#REF!</definedName>
    <definedName name="reqt" hidden="1">{"'Sheet1'!$A$1:$L$49"}</definedName>
    <definedName name="return_activate">return_activate</definedName>
    <definedName name="RETYETRYETY5" hidden="1">{"'Sheet1'!$A$1:$L$49"}</definedName>
    <definedName name="RETYEUTY6" hidden="1">{"'Sheet1'!$A$1:$L$49"}</definedName>
    <definedName name="REYTERTUEY6" hidden="1">{"'Sheet1'!$A$1:$L$49"}</definedName>
    <definedName name="REYTERYTERY5" hidden="1">{"'Sheet1'!$A$1:$L$49"}</definedName>
    <definedName name="REYTYEYTREY6" hidden="1">{"'Sheet1'!$A$1:$L$49"}</definedName>
    <definedName name="rfgeshrt" hidden="1">{"'Sheet1'!$A$1:$L$49"}</definedName>
    <definedName name="RGT">1.047</definedName>
    <definedName name="rhrt" hidden="1">{"'Sheet1'!$A$1:$L$49"}</definedName>
    <definedName name="rhtfwrt" hidden="1">{"'Sheet1'!$A$1:$L$49"}</definedName>
    <definedName name="rhtwy" hidden="1">{"'Sheet1'!$A$1:$L$49"}</definedName>
    <definedName name="RIRTY6" hidden="1">{"'Sheet1'!$A$1:$L$49"}</definedName>
    <definedName name="RJ" hidden="1">{"'Sheet1'!$A$1:$L$49"}</definedName>
    <definedName name="rjkyuk" hidden="1">{"'Sheet1'!$A$1:$L$49"}</definedName>
    <definedName name="rt" hidden="1">{"'Sheet1'!$A$1:$L$49"}</definedName>
    <definedName name="RTE5W" hidden="1">{"'Sheet1'!$A$1:$L$49"}</definedName>
    <definedName name="rthjeh" hidden="1">{"'Sheet1'!$A$1:$L$49"}</definedName>
    <definedName name="RTRTY6" hidden="1">{"'Sheet1'!$A$1:$L$49"}</definedName>
    <definedName name="RTYERUYUYTRU6" hidden="1">{"'Sheet1'!$A$1:$L$49"}</definedName>
    <definedName name="RTYETUYU45" hidden="1">{"'Sheet1'!$A$1:$L$49"}</definedName>
    <definedName name="RTYEUE56" hidden="1">{"'Sheet1'!$A$1:$L$49"}</definedName>
    <definedName name="RTYEUETYY5" hidden="1">{"'Sheet1'!$A$1:$L$49"}</definedName>
    <definedName name="RTYEUYU54" hidden="1">{"'Sheet1'!$A$1:$L$49"}</definedName>
    <definedName name="RTYRTY6" hidden="1">{"'Sheet1'!$A$1:$L$49"}</definedName>
    <definedName name="RTYTRU6" hidden="1">{"'Sheet1'!$A$1:$L$49"}</definedName>
    <definedName name="RTYTRY6" hidden="1">{"'Sheet1'!$A$1:$L$49"}</definedName>
    <definedName name="RTYTRYE6YU6" hidden="1">{"'Sheet1'!$A$1:$L$49"}</definedName>
    <definedName name="RTYU554" hidden="1">{"'Sheet1'!$A$1:$L$49"}</definedName>
    <definedName name="RTYUTRUY4YU" hidden="1">{"'Sheet1'!$A$1:$L$49"}</definedName>
    <definedName name="RTYUTYUYIUYI78" hidden="1">{"'Sheet1'!$A$1:$L$49"}</definedName>
    <definedName name="RTYYTR56" hidden="1">{"'Sheet1'!$A$1:$L$49"}</definedName>
    <definedName name="RURHGFJYUU" hidden="1">{"'Sheet1'!$A$1:$L$49"}</definedName>
    <definedName name="RUWTR" hidden="1">{"'Sheet1'!$A$1:$L$49"}</definedName>
    <definedName name="RUYTYUTY6" hidden="1">{"'Sheet1'!$A$1:$L$49"}</definedName>
    <definedName name="rwehr" hidden="1">{"'Sheet1'!$A$1:$L$49"}</definedName>
    <definedName name="RWER" hidden="1">{"'Sheet1'!$A$1:$L$49"}</definedName>
    <definedName name="rwterqt" hidden="1">{"'Sheet1'!$A$1:$L$49"}</definedName>
    <definedName name="rwy" hidden="1">{"'Sheet1'!$A$1:$L$49"}</definedName>
    <definedName name="RYERUTY5" hidden="1">{"'Sheet1'!$A$1:$L$49"}</definedName>
    <definedName name="RYEUETRY56" hidden="1">{"'Sheet1'!$A$1:$L$49"}</definedName>
    <definedName name="RYEUTTYER5" hidden="1">{"'Sheet1'!$A$1:$L$49"}</definedName>
    <definedName name="RYEUTY5WTR" hidden="1">{"'Sheet1'!$A$1:$L$49"}</definedName>
    <definedName name="RYEUTYRTRY56" hidden="1">{"'Sheet1'!$A$1:$L$49"}</definedName>
    <definedName name="RYEYTERTU6" hidden="1">{"'Sheet1'!$A$1:$L$49"}</definedName>
    <definedName name="RYEYTERYTTETY" hidden="1">{"'Sheet1'!$A$1:$L$49"}</definedName>
    <definedName name="RYTERYETRYER5" hidden="1">{"'Sheet1'!$A$1:$L$49"}</definedName>
    <definedName name="RYUTYU" hidden="1">{"'Sheet1'!$A$1:$L$49"}</definedName>
    <definedName name="s" hidden="1">[6]NOISE!#REF!</definedName>
    <definedName name="SADF" hidden="1">{"'Sheet1'!$A$1:$L$49"}</definedName>
    <definedName name="sadfawe" hidden="1">{"'Sheet1'!$A$1:$L$49"}</definedName>
    <definedName name="sadfwae" hidden="1">{"'Sheet1'!$A$1:$L$49"}</definedName>
    <definedName name="saf" hidden="1">{"'Sheet1'!$A$1:$L$49"}</definedName>
    <definedName name="safd" hidden="1">{"'Sheet1'!$A$1:$L$49"}</definedName>
    <definedName name="safwe" hidden="1">{"'Sheet1'!$A$1:$L$49"}</definedName>
    <definedName name="Save">Save</definedName>
    <definedName name="sawe" hidden="1">{"'Sheet1'!$A$1:$L$49"}</definedName>
    <definedName name="sbdfs" hidden="1">{"'Sheet1'!$A$1:$L$49"}</definedName>
    <definedName name="sbher" hidden="1">{"'Sheet1'!$A$1:$L$49"}</definedName>
    <definedName name="sch" hidden="1">{"'Sheet1'!$A$1:$L$49"}</definedName>
    <definedName name="sda" hidden="1">{"'Sheet1'!$A$1:$L$49"}</definedName>
    <definedName name="sdafj" hidden="1">{"'Sheet1'!$A$1:$L$49"}</definedName>
    <definedName name="sdafwegf" hidden="1">{"'Sheet1'!$A$1:$L$49"}</definedName>
    <definedName name="sdah" hidden="1">{"'Sheet1'!$A$1:$L$49"}</definedName>
    <definedName name="sdaj" hidden="1">{"'Sheet1'!$A$1:$L$49"}</definedName>
    <definedName name="SDAW" hidden="1">{"'Sheet1'!$A$1:$L$49"}</definedName>
    <definedName name="sdewg" hidden="1">{"'Sheet1'!$A$1:$L$49"}</definedName>
    <definedName name="sdf" hidden="1">{"'Sheet1'!$A$1:$L$49"}</definedName>
    <definedName name="sdfa" hidden="1">{"'Sheet1'!$A$1:$L$49"}</definedName>
    <definedName name="SDFAERQE" hidden="1">{"'Sheet1'!$A$1:$L$49"}</definedName>
    <definedName name="sdfaf" hidden="1">{"'Sheet1'!$A$1:$L$49"}</definedName>
    <definedName name="sdfak" hidden="1">{"'Sheet1'!$A$1:$L$49"}</definedName>
    <definedName name="sdfaq" hidden="1">{"'Sheet1'!$A$1:$L$49"}</definedName>
    <definedName name="sdfaw" hidden="1">{"'Sheet1'!$A$1:$L$49"}</definedName>
    <definedName name="sdfawe4" hidden="1">{"'Sheet1'!$A$1:$L$49"}</definedName>
    <definedName name="sdffa" hidden="1">{"'Sheet1'!$A$1:$L$49"}</definedName>
    <definedName name="sdfg" hidden="1">{"'Sheet1'!$A$1:$L$49"}</definedName>
    <definedName name="SDFGERERT45" hidden="1">{"'Sheet1'!$A$1:$L$49"}</definedName>
    <definedName name="SDFGSRT" hidden="1">{"'Sheet1'!$A$1:$L$49"}</definedName>
    <definedName name="sdfqaw" hidden="1">{"'Sheet1'!$A$1:$L$49"}</definedName>
    <definedName name="sdfqg" hidden="1">{"'Sheet1'!$A$1:$L$49"}</definedName>
    <definedName name="sdfrwe" hidden="1">{"'Sheet1'!$A$1:$L$49"}</definedName>
    <definedName name="SDFw" hidden="1">{"'Sheet1'!$A$1:$L$49"}</definedName>
    <definedName name="sdfwer" hidden="1">{"'Sheet1'!$A$1:$L$49"}</definedName>
    <definedName name="sdgde" hidden="1">{"'Sheet1'!$A$1:$L$49"}</definedName>
    <definedName name="SDGFSDGFSDHR" hidden="1">{"'Sheet1'!$A$1:$L$49"}</definedName>
    <definedName name="SDGSDFH5R" hidden="1">{"'Sheet1'!$A$1:$L$49"}</definedName>
    <definedName name="SDGSDGHTR" hidden="1">{"'Sheet1'!$A$1:$L$49"}</definedName>
    <definedName name="SDGSDHGTH" hidden="1">{"'Sheet1'!$A$1:$L$49"}</definedName>
    <definedName name="sdgw" hidden="1">{"'Sheet1'!$A$1:$L$49"}</definedName>
    <definedName name="sdgwerq" hidden="1">{"'Sheet1'!$A$1:$L$49"}</definedName>
    <definedName name="sdha" hidden="1">{"'Sheet1'!$A$1:$L$49"}</definedName>
    <definedName name="sdhfa" hidden="1">{"'Sheet1'!$A$1:$L$49"}</definedName>
    <definedName name="sdqf" hidden="1">{"'Sheet1'!$A$1:$L$49"}</definedName>
    <definedName name="sencount" hidden="1">2</definedName>
    <definedName name="SERA" hidden="1">{"'Sheet1'!$A$1:$L$49"}</definedName>
    <definedName name="SERAQ" hidden="1">{"'Sheet1'!$A$1:$L$49"}</definedName>
    <definedName name="seta" hidden="1">{"'Sheet1'!$A$1:$L$49"}</definedName>
    <definedName name="SF" hidden="1">{"'Sheet1'!$A$1:$L$49"}</definedName>
    <definedName name="sfqw" hidden="1">{"'Sheet1'!$A$1:$L$49"}</definedName>
    <definedName name="SFQWE" hidden="1">{"'Sheet1'!$A$1:$L$49"}</definedName>
    <definedName name="sfwe" hidden="1">{"'Sheet1'!$A$1:$L$49"}</definedName>
    <definedName name="SGETHDFGTR" hidden="1">{"'Sheet1'!$A$1:$L$49"}</definedName>
    <definedName name="sgfs" hidden="1">{"'Sheet1'!$A$1:$L$49"}</definedName>
    <definedName name="sghdfbert" hidden="1">{"'Sheet1'!$A$1:$L$49"}</definedName>
    <definedName name="sghsf" hidden="1">{"'Sheet1'!$A$1:$L$49"}</definedName>
    <definedName name="sgqer" hidden="1">{"'Sheet1'!$A$1:$L$49"}</definedName>
    <definedName name="SGSDFBH" hidden="1">{"'Sheet1'!$A$1:$L$49"}</definedName>
    <definedName name="sgwea" hidden="1">{"'Sheet1'!$A$1:$L$49"}</definedName>
    <definedName name="sh" hidden="1">{"'Sheet1'!$A$1:$L$49"}</definedName>
    <definedName name="she" hidden="1">{"'Sheet1'!$A$1:$L$49"}</definedName>
    <definedName name="sheet12" hidden="1">{"'原油分析'!$A$1:$W$13"}</definedName>
    <definedName name="sheet20" hidden="1">{"'原油分析'!$A$1:$W$13"}</definedName>
    <definedName name="shet" hidden="1">{#N/A,#N/A,FALSE,"G&amp;A Summary";#N/A,#N/A,FALSE,"G&amp;A Narrative";#N/A,#N/A,FALSE,"Salaries &amp; Burden &amp; Tax";#N/A,#N/A,FALSE,"Living Acc &amp; Schooling";#N/A,#N/A,FALSE,"R&amp;R, Home &amp; Relo";#N/A,#N/A,FALSE,"Contract Labor";#N/A,#N/A,FALSE,"Business travel";#N/A,#N/A,FALSE,"Training";#N/A,#N/A,FALSE,"Miscellaneous Items";#N/A,#N/A,FALSE,"Fixed Assets Usage"}</definedName>
    <definedName name="shu" hidden="1">{"'Sheet1'!$A$1:$L$49"}</definedName>
    <definedName name="shw" hidden="1">{"'Sheet1'!$A$1:$L$49"}</definedName>
    <definedName name="sswe" hidden="1">{"'Sheet1'!$A$1:$L$49"}</definedName>
    <definedName name="supeng" hidden="1">{"'Sheet1'!$A$1:$L$49"}</definedName>
    <definedName name="swg" hidden="1">{"'Sheet1'!$A$1:$L$49"}</definedName>
    <definedName name="T">1.4</definedName>
    <definedName name="TEYTUTY5E6U" hidden="1">{"'Sheet1'!$A$1:$L$49"}</definedName>
    <definedName name="TEYWEQ" hidden="1">{"'Sheet1'!$A$1:$L$49"}</definedName>
    <definedName name="thtrh" hidden="1">{"'Sheet1'!$A$1:$L$49"}</definedName>
    <definedName name="TI7IYU" hidden="1">{"'Sheet1'!$A$1:$L$49"}</definedName>
    <definedName name="tirui" hidden="1">{"'Sheet1'!$A$1:$L$49"}</definedName>
    <definedName name="tiryye" hidden="1">{"'Sheet1'!$A$1:$L$49"}</definedName>
    <definedName name="TITYIU7" hidden="1">{"'Sheet1'!$A$1:$L$49"}</definedName>
    <definedName name="TIUTIYITU7" hidden="1">{"'Sheet1'!$A$1:$L$49"}</definedName>
    <definedName name="TIUYIYU7" hidden="1">{"'Sheet1'!$A$1:$L$49"}</definedName>
    <definedName name="TIYUI78" hidden="1">{"'Sheet1'!$A$1:$L$49"}</definedName>
    <definedName name="TOIUOI8" hidden="1">{"'Sheet1'!$A$1:$L$49"}</definedName>
    <definedName name="TRETYERYTE354" hidden="1">{"'Sheet1'!$A$1:$L$49"}</definedName>
    <definedName name="treu6e" hidden="1">{"'Sheet1'!$A$1:$L$49"}</definedName>
    <definedName name="TREYTERUT567" hidden="1">{"'Sheet1'!$A$1:$L$49"}</definedName>
    <definedName name="TRKYUK" hidden="1">{"'Sheet1'!$A$1:$L$49"}</definedName>
    <definedName name="TRTYEYUETYR54FT" hidden="1">{"'Sheet1'!$A$1:$L$49"}</definedName>
    <definedName name="TRU7URUTY" hidden="1">{"'Sheet1'!$A$1:$L$49"}</definedName>
    <definedName name="TRUII5" hidden="1">{"'Sheet1'!$A$1:$L$49"}</definedName>
    <definedName name="TRURYU66" hidden="1">{"'Sheet1'!$A$1:$L$49"}</definedName>
    <definedName name="truw" hidden="1">{"'Sheet1'!$A$1:$L$49"}</definedName>
    <definedName name="TRUYR6" hidden="1">{"'Sheet1'!$A$1:$L$49"}</definedName>
    <definedName name="TRYERUTY55" hidden="1">{"'Sheet1'!$A$1:$L$49"}</definedName>
    <definedName name="TRYUYT87" hidden="1">{"'Sheet1'!$A$1:$L$49"}</definedName>
    <definedName name="TUERITYE" hidden="1">{"'Sheet1'!$A$1:$L$49"}</definedName>
    <definedName name="TUITUYI67" hidden="1">{"'Sheet1'!$A$1:$L$49"}</definedName>
    <definedName name="TUIUI7" hidden="1">{"'Sheet1'!$A$1:$L$49"}</definedName>
    <definedName name="TUIUY7" hidden="1">{"'Sheet1'!$A$1:$L$49"}</definedName>
    <definedName name="tukltil" hidden="1">{"'Sheet1'!$A$1:$L$49"}</definedName>
    <definedName name="TURIYRUR6" hidden="1">{"'Sheet1'!$A$1:$L$49"}</definedName>
    <definedName name="TURTJRFTY" hidden="1">{"'Sheet1'!$A$1:$L$49"}</definedName>
    <definedName name="TUTRUIR66U" hidden="1">{"'Sheet1'!$A$1:$L$49"}</definedName>
    <definedName name="TUYTIYY6" hidden="1">{"'Sheet1'!$A$1:$L$49"}</definedName>
    <definedName name="TUYUIUOY89" hidden="1">{"'Sheet1'!$A$1:$L$49"}</definedName>
    <definedName name="TYIIUY8" hidden="1">{"'Sheet1'!$A$1:$L$49"}</definedName>
    <definedName name="TYITU7YUIO8" hidden="1">{"'Sheet1'!$A$1:$L$49"}</definedName>
    <definedName name="TYITUOUI678OUI" hidden="1">{"'Sheet1'!$A$1:$L$49"}</definedName>
    <definedName name="TYITYOIY8O" hidden="1">{"'Sheet1'!$A$1:$L$49"}</definedName>
    <definedName name="TYIUOYUITYI7" hidden="1">{"'Sheet1'!$A$1:$L$49"}</definedName>
    <definedName name="TYIY88" hidden="1">{"'Sheet1'!$A$1:$L$49"}</definedName>
    <definedName name="TYIYTYU777" hidden="1">{"'Sheet1'!$A$1:$L$49"}</definedName>
    <definedName name="TYIYUI7" hidden="1">{"'Sheet1'!$A$1:$L$49"}</definedName>
    <definedName name="tykrtuki" hidden="1">{"'Sheet1'!$A$1:$L$49"}</definedName>
    <definedName name="TYRIUYTI78" hidden="1">{"'Sheet1'!$A$1:$L$49"}</definedName>
    <definedName name="TYRUTYE" hidden="1">{"'Sheet1'!$A$1:$L$49"}</definedName>
    <definedName name="TYUI7" hidden="1">{"'Sheet1'!$A$1:$L$49"}</definedName>
    <definedName name="TYUITIUIUTUY7I" hidden="1">{"'Sheet1'!$A$1:$L$49"}</definedName>
    <definedName name="TYUITUITY789IU7" hidden="1">{"'Sheet1'!$A$1:$L$49"}</definedName>
    <definedName name="TYUIYU7" hidden="1">{"'Sheet1'!$A$1:$L$49"}</definedName>
    <definedName name="TYURTIR6" hidden="1">{"'Sheet1'!$A$1:$L$49"}</definedName>
    <definedName name="TYUTI" hidden="1">{"'Sheet1'!$A$1:$L$49"}</definedName>
    <definedName name="TYUTI7" hidden="1">{"'Sheet1'!$A$1:$L$49"}</definedName>
    <definedName name="TYUTRI45" hidden="1">{"'Sheet1'!$A$1:$L$49"}</definedName>
    <definedName name="TYUTRIUO9" hidden="1">{"'Sheet1'!$A$1:$L$49"}</definedName>
    <definedName name="TYUTRTIRRRT56" hidden="1">{"'Sheet1'!$A$1:$L$49"}</definedName>
    <definedName name="TYUTYI8" hidden="1">{"'Sheet1'!$A$1:$L$49"}</definedName>
    <definedName name="TYUUIUY7" hidden="1">{"'Sheet1'!$A$1:$L$49"}</definedName>
    <definedName name="TYUURTYU7" hidden="1">{"'Sheet1'!$A$1:$L$49"}</definedName>
    <definedName name="TYUYI7" hidden="1">{"'Sheet1'!$A$1:$L$49"}</definedName>
    <definedName name="TYUYTI6" hidden="1">{"'Sheet1'!$A$1:$L$49"}</definedName>
    <definedName name="TYUYUIUI" hidden="1">{"'Sheet1'!$A$1:$L$49"}</definedName>
    <definedName name="TYYRETYETR6" hidden="1">{"'Sheet1'!$A$1:$L$49"}</definedName>
    <definedName name="UILKLJOUIO" hidden="1">{"'Sheet1'!$A$1:$L$49"}</definedName>
    <definedName name="UIOIP9" hidden="1">{"'Sheet1'!$A$1:$L$49"}</definedName>
    <definedName name="UIOIP90" hidden="1">{"'Sheet1'!$A$1:$L$49"}</definedName>
    <definedName name="UIOPIOU" hidden="1">{"'Sheet1'!$A$1:$L$49"}</definedName>
    <definedName name="UIOUI8" hidden="1">{"'Sheet1'!$A$1:$L$49"}</definedName>
    <definedName name="UIOULYLIO" hidden="1">{"'Sheet1'!$A$1:$L$49"}</definedName>
    <definedName name="uioypip" hidden="1">{"'Sheet1'!$A$1:$L$49"}</definedName>
    <definedName name="UIYOIPIO987P" hidden="1">{"'Sheet1'!$A$1:$L$49"}</definedName>
    <definedName name="UIYOIPIYO7899" hidden="1">{"'Sheet1'!$A$1:$L$49"}</definedName>
    <definedName name="UNI_AA_VERSION" hidden="1">"150.1.7"</definedName>
    <definedName name="UNI_FILT_END" hidden="1">8</definedName>
    <definedName name="UNI_FILT_OFFSPEC" hidden="1">2</definedName>
    <definedName name="UNI_FILT_ONSPEC" hidden="1">1</definedName>
    <definedName name="UNI_FILT_START" hidden="1">4</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ND" hidden="1">16384</definedName>
    <definedName name="UNI_RET_EQUIP" hidden="1">32768</definedName>
    <definedName name="UNI_RET_EVENT" hidden="1">4096</definedName>
    <definedName name="UNI_RET_OFFSPEC" hidden="1">512</definedName>
    <definedName name="UNI_RET_ONSPEC" hidden="1">256</definedName>
    <definedName name="UNI_RET_PROP" hidden="1">131072</definedName>
    <definedName name="UNI_RET_PROPDESC" hidden="1">262144</definedName>
    <definedName name="UNI_RET_SMPLPNT" hidden="1">65536</definedName>
    <definedName name="UNI_RET_SPECMAX" hidden="1">2048</definedName>
    <definedName name="UNI_RET_SPECMIN" hidden="1">1024</definedName>
    <definedName name="UNI_RET_START" hidden="1">8192</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UOIPUPUO89" hidden="1">{"'Sheet1'!$A$1:$L$49"}</definedName>
    <definedName name="UOIUPYOIO89" hidden="1">{"'Sheet1'!$A$1:$L$49"}</definedName>
    <definedName name="UOUIP9" hidden="1">{"'Sheet1'!$A$1:$L$49"}</definedName>
    <definedName name="UTIYI7" hidden="1">{"'Sheet1'!$A$1:$L$49"}</definedName>
    <definedName name="utklui" hidden="1">{"'Sheet1'!$A$1:$L$49"}</definedName>
    <definedName name="UYIUO8" hidden="1">{"'Sheet1'!$A$1:$L$49"}</definedName>
    <definedName name="uyloplp" hidden="1">{"'Sheet1'!$A$1:$L$49"}</definedName>
    <definedName name="UYTUI7IUU" hidden="1">{"'Sheet1'!$A$1:$L$49"}</definedName>
    <definedName name="V" hidden="1">{"'Sheet1'!$A$1:$L$49"}</definedName>
    <definedName name="vavava" hidden="1">{#N/A,#N/A,FALSE,"Studies Manpower Summary";#N/A,#N/A,FALSE,"04_36 Studies Detail";#N/A,#N/A,FALSE,"04_36  Studies Narrative";#N/A,#N/A,FALSE,"05_36 Studies Detail ";#N/A,#N/A,FALSE,"05_36 Studies Narrative";#N/A,#N/A,FALSE,"Getuo Studies Detail";#N/A,#N/A,FALSE,"Getuo Studies Narrative";#N/A,#N/A,FALSE,"Laopu Studies Detail";#N/A,#N/A,FALSE,"Laopu Studies Narrative";#N/A,#N/A,FALSE,"27_11 Studies Detail ";#N/A,#N/A,FALSE,"27_11 Studies Narrative";#N/A,#N/A,FALSE,"15_35 Studies Detail";#N/A,#N/A,FALSE,"15_35  Studies Narrative "}</definedName>
    <definedName name="vbcngfdtr" hidden="1">{"'Sheet1'!$A$1:$L$49"}</definedName>
    <definedName name="vbdfngyj" hidden="1">{"'Sheet1'!$A$1:$L$49"}</definedName>
    <definedName name="vbdfr" hidden="1">{"'Sheet1'!$A$1:$L$49"}</definedName>
    <definedName name="vbdhnrt" hidden="1">{"'Sheet1'!$A$1:$L$49"}</definedName>
    <definedName name="vbfjyuk" hidden="1">{"'Sheet1'!$A$1:$L$49"}</definedName>
    <definedName name="vbfnt" hidden="1">{"'Sheet1'!$A$1:$L$49"}</definedName>
    <definedName name="vbngfh" hidden="1">{"'Sheet1'!$A$1:$L$49"}</definedName>
    <definedName name="vbnmgfyjud" hidden="1">{"'Sheet1'!$A$1:$L$49"}</definedName>
    <definedName name="vbnty" hidden="1">{"'Sheet1'!$A$1:$L$49"}</definedName>
    <definedName name="vcbdrt" hidden="1">{"'Sheet1'!$A$1:$L$49"}</definedName>
    <definedName name="vcdngf" hidden="1">{"'Sheet1'!$A$1:$L$49"}</definedName>
    <definedName name="VCJNTY" hidden="1">{"'Sheet1'!$A$1:$L$49"}</definedName>
    <definedName name="VDFGSH" hidden="1">{"'Sheet1'!$A$1:$L$49"}</definedName>
    <definedName name="vdnfg" hidden="1">{"'Sheet1'!$A$1:$L$49"}</definedName>
    <definedName name="VFJY" hidden="1">{"'Sheet1'!$A$1:$L$49"}</definedName>
    <definedName name="vfngh" hidden="1">{"'Sheet1'!$A$1:$L$49"}</definedName>
    <definedName name="VFNVE" hidden="1">{"'Sheet1'!$A$1:$L$49"}</definedName>
    <definedName name="vfytd" hidden="1">{"'Sheet1'!$A$1:$L$49"}</definedName>
    <definedName name="vhjty" hidden="1">{"'Sheet1'!$A$1:$L$49"}</definedName>
    <definedName name="vndrtes" hidden="1">{"'Sheet1'!$A$1:$L$49"}</definedName>
    <definedName name="VSRH" hidden="1">{"'Sheet1'!$A$1:$L$49"}</definedName>
    <definedName name="w6ertgdg" hidden="1">{"'Sheet1'!$A$1:$L$49"}</definedName>
    <definedName name="we" hidden="1">{"'Sheet1'!$A$1:$L$49"}</definedName>
    <definedName name="weqt" hidden="1">{"'Sheet1'!$A$1:$L$49"}</definedName>
    <definedName name="WER" hidden="1">{"'Sheet1'!$A$1:$L$49"}</definedName>
    <definedName name="WERGTRG" hidden="1">{"'Sheet1'!$A$1:$L$49"}</definedName>
    <definedName name="WERQWERQWET4" hidden="1">{"'Sheet1'!$A$1:$L$49"}</definedName>
    <definedName name="WERTG" hidden="1">{"'Sheet1'!$A$1:$L$49"}</definedName>
    <definedName name="WERTRYTRY5" hidden="1">{"'Sheet1'!$A$1:$L$49"}</definedName>
    <definedName name="WERW33" hidden="1">{"'Sheet1'!$A$1:$L$49"}</definedName>
    <definedName name="wgerg" hidden="1">{"'Sheet1'!$A$1:$L$49"}</definedName>
    <definedName name="wgerqw" hidden="1">{"'Sheet1'!$A$1:$L$49"}</definedName>
    <definedName name="wherh" hidden="1">{"'Sheet1'!$A$1:$L$49"}</definedName>
    <definedName name="whyty" hidden="1">{"'Sheet1'!$A$1:$L$49"}</definedName>
    <definedName name="WQERQETQWR4" hidden="1">{"'Sheet1'!$A$1:$L$49"}</definedName>
    <definedName name="wqf" hidden="1">{"'Sheet1'!$A$1:$L$49"}</definedName>
    <definedName name="WRITE" hidden="1">{#N/A,#N/A,FALSE,"CCTV"}</definedName>
    <definedName name="wrn.111." hidden="1">{#N/A,#N/A,FALSE,"제목"}</definedName>
    <definedName name="wrn.1998._.Day._.Rates." hidden="1">{#N/A,#N/A,FALSE,"04_36  Day rates";#N/A,#N/A,FALSE,"05_36  Day rates";#N/A,#N/A,FALSE,"Getuo  Day rates";#N/A,#N/A,FALSE,"Laopu  Day rates";#N/A,#N/A,FALSE,"27_11  Day rates";#N/A,#N/A,FALSE,"15_35 Day Rates"}</definedName>
    <definedName name="wrn.bha." hidden="1">{#N/A,#N/A,FALSE,"BHA"}</definedName>
    <definedName name="wrn.Block._.04._.36._.Budget." hidden="1">{#N/A,#N/A,FALSE,"0436 SUMMARY";#N/A,#N/A,FALSE,"G&amp;A Narrative";#N/A,#N/A,FALSE,"GA DETAIL";#N/A,#N/A,FALSE,"04_36 GG DETAIL";#N/A,#N/A,FALSE,"04_36 Drilling Detail";#N/A,#N/A,FALSE,"04_36  Drilling Narrative";#N/A,#N/A,FALSE,"04_36 ENGINEERI";#N/A,#N/A,FALSE,"ENG NARRATIVE";#N/A,#N/A,FALSE,"04_36 TRAINING";#N/A,#N/A,FALSE,"TRAIN NARRATIVE"}</definedName>
    <definedName name="wrn.Block._.05_36._.Budget." hidden="1">{#N/A,#N/A,TRUE,"05_36 Summary";#N/A,#N/A,TRUE,"05_36 GG DETAIL ";#N/A,#N/A,TRUE,"05_36 GG Narrative";#N/A,#N/A,TRUE,"05_36 Drilling Detail";#N/A,#N/A,TRUE,"05_36 Drilling Narrative";#N/A,#N/A,TRUE,"05_36 Studies Detail ";#N/A,#N/A,TRUE,"05_36 Studies Narrative";#N/A,#N/A,TRUE,"05_36 Training";#N/A,#N/A,TRUE,"05_36 Training Narrative ";#N/A,#N/A,TRUE,"05_36 G&amp;A Summary";#N/A,#N/A,TRUE,"05_36 G&amp;A  Narrative";#N/A,#N/A,TRUE,"JMC Meetings";#N/A,#N/A,TRUE,"05_36  Day rates"}</definedName>
    <definedName name="wrn.Block._.15_35._.98._.Budget." hidden="1">{#N/A,#N/A,FALSE,"Block 15_35 Summary";#N/A,#N/A,FALSE,"JMC Meetings";#N/A,#N/A,FALSE,"OVERHEAD";#N/A,#N/A,FALSE,"G&amp;A Summary";#N/A,#N/A,FALSE,"15_35 Training Detail";#N/A,#N/A,FALSE,"15_35 GG Detail";#N/A,#N/A,FALSE,"15_35 GG Narrative";#N/A,#N/A,FALSE,"15_35 Drilling Detail";#N/A,#N/A,FALSE,"15_35  Drilling Narrative ";#N/A,#N/A,FALSE,"15-35 Engineer Detail";#N/A,#N/A,FALSE,"15_35 Engineer Narrative";#N/A,#N/A,FALSE,"15_35 Training Detail";#N/A,#N/A,FALSE,"15_35 Training Narrative";#N/A,#N/A,FALSE,"15_35 DayRate Table"}</definedName>
    <definedName name="wrn.Block._.26_06." hidden="1">{#N/A,#N/A,FALSE,"26_06 Drilling Detail";#N/A,#N/A,FALSE,"Block 26_06 Summary";#N/A,#N/A,FALSE,"26_06 Drilling Detail";#N/A,#N/A,FALSE,"26_06  Drilling Narrative ";#N/A,#N/A,FALSE,"26_06 GG  DETAIL";#N/A,#N/A,FALSE,"26_06 GG Narrative";#N/A,#N/A,FALSE,"26_06 Studies Detail";#N/A,#N/A,FALSE,"26_06  Studies Narrative ";#N/A,#N/A,FALSE,"26_06 Training";#N/A,#N/A,FALSE,"26_06 Training Narrative";#N/A,#N/A,FALSE,"26_06 G&amp;A Summary";#N/A,#N/A,FALSE,"26_06 G&amp;A Narrative";#N/A,#N/A,FALSE,"26_06 Day Rates";#N/A,#N/A,FALSE,"26_06 JMC Meetings";#N/A,#N/A,FALSE,"Time Allocation";#N/A,#N/A,FALSE,"26_06 GG Narrative";#N/A,#N/A,FALSE,"26_06  Studies Narrative "}</definedName>
    <definedName name="wrn.Block._.27_11._.98._.Budget." hidden="1">{#N/A,#N/A,FALSE,"Block 27_11 Summary";#N/A,#N/A,FALSE,"G&amp;A Summary";#N/A,#N/A,FALSE,"JMC Meetings";#N/A,#N/A,FALSE,"27_11 GG Detail";#N/A,#N/A,FALSE,"27_11 GG Narrative";#N/A,#N/A,FALSE,"27_11 Drilling Detail ";#N/A,#N/A,FALSE,"27_11 Drilling Narrative";#N/A,#N/A,FALSE,"27_11 Engineer Detail";#N/A,#N/A,FALSE,"27_11 Engineer Narrative";#N/A,#N/A,FALSE,"27_11 Training Detail";#N/A,#N/A,FALSE,"27_11 Training Narrative"}</definedName>
    <definedName name="wrn.BM." hidden="1">{#N/A,#N/A,FALSE,"CCTV"}</definedName>
    <definedName name="wrn.Drilling._.Detail._.and._.Narrative." hidden="1">{#N/A,#N/A,FALSE,"Drilling Manpower Summary";#N/A,#N/A,FALSE,"04_36 Drilling Detail";#N/A,#N/A,FALSE,"04_36  Drilling Narrative";#N/A,#N/A,FALSE,"05_36 Drilling Detail ";#N/A,#N/A,FALSE,"05_36 Drilling Narrative";#N/A,#N/A,FALSE,"Getuo Drilling Detail";#N/A,#N/A,FALSE,"Getuo Drilling Narrative";#N/A,#N/A,FALSE,"27_11 Drilling Detail ";#N/A,#N/A,FALSE,"27_11 Drilling Narrative";#N/A,#N/A,FALSE,"15_35 Drilling Detail"}</definedName>
    <definedName name="wrn.equip." localSheetId="2" hidden="1">{#N/A,#N/A,FALSE,"BLOW";#N/A,#N/A,FALSE,"EXPAND";#N/A,#N/A,FALSE,"DRUM";#N/A,#N/A,FALSE,"DRYER";#N/A,#N/A,FALSE,"EXCH";#N/A,#N/A,FALSE,"FILTER";#N/A,#N/A,FALSE,"FURN";#N/A,#N/A,FALSE,"AGITATE";#N/A,#N/A,FALSE,"PUMP";#N/A,#N/A,FALSE,"REACT";#N/A,#N/A,FALSE,"TANK";#N/A,#N/A,FALSE,"TOWER";#N/A,#N/A,FALSE,"GEN"}</definedName>
    <definedName name="wrn.equip." localSheetId="11" hidden="1">{#N/A,#N/A,FALSE,"BLOW";#N/A,#N/A,FALSE,"EXPAND";#N/A,#N/A,FALSE,"DRUM";#N/A,#N/A,FALSE,"DRYER";#N/A,#N/A,FALSE,"EXCH";#N/A,#N/A,FALSE,"FILTER";#N/A,#N/A,FALSE,"FURN";#N/A,#N/A,FALSE,"AGITATE";#N/A,#N/A,FALSE,"PUMP";#N/A,#N/A,FALSE,"REACT";#N/A,#N/A,FALSE,"TANK";#N/A,#N/A,FALSE,"TOWER";#N/A,#N/A,FALSE,"GEN"}</definedName>
    <definedName name="wrn.equip." localSheetId="5" hidden="1">{#N/A,#N/A,FALSE,"BLOW";#N/A,#N/A,FALSE,"EXPAND";#N/A,#N/A,FALSE,"DRUM";#N/A,#N/A,FALSE,"DRYER";#N/A,#N/A,FALSE,"EXCH";#N/A,#N/A,FALSE,"FILTER";#N/A,#N/A,FALSE,"FURN";#N/A,#N/A,FALSE,"AGITATE";#N/A,#N/A,FALSE,"PUMP";#N/A,#N/A,FALSE,"REACT";#N/A,#N/A,FALSE,"TANK";#N/A,#N/A,FALSE,"TOWER";#N/A,#N/A,FALSE,"GEN"}</definedName>
    <definedName name="wrn.equip." localSheetId="1" hidden="1">{#N/A,#N/A,FALSE,"BLOW";#N/A,#N/A,FALSE,"EXPAND";#N/A,#N/A,FALSE,"DRUM";#N/A,#N/A,FALSE,"DRYER";#N/A,#N/A,FALSE,"EXCH";#N/A,#N/A,FALSE,"FILTER";#N/A,#N/A,FALSE,"FURN";#N/A,#N/A,FALSE,"AGITATE";#N/A,#N/A,FALSE,"PUMP";#N/A,#N/A,FALSE,"REACT";#N/A,#N/A,FALSE,"TANK";#N/A,#N/A,FALSE,"TOWER";#N/A,#N/A,FALSE,"GEN"}</definedName>
    <definedName name="wrn.equip." localSheetId="0" hidden="1">{#N/A,#N/A,FALSE,"BLOW";#N/A,#N/A,FALSE,"EXPAND";#N/A,#N/A,FALSE,"DRUM";#N/A,#N/A,FALSE,"DRYER";#N/A,#N/A,FALSE,"EXCH";#N/A,#N/A,FALSE,"FILTER";#N/A,#N/A,FALSE,"FURN";#N/A,#N/A,FALSE,"AGITATE";#N/A,#N/A,FALSE,"PUMP";#N/A,#N/A,FALSE,"REACT";#N/A,#N/A,FALSE,"TANK";#N/A,#N/A,FALSE,"TOWER";#N/A,#N/A,FALSE,"GEN"}</definedName>
    <definedName name="wrn.equip." localSheetId="4" hidden="1">{#N/A,#N/A,FALSE,"BLOW";#N/A,#N/A,FALSE,"EXPAND";#N/A,#N/A,FALSE,"DRUM";#N/A,#N/A,FALSE,"DRYER";#N/A,#N/A,FALSE,"EXCH";#N/A,#N/A,FALSE,"FILTER";#N/A,#N/A,FALSE,"FURN";#N/A,#N/A,FALSE,"AGITATE";#N/A,#N/A,FALSE,"PUMP";#N/A,#N/A,FALSE,"REACT";#N/A,#N/A,FALSE,"TANK";#N/A,#N/A,FALSE,"TOWER";#N/A,#N/A,FALSE,"GEN"}</definedName>
    <definedName name="wrn.equip." localSheetId="14" hidden="1">{#N/A,#N/A,FALSE,"BLOW";#N/A,#N/A,FALSE,"EXPAND";#N/A,#N/A,FALSE,"DRUM";#N/A,#N/A,FALSE,"DRYER";#N/A,#N/A,FALSE,"EXCH";#N/A,#N/A,FALSE,"FILTER";#N/A,#N/A,FALSE,"FURN";#N/A,#N/A,FALSE,"AGITATE";#N/A,#N/A,FALSE,"PUMP";#N/A,#N/A,FALSE,"REACT";#N/A,#N/A,FALSE,"TANK";#N/A,#N/A,FALSE,"TOWER";#N/A,#N/A,FALSE,"GEN"}</definedName>
    <definedName name="wrn.equip." hidden="1">{#N/A,#N/A,FALSE,"BLOW";#N/A,#N/A,FALSE,"EXPAND";#N/A,#N/A,FALSE,"DRUM";#N/A,#N/A,FALSE,"DRYER";#N/A,#N/A,FALSE,"EXCH";#N/A,#N/A,FALSE,"FILTER";#N/A,#N/A,FALSE,"FURN";#N/A,#N/A,FALSE,"AGITATE";#N/A,#N/A,FALSE,"PUMP";#N/A,#N/A,FALSE,"REACT";#N/A,#N/A,FALSE,"TANK";#N/A,#N/A,FALSE,"TOWER";#N/A,#N/A,FALSE,"GEN"}</definedName>
    <definedName name="wrn.G._.and._.G._.Detail._.Plus._.Narrative." hidden="1">{#N/A,#N/A,FALSE,"G and G Manpower Summary";#N/A,#N/A,FALSE,"04_36 GG DETAIL";#N/A,#N/A,FALSE,"04_36  NARRATIVE";#N/A,#N/A,FALSE,"05_36 GG DETAIL ";#N/A,#N/A,FALSE,"05_36 Narrative";#N/A,#N/A,FALSE,"Getuo GG DETAIL ";#N/A,#N/A,FALSE,"Getuo Narrative";#N/A,#N/A,FALSE,"Laopu GG DETAIL";#N/A,#N/A,FALSE,"Laopu Narrative";#N/A,#N/A,FALSE,"27_11 GG DETAIL";#N/A,#N/A,FALSE,"27_11 Narrative";#N/A,#N/A,FALSE,"2_1 Appraisal GG DETAIL";#N/A,#N/A,FALSE,"2_1 Appraisal Narrative"}</definedName>
    <definedName name="wrn.GA._.Detail._.and._.Narrative." hidden="1">{#N/A,#N/A,FALSE,"G&amp;A Summary";#N/A,#N/A,FALSE,"G&amp;A Narrative";#N/A,#N/A,FALSE,"Salaries &amp; Burden &amp; Tax";#N/A,#N/A,FALSE,"Living Acc &amp; Schooling";#N/A,#N/A,FALSE,"R&amp;R, Home &amp; Relo";#N/A,#N/A,FALSE,"Contract Labor";#N/A,#N/A,FALSE,"Business travel";#N/A,#N/A,FALSE,"Training";#N/A,#N/A,FALSE,"Miscellaneous Items";#N/A,#N/A,FALSE,"Fixed Assets Usage"}</definedName>
    <definedName name="wrn.Getuo._.98._.Block._.Budget." hidden="1">{#N/A,#N/A,FALSE,"Getuo Summary";#N/A,#N/A,FALSE,"G&amp;A Summary";#N/A,#N/A,FALSE,"Time Allocation";#N/A,#N/A,FALSE,"Overhead";#N/A,#N/A,FALSE,"Getuo GG DETAIL ";#N/A,#N/A,FALSE,"Getuo G&amp;G Narrative";#N/A,#N/A,FALSE,"Getuo Drilling Detail";#N/A,#N/A,FALSE,"Getuo Drilling Narrative";#N/A,#N/A,FALSE,"Getuo Studies Detail";#N/A,#N/A,FALSE,"Getuo Studies Narrative";#N/A,#N/A,FALSE,"Getuo Training ";#N/A,#N/A,FALSE,"Dayrate Table"}</definedName>
    <definedName name="wrn.Laopu._.Block._.98._.Budget." hidden="1">{#N/A,#N/A,FALSE,"Laopu Summary";#N/A,#N/A,FALSE,"Laopu G&amp;A Summary";#N/A,#N/A,FALSE,"Laopu G&amp;A Narrative";#N/A,#N/A,FALSE,"Time Allocation";#N/A,#N/A,FALSE,"Laopu Overhead";#N/A,#N/A,FALSE,"Laopu GG Detail";#N/A,#N/A,FALSE,"Laopu G&amp;G Narrative";#N/A,#N/A,FALSE,"Laopu Studies Detail";#N/A,#N/A,FALSE,"Laopu Studies Narrative";#N/A,#N/A,FALSE,"Lapou Training";#N/A,#N/A,FALSE,"Laopu Training Narrative";#N/A,#N/A,FALSE,"Laopu  Day rates";#N/A,#N/A,FALSE,"JMC Meetings";#N/A,#N/A,FALSE,"Laopu Overhead"}</definedName>
    <definedName name="wrn.LIST." localSheetId="2" hidden="1">{#N/A,#N/A,FALSE,"AGITATE";#N/A,#N/A,FALSE,"DRYER";#N/A,#N/A,FALSE,"EXCH";#N/A,#N/A,FALSE,"FILTER";#N/A,#N/A,FALSE,"FURN";#N/A,#N/A,FALSE,"BLOW";#N/A,#N/A,FALSE,"PUMP";#N/A,#N/A,FALSE,"REACT";#N/A,#N/A,FALSE,"TOWER";#N/A,#N/A,FALSE,"TANK";#N/A,#N/A,FALSE,"DRUM";#N/A,#N/A,FALSE,"EXPAND";#N/A,#N/A,FALSE,"GEN";#N/A,#N/A,FALSE,"COVER";#N/A,#N/A,FALSE,"INDEX"}</definedName>
    <definedName name="wrn.LIST." localSheetId="11" hidden="1">{#N/A,#N/A,FALSE,"AGITATE";#N/A,#N/A,FALSE,"DRYER";#N/A,#N/A,FALSE,"EXCH";#N/A,#N/A,FALSE,"FILTER";#N/A,#N/A,FALSE,"FURN";#N/A,#N/A,FALSE,"BLOW";#N/A,#N/A,FALSE,"PUMP";#N/A,#N/A,FALSE,"REACT";#N/A,#N/A,FALSE,"TOWER";#N/A,#N/A,FALSE,"TANK";#N/A,#N/A,FALSE,"DRUM";#N/A,#N/A,FALSE,"EXPAND";#N/A,#N/A,FALSE,"GEN";#N/A,#N/A,FALSE,"COVER";#N/A,#N/A,FALSE,"INDEX"}</definedName>
    <definedName name="wrn.LIST." localSheetId="5" hidden="1">{#N/A,#N/A,FALSE,"AGITATE";#N/A,#N/A,FALSE,"DRYER";#N/A,#N/A,FALSE,"EXCH";#N/A,#N/A,FALSE,"FILTER";#N/A,#N/A,FALSE,"FURN";#N/A,#N/A,FALSE,"BLOW";#N/A,#N/A,FALSE,"PUMP";#N/A,#N/A,FALSE,"REACT";#N/A,#N/A,FALSE,"TOWER";#N/A,#N/A,FALSE,"TANK";#N/A,#N/A,FALSE,"DRUM";#N/A,#N/A,FALSE,"EXPAND";#N/A,#N/A,FALSE,"GEN";#N/A,#N/A,FALSE,"COVER";#N/A,#N/A,FALSE,"INDEX"}</definedName>
    <definedName name="wrn.LIST." localSheetId="1" hidden="1">{#N/A,#N/A,FALSE,"AGITATE";#N/A,#N/A,FALSE,"DRYER";#N/A,#N/A,FALSE,"EXCH";#N/A,#N/A,FALSE,"FILTER";#N/A,#N/A,FALSE,"FURN";#N/A,#N/A,FALSE,"BLOW";#N/A,#N/A,FALSE,"PUMP";#N/A,#N/A,FALSE,"REACT";#N/A,#N/A,FALSE,"TOWER";#N/A,#N/A,FALSE,"TANK";#N/A,#N/A,FALSE,"DRUM";#N/A,#N/A,FALSE,"EXPAND";#N/A,#N/A,FALSE,"GEN";#N/A,#N/A,FALSE,"COVER";#N/A,#N/A,FALSE,"INDEX"}</definedName>
    <definedName name="wrn.LIST." localSheetId="0" hidden="1">{#N/A,#N/A,FALSE,"AGITATE";#N/A,#N/A,FALSE,"DRYER";#N/A,#N/A,FALSE,"EXCH";#N/A,#N/A,FALSE,"FILTER";#N/A,#N/A,FALSE,"FURN";#N/A,#N/A,FALSE,"BLOW";#N/A,#N/A,FALSE,"PUMP";#N/A,#N/A,FALSE,"REACT";#N/A,#N/A,FALSE,"TOWER";#N/A,#N/A,FALSE,"TANK";#N/A,#N/A,FALSE,"DRUM";#N/A,#N/A,FALSE,"EXPAND";#N/A,#N/A,FALSE,"GEN";#N/A,#N/A,FALSE,"COVER";#N/A,#N/A,FALSE,"INDEX"}</definedName>
    <definedName name="wrn.LIST." localSheetId="4" hidden="1">{#N/A,#N/A,FALSE,"AGITATE";#N/A,#N/A,FALSE,"DRYER";#N/A,#N/A,FALSE,"EXCH";#N/A,#N/A,FALSE,"FILTER";#N/A,#N/A,FALSE,"FURN";#N/A,#N/A,FALSE,"BLOW";#N/A,#N/A,FALSE,"PUMP";#N/A,#N/A,FALSE,"REACT";#N/A,#N/A,FALSE,"TOWER";#N/A,#N/A,FALSE,"TANK";#N/A,#N/A,FALSE,"DRUM";#N/A,#N/A,FALSE,"EXPAND";#N/A,#N/A,FALSE,"GEN";#N/A,#N/A,FALSE,"COVER";#N/A,#N/A,FALSE,"INDEX"}</definedName>
    <definedName name="wrn.LIST." localSheetId="14" hidden="1">{#N/A,#N/A,FALSE,"AGITATE";#N/A,#N/A,FALSE,"DRYER";#N/A,#N/A,FALSE,"EXCH";#N/A,#N/A,FALSE,"FILTER";#N/A,#N/A,FALSE,"FURN";#N/A,#N/A,FALSE,"BLOW";#N/A,#N/A,FALSE,"PUMP";#N/A,#N/A,FALSE,"REACT";#N/A,#N/A,FALSE,"TOWER";#N/A,#N/A,FALSE,"TANK";#N/A,#N/A,FALSE,"DRUM";#N/A,#N/A,FALSE,"EXPAND";#N/A,#N/A,FALSE,"GEN";#N/A,#N/A,FALSE,"COVER";#N/A,#N/A,FALSE,"INDEX"}</definedName>
    <definedName name="wrn.LIST." hidden="1">{#N/A,#N/A,FALSE,"AGITATE";#N/A,#N/A,FALSE,"DRYER";#N/A,#N/A,FALSE,"EXCH";#N/A,#N/A,FALSE,"FILTER";#N/A,#N/A,FALSE,"FURN";#N/A,#N/A,FALSE,"BLOW";#N/A,#N/A,FALSE,"PUMP";#N/A,#N/A,FALSE,"REACT";#N/A,#N/A,FALSE,"TOWER";#N/A,#N/A,FALSE,"TANK";#N/A,#N/A,FALSE,"DRUM";#N/A,#N/A,FALSE,"EXPAND";#N/A,#N/A,FALSE,"GEN";#N/A,#N/A,FALSE,"COVER";#N/A,#N/A,FALSE,"INDEX"}</definedName>
    <definedName name="wrn.pipetally." hidden="1">{#N/A,#N/A,FALSE,"5""DP  "}</definedName>
    <definedName name="wrn.Studies._.98._.Detail._.and._.Narrative." hidden="1">{#N/A,#N/A,FALSE,"Studies Manpower Summary";#N/A,#N/A,FALSE,"04_36 Studies Detail";#N/A,#N/A,FALSE,"04_36  Studies Narrative";#N/A,#N/A,FALSE,"05_36 Studies Detail ";#N/A,#N/A,FALSE,"05_36 Studies Narrative";#N/A,#N/A,FALSE,"Getuo Studies Detail";#N/A,#N/A,FALSE,"Getuo Studies Narrative";#N/A,#N/A,FALSE,"Laopu Studies Detail";#N/A,#N/A,FALSE,"Laopu Studies Narrative";#N/A,#N/A,FALSE,"27_11 Studies Detail ";#N/A,#N/A,FALSE,"27_11 Studies Narrative";#N/A,#N/A,FALSE,"15_35 Studies Detail";#N/A,#N/A,FALSE,"15_35  Studies Narrative "}</definedName>
    <definedName name="wrn.test." hidden="1">{#N/A,#N/A,TRUE,"建、安费用统计表";#N/A,#N/A,TRUE,"国内设备统计表 "}</definedName>
    <definedName name="wrn.Training._.Block._.Budget._.1998." hidden="1">{#N/A,#N/A,FALSE,"04_36 Training";#N/A,#N/A,FALSE,"05_36 Training";#N/A,#N/A,FALSE,"Lapou Training";#N/A,#N/A,FALSE,"Getuo Training ";#N/A,#N/A,FALSE,"27_11 Training";#N/A,#N/A,FALSE,"15_35 Training"}</definedName>
    <definedName name="WRQWERER44" hidden="1">{"'Sheet1'!$A$1:$L$49"}</definedName>
    <definedName name="WTWERTR5" hidden="1">{"'Sheet1'!$A$1:$L$49"}</definedName>
    <definedName name="wty5tr" hidden="1">{"'Sheet1'!$A$1:$L$49"}</definedName>
    <definedName name="ww" hidden="1">{"'Sheet1'!$A$1:$L$49"}</definedName>
    <definedName name="wwww" hidden="1">{"'预算表1 '!$A$3:$M$11"}</definedName>
    <definedName name="wwwwwwwwwwwwww" hidden="1">{"'现金流量表（全部投资）'!$B$4:$P$23"}</definedName>
    <definedName name="wxjse" hidden="1">{"'Sheet1'!$A$1:$L$49"}</definedName>
    <definedName name="wytyw4" hidden="1">{"'Sheet1'!$A$1:$L$49"}</definedName>
    <definedName name="xadfwe" hidden="1">{"'Sheet1'!$A$1:$L$49"}</definedName>
    <definedName name="xase" hidden="1">{"'Sheet1'!$A$1:$L$49"}</definedName>
    <definedName name="xbdf" hidden="1">{"'Sheet1'!$A$1:$L$49"}</definedName>
    <definedName name="XCBAS" hidden="1">{"'Sheet1'!$A$1:$L$49"}</definedName>
    <definedName name="xccas" hidden="1">{"'Sheet1'!$A$1:$L$49"}</definedName>
    <definedName name="XCCV" hidden="1">{"'Sheet1'!$A$1:$L$49"}</definedName>
    <definedName name="xcfaew" hidden="1">{"'Sheet1'!$A$1:$L$49"}</definedName>
    <definedName name="xcfewr" hidden="1">{"'Sheet1'!$A$1:$L$49"}</definedName>
    <definedName name="xcgvasezr" hidden="1">{"'Sheet1'!$A$1:$L$49"}</definedName>
    <definedName name="xcnfth" hidden="1">{"'Sheet1'!$A$1:$L$49"}</definedName>
    <definedName name="XCVGAER" hidden="1">{"'Sheet1'!$A$1:$L$49"}</definedName>
    <definedName name="xcvgfd" hidden="1">{"'Sheet1'!$A$1:$L$49"}</definedName>
    <definedName name="xcvgstr" hidden="1">{"'Sheet1'!$A$1:$L$49"}</definedName>
    <definedName name="XCVSDE" hidden="1">{"'Sheet1'!$A$1:$L$49"}</definedName>
    <definedName name="xcvzsd" hidden="1">{"'Sheet1'!$A$1:$L$49"}</definedName>
    <definedName name="xfgadsgxz" hidden="1">{"'Sheet1'!$A$1:$L$49"}</definedName>
    <definedName name="xfgser" hidden="1">{"'Sheet1'!$A$1:$L$49"}</definedName>
    <definedName name="xfvwa" hidden="1">{"'Sheet1'!$A$1:$L$49"}</definedName>
    <definedName name="xfwer" hidden="1">{"'Sheet1'!$A$1:$L$49"}</definedName>
    <definedName name="xfzcvger" hidden="1">{"'Sheet1'!$A$1:$L$49"}</definedName>
    <definedName name="xsvrd" hidden="1">{"'Sheet1'!$A$1:$L$49"}</definedName>
    <definedName name="XT">1.25</definedName>
    <definedName name="XVAWE" hidden="1">{"'Sheet1'!$A$1:$L$49"}</definedName>
    <definedName name="xxx" hidden="1">{#N/A,#N/A,FALSE,"Block 15_35 Summary";#N/A,#N/A,FALSE,"JMC Meetings";#N/A,#N/A,FALSE,"OVERHEAD";#N/A,#N/A,FALSE,"G&amp;A Summary";#N/A,#N/A,FALSE,"15_35 Training Detail";#N/A,#N/A,FALSE,"15_35 GG Detail";#N/A,#N/A,FALSE,"15_35 GG Narrative";#N/A,#N/A,FALSE,"15_35 Drilling Detail";#N/A,#N/A,FALSE,"15_35  Drilling Narrative ";#N/A,#N/A,FALSE,"15-35 Engineer Detail";#N/A,#N/A,FALSE,"15_35 Engineer Narrative";#N/A,#N/A,FALSE,"15_35 Training Detail";#N/A,#N/A,FALSE,"15_35 Training Narrative";#N/A,#N/A,FALSE,"15_35 DayRate Table"}</definedName>
    <definedName name="xzvsda" hidden="1">{"'Sheet1'!$A$1:$L$49"}</definedName>
    <definedName name="YIOI8" hidden="1">{"'Sheet1'!$A$1:$L$49"}</definedName>
    <definedName name="YITITUIT8I" hidden="1">{"'Sheet1'!$A$1:$L$49"}</definedName>
    <definedName name="YITOTUI7IO" hidden="1">{"'Sheet1'!$A$1:$L$49"}</definedName>
    <definedName name="YITUOUITI7" hidden="1">{"'Sheet1'!$A$1:$L$49"}</definedName>
    <definedName name="YIUO8" hidden="1">{"'Sheet1'!$A$1:$L$49"}</definedName>
    <definedName name="YOUIOYUYI76" hidden="1">{"'Sheet1'!$A$1:$L$49"}</definedName>
    <definedName name="YRTY6" hidden="1">{"'Sheet1'!$A$1:$L$49"}</definedName>
    <definedName name="YTIOTIUO" hidden="1">{"'Sheet1'!$A$1:$L$49"}</definedName>
    <definedName name="ytiotuo" hidden="1">{"'Sheet1'!$A$1:$L$49"}</definedName>
    <definedName name="YTITOTUI78O87" hidden="1">{"'Sheet1'!$A$1:$L$49"}</definedName>
    <definedName name="YTITUOITUI7" hidden="1">{"'Sheet1'!$A$1:$L$49"}</definedName>
    <definedName name="YTITUOTUI7" hidden="1">{"'Sheet1'!$A$1:$L$49"}</definedName>
    <definedName name="YTITYOTUI7" hidden="1">{"'Sheet1'!$A$1:$L$49"}</definedName>
    <definedName name="YTIUTOTUI76" hidden="1">{"'Sheet1'!$A$1:$L$49"}</definedName>
    <definedName name="YTIYU7" hidden="1">{"'Sheet1'!$A$1:$L$49"}</definedName>
    <definedName name="YTU765" hidden="1">{"'Sheet1'!$A$1:$L$49"}</definedName>
    <definedName name="YTUYI7" hidden="1">{"'Sheet1'!$A$1:$L$49"}</definedName>
    <definedName name="YU5RIYTUI" hidden="1">{"'Sheet1'!$A$1:$L$49"}</definedName>
    <definedName name="YUIOIU9" hidden="1">{"'Sheet1'!$A$1:$L$49"}</definedName>
    <definedName name="YUIOUO9" hidden="1">{"'Sheet1'!$A$1:$L$49"}</definedName>
    <definedName name="YUIRYITY78IO78" hidden="1">{"'Sheet1'!$A$1:$L$49"}</definedName>
    <definedName name="YUITUIOTUI76" hidden="1">{"'Sheet1'!$A$1:$L$49"}</definedName>
    <definedName name="YUITUOTI7" hidden="1">{"'Sheet1'!$A$1:$L$49"}</definedName>
    <definedName name="YUITYY656" hidden="1">{"'Sheet1'!$A$1:$L$49"}</definedName>
    <definedName name="YUIUPOIUP" hidden="1">{"'Sheet1'!$A$1:$L$49"}</definedName>
    <definedName name="YUIUYT7" hidden="1">{"'Sheet1'!$A$1:$L$49"}</definedName>
    <definedName name="YUIYUI78" hidden="1">{"'Sheet1'!$A$1:$L$49"}</definedName>
    <definedName name="YUIYUO8" hidden="1">{"'Sheet1'!$A$1:$L$49"}</definedName>
    <definedName name="yuloy" hidden="1">{"'Sheet1'!$A$1:$L$49"}</definedName>
    <definedName name="YUOIYPYO8" hidden="1">{"'Sheet1'!$A$1:$L$49"}</definedName>
    <definedName name="YUOIYUIOYIU8YU" hidden="1">{"'Sheet1'!$A$1:$L$49"}</definedName>
    <definedName name="YUOUIO8" hidden="1">{"'Sheet1'!$A$1:$L$49"}</definedName>
    <definedName name="yutyut" hidden="1">{"'Sheet1'!$A$1:$L$49"}</definedName>
    <definedName name="YUUIOYUO7" hidden="1">{"'Sheet1'!$A$1:$L$49"}</definedName>
    <definedName name="YUYIUYIUIYU" hidden="1">{"'Sheet1'!$A$1:$L$49"}</definedName>
    <definedName name="Z_145F20DD_B549_4F3A_B1CC_7BC7B825194D_.wvu.Cols" localSheetId="10" hidden="1">给排水!#REF!,给排水!#REF!</definedName>
    <definedName name="Z_145F20DD_B549_4F3A_B1CC_7BC7B825194D_.wvu.Cols" localSheetId="13" hidden="1">消防!#REF!,消防!#REF!</definedName>
    <definedName name="Z_145F20DD_B549_4F3A_B1CC_7BC7B825194D_.wvu.FilterData" localSheetId="10" hidden="1">给排水!$A$1:$I$128</definedName>
    <definedName name="Z_145F20DD_B549_4F3A_B1CC_7BC7B825194D_.wvu.FilterData" localSheetId="11" hidden="1">给排水井及土方!$A$1:$H$30</definedName>
    <definedName name="Z_145F20DD_B549_4F3A_B1CC_7BC7B825194D_.wvu.FilterData" localSheetId="5" hidden="1">工艺管道土方!$A$1:$I$6</definedName>
    <definedName name="Z_145F20DD_B549_4F3A_B1CC_7BC7B825194D_.wvu.FilterData" localSheetId="13" hidden="1">消防!$A$1:$I$182</definedName>
    <definedName name="Z_145F20DD_B549_4F3A_B1CC_7BC7B825194D_.wvu.FilterData" localSheetId="14" hidden="1">消防井表五!$A$1:$H$12</definedName>
    <definedName name="Z_145F20DD_B549_4F3A_B1CC_7BC7B825194D_.wvu.PrintArea" localSheetId="10" hidden="1">给排水!$A$1:$I$128</definedName>
    <definedName name="Z_145F20DD_B549_4F3A_B1CC_7BC7B825194D_.wvu.PrintArea" localSheetId="11" hidden="1">给排水井及土方!$A$1:$H$40</definedName>
    <definedName name="Z_145F20DD_B549_4F3A_B1CC_7BC7B825194D_.wvu.PrintArea" localSheetId="5" hidden="1">工艺管道土方!$A$1:$I$6</definedName>
    <definedName name="Z_145F20DD_B549_4F3A_B1CC_7BC7B825194D_.wvu.PrintArea" localSheetId="13" hidden="1">消防!$A$1:$I$187</definedName>
    <definedName name="Z_145F20DD_B549_4F3A_B1CC_7BC7B825194D_.wvu.PrintArea" localSheetId="14" hidden="1">消防井表五!$A$1:$H$13</definedName>
    <definedName name="Z_145F20DD_B549_4F3A_B1CC_7BC7B825194D_.wvu.PrintTitles" localSheetId="10" hidden="1">给排水!#REF!</definedName>
    <definedName name="Z_145F20DD_B549_4F3A_B1CC_7BC7B825194D_.wvu.PrintTitles" localSheetId="11" hidden="1">给排水井及土方!#REF!</definedName>
    <definedName name="Z_145F20DD_B549_4F3A_B1CC_7BC7B825194D_.wvu.PrintTitles" localSheetId="5" hidden="1">工艺管道土方!#REF!</definedName>
    <definedName name="Z_145F20DD_B549_4F3A_B1CC_7BC7B825194D_.wvu.PrintTitles" localSheetId="13" hidden="1">消防!#REF!</definedName>
    <definedName name="Z_145F20DD_B549_4F3A_B1CC_7BC7B825194D_.wvu.PrintTitles" localSheetId="14" hidden="1">消防井表五!#REF!</definedName>
    <definedName name="Z_19CEBA38_37D7_4896_BB32_534779962C8E_.wvu.FilterData" localSheetId="6" hidden="1">电气!$A$6:$I$1018</definedName>
    <definedName name="Z_19CEBA38_37D7_4896_BB32_534779962C8E_.wvu.FilterData" localSheetId="7" hidden="1">电信!$A$6:$I$950</definedName>
    <definedName name="Z_19CEBA38_37D7_4896_BB32_534779962C8E_.wvu.FilterData" localSheetId="2" hidden="1">钢结构!$A$2:$I$152</definedName>
    <definedName name="Z_19CEBA38_37D7_4896_BB32_534779962C8E_.wvu.FilterData" localSheetId="10" hidden="1">给排水!$A$7:$I$128</definedName>
    <definedName name="Z_19CEBA38_37D7_4896_BB32_534779962C8E_.wvu.FilterData" localSheetId="11" hidden="1">给排水井及土方!$A$1:$H$30</definedName>
    <definedName name="Z_19CEBA38_37D7_4896_BB32_534779962C8E_.wvu.FilterData" localSheetId="12" hidden="1">暖通!$A$1:$I$155</definedName>
    <definedName name="Z_19CEBA38_37D7_4896_BB32_534779962C8E_.wvu.FilterData" localSheetId="9" hidden="1">自控材料!$A$6:$I$498</definedName>
    <definedName name="Z_19CEBA38_37D7_4896_BB32_534779962C8E_.wvu.FilterData" localSheetId="8" hidden="1">自控设备!$A$6:$I$463</definedName>
    <definedName name="Z_21DD3D0B_E856_468F_A373_84AAF150FBEB_.wvu.FilterData" localSheetId="9" hidden="1">自控材料!$A$6:$I$498</definedName>
    <definedName name="Z_21DD3D0B_E856_468F_A373_84AAF150FBEB_.wvu.FilterData" localSheetId="8" hidden="1">自控设备!$A$6:$I$463</definedName>
    <definedName name="Z_28D73762_45E5_420D_896B_54B9F21C2486_.wvu.PrintArea" hidden="1">#REF!</definedName>
    <definedName name="Z_2BE22B0F_FB37_4461_B6A3_B89785753716_.wvu.Cols" localSheetId="10" hidden="1">给排水!#REF!,给排水!#REF!</definedName>
    <definedName name="Z_2BE22B0F_FB37_4461_B6A3_B89785753716_.wvu.Cols" localSheetId="13" hidden="1">消防!#REF!,消防!#REF!</definedName>
    <definedName name="Z_2BE22B0F_FB37_4461_B6A3_B89785753716_.wvu.FilterData" localSheetId="10" hidden="1">给排水!$A$1:$I$128</definedName>
    <definedName name="Z_2BE22B0F_FB37_4461_B6A3_B89785753716_.wvu.FilterData" localSheetId="11" hidden="1">给排水井及土方!$A$1:$H$30</definedName>
    <definedName name="Z_2BE22B0F_FB37_4461_B6A3_B89785753716_.wvu.FilterData" localSheetId="5" hidden="1">工艺管道土方!$A$1:$I$6</definedName>
    <definedName name="Z_2BE22B0F_FB37_4461_B6A3_B89785753716_.wvu.FilterData" localSheetId="13" hidden="1">消防!$A$1:$I$182</definedName>
    <definedName name="Z_2BE22B0F_FB37_4461_B6A3_B89785753716_.wvu.FilterData" localSheetId="14" hidden="1">消防井表五!$A$1:$H$12</definedName>
    <definedName name="Z_2BE22B0F_FB37_4461_B6A3_B89785753716_.wvu.PrintArea" localSheetId="10" hidden="1">给排水!$A$1:$I$128</definedName>
    <definedName name="Z_2BE22B0F_FB37_4461_B6A3_B89785753716_.wvu.PrintArea" localSheetId="11" hidden="1">给排水井及土方!$A$1:$H$40</definedName>
    <definedName name="Z_2BE22B0F_FB37_4461_B6A3_B89785753716_.wvu.PrintArea" localSheetId="5" hidden="1">工艺管道土方!$A$1:$I$6</definedName>
    <definedName name="Z_2BE22B0F_FB37_4461_B6A3_B89785753716_.wvu.PrintArea" localSheetId="13" hidden="1">消防!$A$1:$I$187</definedName>
    <definedName name="Z_2BE22B0F_FB37_4461_B6A3_B89785753716_.wvu.PrintArea" localSheetId="14" hidden="1">消防井表五!$A$1:$H$13</definedName>
    <definedName name="Z_2BE22B0F_FB37_4461_B6A3_B89785753716_.wvu.PrintTitles" localSheetId="10" hidden="1">给排水!#REF!</definedName>
    <definedName name="Z_2BE22B0F_FB37_4461_B6A3_B89785753716_.wvu.PrintTitles" localSheetId="11" hidden="1">给排水井及土方!#REF!</definedName>
    <definedName name="Z_2BE22B0F_FB37_4461_B6A3_B89785753716_.wvu.PrintTitles" localSheetId="5" hidden="1">工艺管道土方!#REF!</definedName>
    <definedName name="Z_2BE22B0F_FB37_4461_B6A3_B89785753716_.wvu.PrintTitles" localSheetId="13" hidden="1">消防!#REF!</definedName>
    <definedName name="Z_2BE22B0F_FB37_4461_B6A3_B89785753716_.wvu.PrintTitles" localSheetId="14" hidden="1">消防井表五!#REF!</definedName>
    <definedName name="Z_36035C67_7344_427B_A6B4_F4419C1A5C20_.wvu.FilterData" localSheetId="10" hidden="1">给排水!$A$7:$I$128</definedName>
    <definedName name="Z_36035C67_7344_427B_A6B4_F4419C1A5C20_.wvu.FilterData" localSheetId="13" hidden="1">消防!$A$6:$I$187</definedName>
    <definedName name="Z_36035C67_7344_427B_A6B4_F4419C1A5C20_.wvu.FilterData" localSheetId="8" hidden="1">自控设备!$A$6:$I$463</definedName>
    <definedName name="Z_390DEC11_B537_40DF_835A_85C619A7BE4F_.wvu.FilterData" localSheetId="13" hidden="1">消防!$A$6:$I$187</definedName>
    <definedName name="Z_391DC06C_96B4_40F2_AEDF_3220EA2793B5_.wvu.FilterData" localSheetId="10" hidden="1">给排水!$A$7:$I$128</definedName>
    <definedName name="Z_51BA6172_311F_47D3_8D42_211D0F19DA78_.wvu.FilterData" localSheetId="6" hidden="1">电气!$A$6:$I$1018</definedName>
    <definedName name="Z_51BA6172_311F_47D3_8D42_211D0F19DA78_.wvu.FilterData" localSheetId="7" hidden="1">电信!$A$6:$I$950</definedName>
    <definedName name="Z_535F7D94_9119_4E17_8371_358F36F08B19_.wvu.FilterData" localSheetId="13" hidden="1">消防!$A$6:$I$187</definedName>
    <definedName name="Z_55B9BB83_22C0_424C_B869_10D31B4D7320_.wvu.FilterData" localSheetId="1" hidden="1">建筑物!$A$1:$I$116</definedName>
    <definedName name="Z_56AA5CB5_6FBF_4C4D_B850_C67E84E60789_.wvu.FilterData" localSheetId="9" hidden="1">自控材料!$A$6:$I$498</definedName>
    <definedName name="Z_6B5C7A8A_1F87_4590_9A44_BF58B2A0157B_.wvu.Cols" localSheetId="12" hidden="1">暖通!#REF!,暖通!#REF!</definedName>
    <definedName name="Z_6B5C7A8A_1F87_4590_9A44_BF58B2A0157B_.wvu.Cols" localSheetId="4" hidden="1">设备汇总表!$M:$M,设备汇总表!$JI:$JI,设备汇总表!$TE:$TE,设备汇总表!$ADA:$ADA,设备汇总表!$AMW:$AMW,设备汇总表!$AWS:$AWS,设备汇总表!$BGO:$BGO,设备汇总表!$BQK:$BQK,设备汇总表!$CAG:$CAG,设备汇总表!$CKC:$CKC,设备汇总表!$CTY:$CTY,设备汇总表!$DDU:$DDU,设备汇总表!$DNQ:$DNQ,设备汇总表!$DXM:$DXM,设备汇总表!$EHI:$EHI,设备汇总表!$ERE:$ERE,设备汇总表!$FBA:$FBA,设备汇总表!$FKW:$FKW,设备汇总表!$FUS:$FUS,设备汇总表!$GEO:$GEO,设备汇总表!$GOK:$GOK,设备汇总表!$GYG:$GYG,设备汇总表!$HIC:$HIC,设备汇总表!$HRY:$HRY,设备汇总表!$IBU:$IBU,设备汇总表!$ILQ:$ILQ,设备汇总表!$IVM:$IVM,设备汇总表!$JFI:$JFI,设备汇总表!$JPE:$JPE,设备汇总表!$JZA:$JZA,设备汇总表!$KIW:$KIW,设备汇总表!$KSS:$KSS,设备汇总表!$LCO:$LCO,设备汇总表!$LMK:$LMK,设备汇总表!$LWG:$LWG,设备汇总表!$MGC:$MGC,设备汇总表!$MPY:$MPY,设备汇总表!$MZU:$MZU,设备汇总表!$NJQ:$NJQ,设备汇总表!$NTM:$NTM,设备汇总表!$ODI:$ODI,设备汇总表!$ONE:$ONE,设备汇总表!$OXA:$OXA,设备汇总表!$PGW:$PGW,设备汇总表!$PQS:$PQS,设备汇总表!$QAO:$QAO,设备汇总表!$QKK:$QKK,设备汇总表!$QUG:$QUG,设备汇总表!$REC:$REC,设备汇总表!$RNY:$RNY,设备汇总表!$RXU:$RXU,设备汇总表!$SHQ:$SHQ,设备汇总表!$SRM:$SRM,设备汇总表!$TBI:$TBI,设备汇总表!$TLE:$TLE,设备汇总表!$TVA:$TVA,设备汇总表!$UEW:$UEW,设备汇总表!$UOS:$UOS,设备汇总表!$UYO:$UYO,设备汇总表!$VIK:$VIK,设备汇总表!$VSG:$VSG,设备汇总表!$WCC:$WCC,设备汇总表!$WLY:$WLY,设备汇总表!$WVU:$WVU</definedName>
    <definedName name="Z_6B5C7A8A_1F87_4590_9A44_BF58B2A0157B_.wvu.Cols" localSheetId="9" hidden="1">自控材料!#REF!</definedName>
    <definedName name="Z_6B5C7A8A_1F87_4590_9A44_BF58B2A0157B_.wvu.FilterData" localSheetId="6" hidden="1">电气!$A$6:$I$1018</definedName>
    <definedName name="Z_6B5C7A8A_1F87_4590_9A44_BF58B2A0157B_.wvu.FilterData" localSheetId="7" hidden="1">电信!$A$6:$I$950</definedName>
    <definedName name="Z_6B5C7A8A_1F87_4590_9A44_BF58B2A0157B_.wvu.FilterData" localSheetId="2" hidden="1">钢结构!$A$2:$I$152</definedName>
    <definedName name="Z_6B5C7A8A_1F87_4590_9A44_BF58B2A0157B_.wvu.FilterData" localSheetId="10" hidden="1">给排水!$A$7:$I$128</definedName>
    <definedName name="Z_6B5C7A8A_1F87_4590_9A44_BF58B2A0157B_.wvu.FilterData" localSheetId="11" hidden="1">给排水井及土方!$A$1:$H$30</definedName>
    <definedName name="Z_6B5C7A8A_1F87_4590_9A44_BF58B2A0157B_.wvu.FilterData" localSheetId="5" hidden="1">工艺管道土方!$A$1:$I$6</definedName>
    <definedName name="Z_6B5C7A8A_1F87_4590_9A44_BF58B2A0157B_.wvu.FilterData" localSheetId="1" hidden="1">建筑物!$A$1:$I$116</definedName>
    <definedName name="Z_6B5C7A8A_1F87_4590_9A44_BF58B2A0157B_.wvu.FilterData" localSheetId="12" hidden="1">暖通!$A$1:$I$155</definedName>
    <definedName name="Z_6B5C7A8A_1F87_4590_9A44_BF58B2A0157B_.wvu.FilterData" localSheetId="13" hidden="1">消防!$A$6:$I$187</definedName>
    <definedName name="Z_6B5C7A8A_1F87_4590_9A44_BF58B2A0157B_.wvu.FilterData" localSheetId="14" hidden="1">消防井表五!$A$1:$H$12</definedName>
    <definedName name="Z_6B5C7A8A_1F87_4590_9A44_BF58B2A0157B_.wvu.FilterData" localSheetId="9" hidden="1">自控材料!$A$6:$I$498</definedName>
    <definedName name="Z_6B5C7A8A_1F87_4590_9A44_BF58B2A0157B_.wvu.FilterData" localSheetId="8" hidden="1">自控设备!$A$6:$I$463</definedName>
    <definedName name="Z_6B5C7A8A_1F87_4590_9A44_BF58B2A0157B_.wvu.PrintArea" localSheetId="16" hidden="1">'催化剂沉 降'!$A$1:$N$43</definedName>
    <definedName name="Z_6B5C7A8A_1F87_4590_9A44_BF58B2A0157B_.wvu.PrintArea" localSheetId="6" hidden="1">电气!$A$1:$I$511</definedName>
    <definedName name="Z_6B5C7A8A_1F87_4590_9A44_BF58B2A0157B_.wvu.PrintArea" localSheetId="7" hidden="1">电信!$A$1:$I$352</definedName>
    <definedName name="Z_6B5C7A8A_1F87_4590_9A44_BF58B2A0157B_.wvu.PrintArea" localSheetId="2" hidden="1">钢结构!$A$2:$I$152</definedName>
    <definedName name="Z_6B5C7A8A_1F87_4590_9A44_BF58B2A0157B_.wvu.PrintArea" localSheetId="11" hidden="1">给排水井及土方!$A$1:$H$40</definedName>
    <definedName name="Z_6B5C7A8A_1F87_4590_9A44_BF58B2A0157B_.wvu.PrintArea" localSheetId="5" hidden="1">工艺管道土方!$A$1:$I$6</definedName>
    <definedName name="Z_6B5C7A8A_1F87_4590_9A44_BF58B2A0157B_.wvu.PrintArea" localSheetId="1" hidden="1">建筑物!$A$1:$I$123</definedName>
    <definedName name="Z_6B5C7A8A_1F87_4590_9A44_BF58B2A0157B_.wvu.PrintArea" localSheetId="0" hidden="1">进口表六!$A$1:$Q$112</definedName>
    <definedName name="Z_6B5C7A8A_1F87_4590_9A44_BF58B2A0157B_.wvu.PrintArea" localSheetId="12" hidden="1">暖通!$A$1:$I$155</definedName>
    <definedName name="Z_6B5C7A8A_1F87_4590_9A44_BF58B2A0157B_.wvu.PrintArea" localSheetId="13" hidden="1">消防!$A$1:$I$187</definedName>
    <definedName name="Z_6B5C7A8A_1F87_4590_9A44_BF58B2A0157B_.wvu.PrintArea" localSheetId="14" hidden="1">消防井表五!$A$1:$H$13</definedName>
    <definedName name="Z_6B5C7A8A_1F87_4590_9A44_BF58B2A0157B_.wvu.PrintArea" localSheetId="9" hidden="1">自控材料!$A$1:$I$484</definedName>
    <definedName name="Z_6B5C7A8A_1F87_4590_9A44_BF58B2A0157B_.wvu.PrintArea" localSheetId="8" hidden="1">自控设备!$A$1:$I$461</definedName>
    <definedName name="Z_6B5C7A8A_1F87_4590_9A44_BF58B2A0157B_.wvu.PrintTitles" localSheetId="16" hidden="1">'催化剂沉 降'!$A$1:$IV$5</definedName>
    <definedName name="Z_6B5C7A8A_1F87_4590_9A44_BF58B2A0157B_.wvu.PrintTitles" localSheetId="6" hidden="1">电气!#REF!</definedName>
    <definedName name="Z_6B5C7A8A_1F87_4590_9A44_BF58B2A0157B_.wvu.PrintTitles" localSheetId="7" hidden="1">电信!#REF!</definedName>
    <definedName name="Z_6B5C7A8A_1F87_4590_9A44_BF58B2A0157B_.wvu.PrintTitles" localSheetId="2" hidden="1">钢结构!$1:$1</definedName>
    <definedName name="Z_6B5C7A8A_1F87_4590_9A44_BF58B2A0157B_.wvu.PrintTitles" localSheetId="10" hidden="1">给排水!#REF!</definedName>
    <definedName name="Z_6B5C7A8A_1F87_4590_9A44_BF58B2A0157B_.wvu.PrintTitles" localSheetId="11" hidden="1">给排水井及土方!#REF!</definedName>
    <definedName name="Z_6B5C7A8A_1F87_4590_9A44_BF58B2A0157B_.wvu.PrintTitles" localSheetId="5" hidden="1">工艺管道土方!#REF!</definedName>
    <definedName name="Z_6B5C7A8A_1F87_4590_9A44_BF58B2A0157B_.wvu.PrintTitles" localSheetId="1" hidden="1">建筑物!#REF!</definedName>
    <definedName name="Z_6B5C7A8A_1F87_4590_9A44_BF58B2A0157B_.wvu.PrintTitles" localSheetId="0" hidden="1">进口表六!$1:$7</definedName>
    <definedName name="Z_6B5C7A8A_1F87_4590_9A44_BF58B2A0157B_.wvu.PrintTitles" localSheetId="12" hidden="1">暖通!#REF!</definedName>
    <definedName name="Z_6B5C7A8A_1F87_4590_9A44_BF58B2A0157B_.wvu.PrintTitles" localSheetId="13" hidden="1">消防!#REF!</definedName>
    <definedName name="Z_6B5C7A8A_1F87_4590_9A44_BF58B2A0157B_.wvu.PrintTitles" localSheetId="14" hidden="1">消防井表五!#REF!</definedName>
    <definedName name="Z_6B5C7A8A_1F87_4590_9A44_BF58B2A0157B_.wvu.PrintTitles" localSheetId="9" hidden="1">自控材料!#REF!</definedName>
    <definedName name="Z_6B5C7A8A_1F87_4590_9A44_BF58B2A0157B_.wvu.PrintTitles" localSheetId="8" hidden="1">自控设备!#REF!</definedName>
    <definedName name="Z_6B5C7A8A_1F87_4590_9A44_BF58B2A0157B_.wvu.Rows" localSheetId="15" hidden="1">Sheet1!$106:$106</definedName>
    <definedName name="Z_6CD32FDE_B892_4416_BE82_8B8C9CF2B414_.wvu.Cols" localSheetId="6" hidden="1">电气!#REF!,电气!#REF!,电气!#REF!</definedName>
    <definedName name="Z_6CD32FDE_B892_4416_BE82_8B8C9CF2B414_.wvu.Cols" localSheetId="7" hidden="1">电信!#REF!,电信!#REF!,电信!#REF!</definedName>
    <definedName name="Z_6CD32FDE_B892_4416_BE82_8B8C9CF2B414_.wvu.Cols" localSheetId="10" hidden="1">给排水!#REF!</definedName>
    <definedName name="Z_6CD32FDE_B892_4416_BE82_8B8C9CF2B414_.wvu.Cols" localSheetId="1" hidden="1">建筑物!#REF!</definedName>
    <definedName name="Z_6CD32FDE_B892_4416_BE82_8B8C9CF2B414_.wvu.Cols" localSheetId="0" hidden="1">进口表六!$R:$R</definedName>
    <definedName name="Z_6CD32FDE_B892_4416_BE82_8B8C9CF2B414_.wvu.Cols" localSheetId="12" hidden="1">暖通!#REF!,暖通!#REF!</definedName>
    <definedName name="Z_6CD32FDE_B892_4416_BE82_8B8C9CF2B414_.wvu.Cols" localSheetId="4" hidden="1">设备汇总表!$M:$M,设备汇总表!$JI:$JI,设备汇总表!$TE:$TE,设备汇总表!$ADA:$ADA,设备汇总表!$AMW:$AMW,设备汇总表!$AWS:$AWS,设备汇总表!$BGO:$BGO,设备汇总表!$BQK:$BQK,设备汇总表!$CAG:$CAG,设备汇总表!$CKC:$CKC,设备汇总表!$CTY:$CTY,设备汇总表!$DDU:$DDU,设备汇总表!$DNQ:$DNQ,设备汇总表!$DXM:$DXM,设备汇总表!$EHI:$EHI,设备汇总表!$ERE:$ERE,设备汇总表!$FBA:$FBA,设备汇总表!$FKW:$FKW,设备汇总表!$FUS:$FUS,设备汇总表!$GEO:$GEO,设备汇总表!$GOK:$GOK,设备汇总表!$GYG:$GYG,设备汇总表!$HIC:$HIC,设备汇总表!$HRY:$HRY,设备汇总表!$IBU:$IBU,设备汇总表!$ILQ:$ILQ,设备汇总表!$IVM:$IVM,设备汇总表!$JFI:$JFI,设备汇总表!$JPE:$JPE,设备汇总表!$JZA:$JZA,设备汇总表!$KIW:$KIW,设备汇总表!$KSS:$KSS,设备汇总表!$LCO:$LCO,设备汇总表!$LMK:$LMK,设备汇总表!$LWG:$LWG,设备汇总表!$MGC:$MGC,设备汇总表!$MPY:$MPY,设备汇总表!$MZU:$MZU,设备汇总表!$NJQ:$NJQ,设备汇总表!$NTM:$NTM,设备汇总表!$ODI:$ODI,设备汇总表!$ONE:$ONE,设备汇总表!$OXA:$OXA,设备汇总表!$PGW:$PGW,设备汇总表!$PQS:$PQS,设备汇总表!$QAO:$QAO,设备汇总表!$QKK:$QKK,设备汇总表!$QUG:$QUG,设备汇总表!$REC:$REC,设备汇总表!$RNY:$RNY,设备汇总表!$RXU:$RXU,设备汇总表!$SHQ:$SHQ,设备汇总表!$SRM:$SRM,设备汇总表!$TBI:$TBI,设备汇总表!$TLE:$TLE,设备汇总表!$TVA:$TVA,设备汇总表!$UEW:$UEW,设备汇总表!$UOS:$UOS,设备汇总表!$UYO:$UYO,设备汇总表!$VIK:$VIK,设备汇总表!$VSG:$VSG,设备汇总表!$WCC:$WCC,设备汇总表!$WLY:$WLY,设备汇总表!$WVU:$WVU</definedName>
    <definedName name="Z_6CD32FDE_B892_4416_BE82_8B8C9CF2B414_.wvu.Cols" localSheetId="13" hidden="1">消防!#REF!</definedName>
    <definedName name="Z_6CD32FDE_B892_4416_BE82_8B8C9CF2B414_.wvu.Cols" localSheetId="9" hidden="1">自控材料!#REF!,自控材料!#REF!,自控材料!#REF!</definedName>
    <definedName name="Z_6CD32FDE_B892_4416_BE82_8B8C9CF2B414_.wvu.Cols" localSheetId="8" hidden="1">自控设备!#REF!,自控设备!#REF!,自控设备!#REF!</definedName>
    <definedName name="Z_6CD32FDE_B892_4416_BE82_8B8C9CF2B414_.wvu.FilterData" localSheetId="6" hidden="1">电气!$A$6:$I$1018</definedName>
    <definedName name="Z_6CD32FDE_B892_4416_BE82_8B8C9CF2B414_.wvu.FilterData" localSheetId="7" hidden="1">电信!$A$6:$I$950</definedName>
    <definedName name="Z_6CD32FDE_B892_4416_BE82_8B8C9CF2B414_.wvu.FilterData" localSheetId="2" hidden="1">钢结构!$A$2:$I$152</definedName>
    <definedName name="Z_6CD32FDE_B892_4416_BE82_8B8C9CF2B414_.wvu.FilterData" localSheetId="10" hidden="1">给排水!$A$7:$I$128</definedName>
    <definedName name="Z_6CD32FDE_B892_4416_BE82_8B8C9CF2B414_.wvu.FilterData" localSheetId="11" hidden="1">给排水井及土方!$A$1:$H$30</definedName>
    <definedName name="Z_6CD32FDE_B892_4416_BE82_8B8C9CF2B414_.wvu.FilterData" localSheetId="5" hidden="1">工艺管道土方!$A$1:$I$6</definedName>
    <definedName name="Z_6CD32FDE_B892_4416_BE82_8B8C9CF2B414_.wvu.FilterData" localSheetId="1" hidden="1">建筑物!$A$1:$I$116</definedName>
    <definedName name="Z_6CD32FDE_B892_4416_BE82_8B8C9CF2B414_.wvu.FilterData" localSheetId="12" hidden="1">暖通!$A$1:$I$155</definedName>
    <definedName name="Z_6CD32FDE_B892_4416_BE82_8B8C9CF2B414_.wvu.FilterData" localSheetId="13" hidden="1">消防!$A$6:$I$187</definedName>
    <definedName name="Z_6CD32FDE_B892_4416_BE82_8B8C9CF2B414_.wvu.FilterData" localSheetId="14" hidden="1">消防井表五!$A$1:$H$12</definedName>
    <definedName name="Z_6CD32FDE_B892_4416_BE82_8B8C9CF2B414_.wvu.FilterData" localSheetId="9" hidden="1">自控材料!$A$6:$I$498</definedName>
    <definedName name="Z_6CD32FDE_B892_4416_BE82_8B8C9CF2B414_.wvu.FilterData" localSheetId="8" hidden="1">自控设备!$A$1:$I$463</definedName>
    <definedName name="Z_6CD32FDE_B892_4416_BE82_8B8C9CF2B414_.wvu.PrintArea" localSheetId="16" hidden="1">'催化剂沉 降'!$A$1:$N$43</definedName>
    <definedName name="Z_6CD32FDE_B892_4416_BE82_8B8C9CF2B414_.wvu.PrintArea" localSheetId="6" hidden="1">电气!$A$1:$I$511</definedName>
    <definedName name="Z_6CD32FDE_B892_4416_BE82_8B8C9CF2B414_.wvu.PrintArea" localSheetId="7" hidden="1">电信!$A$1:$I$352</definedName>
    <definedName name="Z_6CD32FDE_B892_4416_BE82_8B8C9CF2B414_.wvu.PrintArea" localSheetId="2" hidden="1">钢结构!$A$2:$I$152</definedName>
    <definedName name="Z_6CD32FDE_B892_4416_BE82_8B8C9CF2B414_.wvu.PrintArea" localSheetId="11" hidden="1">给排水井及土方!$A$1:$H$40</definedName>
    <definedName name="Z_6CD32FDE_B892_4416_BE82_8B8C9CF2B414_.wvu.PrintArea" localSheetId="1" hidden="1">建筑物!$A$1:$I$123</definedName>
    <definedName name="Z_6CD32FDE_B892_4416_BE82_8B8C9CF2B414_.wvu.PrintArea" localSheetId="0" hidden="1">进口表六!$A$1:$Q$112</definedName>
    <definedName name="Z_6CD32FDE_B892_4416_BE82_8B8C9CF2B414_.wvu.PrintArea" localSheetId="12" hidden="1">暖通!$A$1:$I$155</definedName>
    <definedName name="Z_6CD32FDE_B892_4416_BE82_8B8C9CF2B414_.wvu.PrintArea" localSheetId="14" hidden="1">消防井表五!$A$1:$H$13</definedName>
    <definedName name="Z_6CD32FDE_B892_4416_BE82_8B8C9CF2B414_.wvu.PrintArea" localSheetId="9" hidden="1">自控材料!$A$1:$I$484</definedName>
    <definedName name="Z_6CD32FDE_B892_4416_BE82_8B8C9CF2B414_.wvu.PrintArea" localSheetId="8" hidden="1">自控设备!$A$1:$I$461</definedName>
    <definedName name="Z_6CD32FDE_B892_4416_BE82_8B8C9CF2B414_.wvu.PrintTitles" localSheetId="16" hidden="1">'催化剂沉 降'!$A$1:$IV$5</definedName>
    <definedName name="Z_6CD32FDE_B892_4416_BE82_8B8C9CF2B414_.wvu.PrintTitles" localSheetId="6" hidden="1">电气!#REF!</definedName>
    <definedName name="Z_6CD32FDE_B892_4416_BE82_8B8C9CF2B414_.wvu.PrintTitles" localSheetId="7" hidden="1">电信!#REF!</definedName>
    <definedName name="Z_6CD32FDE_B892_4416_BE82_8B8C9CF2B414_.wvu.PrintTitles" localSheetId="2" hidden="1">钢结构!$1:$1</definedName>
    <definedName name="Z_6CD32FDE_B892_4416_BE82_8B8C9CF2B414_.wvu.PrintTitles" localSheetId="10" hidden="1">给排水!#REF!</definedName>
    <definedName name="Z_6CD32FDE_B892_4416_BE82_8B8C9CF2B414_.wvu.PrintTitles" localSheetId="11" hidden="1">给排水井及土方!#REF!</definedName>
    <definedName name="Z_6CD32FDE_B892_4416_BE82_8B8C9CF2B414_.wvu.PrintTitles" localSheetId="5" hidden="1">工艺管道土方!#REF!</definedName>
    <definedName name="Z_6CD32FDE_B892_4416_BE82_8B8C9CF2B414_.wvu.PrintTitles" localSheetId="1" hidden="1">建筑物!#REF!</definedName>
    <definedName name="Z_6CD32FDE_B892_4416_BE82_8B8C9CF2B414_.wvu.PrintTitles" localSheetId="0" hidden="1">进口表六!$1:$7</definedName>
    <definedName name="Z_6CD32FDE_B892_4416_BE82_8B8C9CF2B414_.wvu.PrintTitles" localSheetId="12" hidden="1">暖通!#REF!</definedName>
    <definedName name="Z_6CD32FDE_B892_4416_BE82_8B8C9CF2B414_.wvu.PrintTitles" localSheetId="13" hidden="1">消防!#REF!</definedName>
    <definedName name="Z_6CD32FDE_B892_4416_BE82_8B8C9CF2B414_.wvu.PrintTitles" localSheetId="14" hidden="1">消防井表五!#REF!</definedName>
    <definedName name="Z_6CD32FDE_B892_4416_BE82_8B8C9CF2B414_.wvu.PrintTitles" localSheetId="9" hidden="1">自控材料!#REF!</definedName>
    <definedName name="Z_6CD32FDE_B892_4416_BE82_8B8C9CF2B414_.wvu.PrintTitles" localSheetId="8" hidden="1">自控设备!#REF!</definedName>
    <definedName name="Z_6CD32FDE_B892_4416_BE82_8B8C9CF2B414_.wvu.Rows" localSheetId="15" hidden="1">Sheet1!$106:$106</definedName>
    <definedName name="Z_6CD32FDE_B892_4416_BE82_8B8C9CF2B414_.wvu.Rows" localSheetId="6" hidden="1">电气!#REF!</definedName>
    <definedName name="Z_6CD32FDE_B892_4416_BE82_8B8C9CF2B414_.wvu.Rows" localSheetId="7" hidden="1">电信!#REF!</definedName>
    <definedName name="Z_6CD32FDE_B892_4416_BE82_8B8C9CF2B414_.wvu.Rows" localSheetId="0" hidden="1">进口表六!$113:$119</definedName>
    <definedName name="Z_6CD32FDE_B892_4416_BE82_8B8C9CF2B414_.wvu.Rows" localSheetId="13" hidden="1">消防!#REF!</definedName>
    <definedName name="Z_6CD32FDE_B892_4416_BE82_8B8C9CF2B414_.wvu.Rows" localSheetId="9" hidden="1">自控材料!#REF!</definedName>
    <definedName name="Z_6CD32FDE_B892_4416_BE82_8B8C9CF2B414_.wvu.Rows" localSheetId="8" hidden="1">自控设备!#REF!</definedName>
    <definedName name="Z_7A052380_7D70_11CF_8A56_006097109093_.wvu.Cols" hidden="1">[7]方案1表二!#REF!</definedName>
    <definedName name="Z_7A052380_7D70_11CF_8A56_006097109093_.wvu.Rows" hidden="1">[8]表三!$A$693:$IV$790,[8]表三!#REF!</definedName>
    <definedName name="Z_87B49B3B_E11C_4684_9313_5D250A9DE31F_.wvu.FilterData" localSheetId="9" hidden="1">自控材料!$A$6:$I$498</definedName>
    <definedName name="Z_9033C4B8_5DD8_4BF4_A868_B82B37C628F8_.wvu.FilterData" localSheetId="10" hidden="1">给排水!$A$7:$I$128</definedName>
    <definedName name="Z_96E425CD_93AC_449D_8FE6_454B8406E68A_.wvu.Cols" localSheetId="10" hidden="1">给排水!#REF!,给排水!#REF!</definedName>
    <definedName name="Z_96E425CD_93AC_449D_8FE6_454B8406E68A_.wvu.Cols" localSheetId="13" hidden="1">消防!#REF!,消防!#REF!</definedName>
    <definedName name="Z_96E425CD_93AC_449D_8FE6_454B8406E68A_.wvu.FilterData" localSheetId="10" hidden="1">给排水!$A$1:$I$128</definedName>
    <definedName name="Z_96E425CD_93AC_449D_8FE6_454B8406E68A_.wvu.FilterData" localSheetId="11" hidden="1">给排水井及土方!$A$1:$H$30</definedName>
    <definedName name="Z_96E425CD_93AC_449D_8FE6_454B8406E68A_.wvu.FilterData" localSheetId="5" hidden="1">工艺管道土方!$A$1:$I$6</definedName>
    <definedName name="Z_96E425CD_93AC_449D_8FE6_454B8406E68A_.wvu.FilterData" localSheetId="13" hidden="1">消防!$A$1:$I$182</definedName>
    <definedName name="Z_96E425CD_93AC_449D_8FE6_454B8406E68A_.wvu.FilterData" localSheetId="14" hidden="1">消防井表五!$A$1:$H$12</definedName>
    <definedName name="Z_96E425CD_93AC_449D_8FE6_454B8406E68A_.wvu.PrintArea" localSheetId="10" hidden="1">给排水!$A$1:$I$128</definedName>
    <definedName name="Z_96E425CD_93AC_449D_8FE6_454B8406E68A_.wvu.PrintArea" localSheetId="11" hidden="1">给排水井及土方!$A$1:$H$40</definedName>
    <definedName name="Z_96E425CD_93AC_449D_8FE6_454B8406E68A_.wvu.PrintArea" localSheetId="5" hidden="1">工艺管道土方!$A$1:$I$6</definedName>
    <definedName name="Z_96E425CD_93AC_449D_8FE6_454B8406E68A_.wvu.PrintArea" localSheetId="13" hidden="1">消防!$A$1:$I$187</definedName>
    <definedName name="Z_96E425CD_93AC_449D_8FE6_454B8406E68A_.wvu.PrintArea" localSheetId="14" hidden="1">消防井表五!$A$1:$H$13</definedName>
    <definedName name="Z_96E425CD_93AC_449D_8FE6_454B8406E68A_.wvu.PrintTitles" localSheetId="10" hidden="1">给排水!#REF!</definedName>
    <definedName name="Z_96E425CD_93AC_449D_8FE6_454B8406E68A_.wvu.PrintTitles" localSheetId="11" hidden="1">给排水井及土方!#REF!</definedName>
    <definedName name="Z_96E425CD_93AC_449D_8FE6_454B8406E68A_.wvu.PrintTitles" localSheetId="5" hidden="1">工艺管道土方!#REF!</definedName>
    <definedName name="Z_96E425CD_93AC_449D_8FE6_454B8406E68A_.wvu.PrintTitles" localSheetId="13" hidden="1">消防!#REF!</definedName>
    <definedName name="Z_96E425CD_93AC_449D_8FE6_454B8406E68A_.wvu.PrintTitles" localSheetId="14" hidden="1">消防井表五!#REF!</definedName>
    <definedName name="Z_97F044E7_FAD3_44C1_8F9C_A53355A747A8_.wvu.FilterData" localSheetId="1" hidden="1">建筑物!$A$1:$I$116</definedName>
    <definedName name="Z_AD2683A8_8C57_42AC_A595_15EACEB7A384_.wvu.Cols" localSheetId="6" hidden="1">电气!#REF!,电气!#REF!,电气!#REF!</definedName>
    <definedName name="Z_AD2683A8_8C57_42AC_A595_15EACEB7A384_.wvu.Cols" localSheetId="7" hidden="1">电信!#REF!,电信!#REF!</definedName>
    <definedName name="Z_AD2683A8_8C57_42AC_A595_15EACEB7A384_.wvu.Cols" localSheetId="10" hidden="1">给排水!#REF!</definedName>
    <definedName name="Z_AD2683A8_8C57_42AC_A595_15EACEB7A384_.wvu.Cols" localSheetId="12" hidden="1">暖通!#REF!,暖通!#REF!</definedName>
    <definedName name="Z_AD2683A8_8C57_42AC_A595_15EACEB7A384_.wvu.Cols" localSheetId="4" hidden="1">设备汇总表!$M:$M,设备汇总表!$JI:$JI,设备汇总表!$TE:$TE,设备汇总表!$ADA:$ADA,设备汇总表!$AMW:$AMW,设备汇总表!$AWS:$AWS,设备汇总表!$BGO:$BGO,设备汇总表!$BQK:$BQK,设备汇总表!$CAG:$CAG,设备汇总表!$CKC:$CKC,设备汇总表!$CTY:$CTY,设备汇总表!$DDU:$DDU,设备汇总表!$DNQ:$DNQ,设备汇总表!$DXM:$DXM,设备汇总表!$EHI:$EHI,设备汇总表!$ERE:$ERE,设备汇总表!$FBA:$FBA,设备汇总表!$FKW:$FKW,设备汇总表!$FUS:$FUS,设备汇总表!$GEO:$GEO,设备汇总表!$GOK:$GOK,设备汇总表!$GYG:$GYG,设备汇总表!$HIC:$HIC,设备汇总表!$HRY:$HRY,设备汇总表!$IBU:$IBU,设备汇总表!$ILQ:$ILQ,设备汇总表!$IVM:$IVM,设备汇总表!$JFI:$JFI,设备汇总表!$JPE:$JPE,设备汇总表!$JZA:$JZA,设备汇总表!$KIW:$KIW,设备汇总表!$KSS:$KSS,设备汇总表!$LCO:$LCO,设备汇总表!$LMK:$LMK,设备汇总表!$LWG:$LWG,设备汇总表!$MGC:$MGC,设备汇总表!$MPY:$MPY,设备汇总表!$MZU:$MZU,设备汇总表!$NJQ:$NJQ,设备汇总表!$NTM:$NTM,设备汇总表!$ODI:$ODI,设备汇总表!$ONE:$ONE,设备汇总表!$OXA:$OXA,设备汇总表!$PGW:$PGW,设备汇总表!$PQS:$PQS,设备汇总表!$QAO:$QAO,设备汇总表!$QKK:$QKK,设备汇总表!$QUG:$QUG,设备汇总表!$REC:$REC,设备汇总表!$RNY:$RNY,设备汇总表!$RXU:$RXU,设备汇总表!$SHQ:$SHQ,设备汇总表!$SRM:$SRM,设备汇总表!$TBI:$TBI,设备汇总表!$TLE:$TLE,设备汇总表!$TVA:$TVA,设备汇总表!$UEW:$UEW,设备汇总表!$UOS:$UOS,设备汇总表!$UYO:$UYO,设备汇总表!$VIK:$VIK,设备汇总表!$VSG:$VSG,设备汇总表!$WCC:$WCC,设备汇总表!$WLY:$WLY,设备汇总表!$WVU:$WVU</definedName>
    <definedName name="Z_AD2683A8_8C57_42AC_A595_15EACEB7A384_.wvu.Cols" localSheetId="9" hidden="1">自控材料!#REF!,自控材料!#REF!,自控材料!#REF!</definedName>
    <definedName name="Z_AD2683A8_8C57_42AC_A595_15EACEB7A384_.wvu.Cols" localSheetId="8" hidden="1">自控设备!#REF!,自控设备!#REF!</definedName>
    <definedName name="Z_AD2683A8_8C57_42AC_A595_15EACEB7A384_.wvu.FilterData" localSheetId="6" hidden="1">电气!$A$6:$I$1018</definedName>
    <definedName name="Z_AD2683A8_8C57_42AC_A595_15EACEB7A384_.wvu.FilterData" localSheetId="7" hidden="1">电信!$A$6:$I$950</definedName>
    <definedName name="Z_AD2683A8_8C57_42AC_A595_15EACEB7A384_.wvu.FilterData" localSheetId="2" hidden="1">钢结构!$A$2:$I$152</definedName>
    <definedName name="Z_AD2683A8_8C57_42AC_A595_15EACEB7A384_.wvu.FilterData" localSheetId="10" hidden="1">给排水!$A$7:$I$128</definedName>
    <definedName name="Z_AD2683A8_8C57_42AC_A595_15EACEB7A384_.wvu.FilterData" localSheetId="11" hidden="1">给排水井及土方!$A$1:$H$30</definedName>
    <definedName name="Z_AD2683A8_8C57_42AC_A595_15EACEB7A384_.wvu.FilterData" localSheetId="5" hidden="1">工艺管道土方!$A$1:$I$6</definedName>
    <definedName name="Z_AD2683A8_8C57_42AC_A595_15EACEB7A384_.wvu.FilterData" localSheetId="1" hidden="1">建筑物!$A$1:$I$116</definedName>
    <definedName name="Z_AD2683A8_8C57_42AC_A595_15EACEB7A384_.wvu.FilterData" localSheetId="12" hidden="1">暖通!$A$1:$I$155</definedName>
    <definedName name="Z_AD2683A8_8C57_42AC_A595_15EACEB7A384_.wvu.FilterData" localSheetId="13" hidden="1">消防!$A$6:$I$187</definedName>
    <definedName name="Z_AD2683A8_8C57_42AC_A595_15EACEB7A384_.wvu.FilterData" localSheetId="14" hidden="1">消防井表五!$A$1:$H$12</definedName>
    <definedName name="Z_AD2683A8_8C57_42AC_A595_15EACEB7A384_.wvu.FilterData" localSheetId="9" hidden="1">自控材料!$A$6:$I$498</definedName>
    <definedName name="Z_AD2683A8_8C57_42AC_A595_15EACEB7A384_.wvu.FilterData" localSheetId="8" hidden="1">自控设备!$A$6:$I$463</definedName>
    <definedName name="Z_AD2683A8_8C57_42AC_A595_15EACEB7A384_.wvu.PrintArea" localSheetId="16" hidden="1">'催化剂沉 降'!$A$1:$N$43</definedName>
    <definedName name="Z_AD2683A8_8C57_42AC_A595_15EACEB7A384_.wvu.PrintArea" localSheetId="6" hidden="1">电气!$A$1:$I$1018</definedName>
    <definedName name="Z_AD2683A8_8C57_42AC_A595_15EACEB7A384_.wvu.PrintArea" localSheetId="7" hidden="1">电信!$A$1:$I$950</definedName>
    <definedName name="Z_AD2683A8_8C57_42AC_A595_15EACEB7A384_.wvu.PrintArea" localSheetId="2" hidden="1">钢结构!$A$2:$I$152</definedName>
    <definedName name="Z_AD2683A8_8C57_42AC_A595_15EACEB7A384_.wvu.PrintArea" localSheetId="11" hidden="1">给排水井及土方!$A$1:$H$40</definedName>
    <definedName name="Z_AD2683A8_8C57_42AC_A595_15EACEB7A384_.wvu.PrintArea" localSheetId="5" hidden="1">工艺管道土方!$A$1:$I$7</definedName>
    <definedName name="Z_AD2683A8_8C57_42AC_A595_15EACEB7A384_.wvu.PrintArea" localSheetId="1" hidden="1">建筑物!$A$1:$I$123</definedName>
    <definedName name="Z_AD2683A8_8C57_42AC_A595_15EACEB7A384_.wvu.PrintArea" localSheetId="0" hidden="1">进口表六!$A$1:$Q$112</definedName>
    <definedName name="Z_AD2683A8_8C57_42AC_A595_15EACEB7A384_.wvu.PrintArea" localSheetId="12" hidden="1">暖通!$A$1:$I$155</definedName>
    <definedName name="Z_AD2683A8_8C57_42AC_A595_15EACEB7A384_.wvu.PrintArea" localSheetId="4" hidden="1">设备汇总表!$A$2:$I$51</definedName>
    <definedName name="Z_AD2683A8_8C57_42AC_A595_15EACEB7A384_.wvu.PrintArea" localSheetId="13" hidden="1">消防!$A$1:$I$187</definedName>
    <definedName name="Z_AD2683A8_8C57_42AC_A595_15EACEB7A384_.wvu.PrintArea" localSheetId="14" hidden="1">消防井表五!$A$1:$H$13</definedName>
    <definedName name="Z_AD2683A8_8C57_42AC_A595_15EACEB7A384_.wvu.PrintArea" localSheetId="9" hidden="1">自控材料!$A$1:$I$498</definedName>
    <definedName name="Z_AD2683A8_8C57_42AC_A595_15EACEB7A384_.wvu.PrintArea" localSheetId="8" hidden="1">自控设备!$A$1:$I$463</definedName>
    <definedName name="Z_AD2683A8_8C57_42AC_A595_15EACEB7A384_.wvu.PrintTitles" localSheetId="16" hidden="1">'催化剂沉 降'!$A$1:$IV$5</definedName>
    <definedName name="Z_AD2683A8_8C57_42AC_A595_15EACEB7A384_.wvu.PrintTitles" localSheetId="6" hidden="1">电气!#REF!</definedName>
    <definedName name="Z_AD2683A8_8C57_42AC_A595_15EACEB7A384_.wvu.PrintTitles" localSheetId="7" hidden="1">电信!#REF!</definedName>
    <definedName name="Z_AD2683A8_8C57_42AC_A595_15EACEB7A384_.wvu.PrintTitles" localSheetId="2" hidden="1">钢结构!$1:$1</definedName>
    <definedName name="Z_AD2683A8_8C57_42AC_A595_15EACEB7A384_.wvu.PrintTitles" localSheetId="10" hidden="1">给排水!#REF!</definedName>
    <definedName name="Z_AD2683A8_8C57_42AC_A595_15EACEB7A384_.wvu.PrintTitles" localSheetId="11" hidden="1">给排水井及土方!#REF!</definedName>
    <definedName name="Z_AD2683A8_8C57_42AC_A595_15EACEB7A384_.wvu.PrintTitles" localSheetId="5" hidden="1">工艺管道土方!#REF!</definedName>
    <definedName name="Z_AD2683A8_8C57_42AC_A595_15EACEB7A384_.wvu.PrintTitles" localSheetId="1" hidden="1">建筑物!#REF!</definedName>
    <definedName name="Z_AD2683A8_8C57_42AC_A595_15EACEB7A384_.wvu.PrintTitles" localSheetId="0" hidden="1">进口表六!$1:$7</definedName>
    <definedName name="Z_AD2683A8_8C57_42AC_A595_15EACEB7A384_.wvu.PrintTitles" localSheetId="12" hidden="1">暖通!#REF!</definedName>
    <definedName name="Z_AD2683A8_8C57_42AC_A595_15EACEB7A384_.wvu.PrintTitles" localSheetId="13" hidden="1">消防!#REF!</definedName>
    <definedName name="Z_AD2683A8_8C57_42AC_A595_15EACEB7A384_.wvu.PrintTitles" localSheetId="14" hidden="1">消防井表五!#REF!</definedName>
    <definedName name="Z_AD2683A8_8C57_42AC_A595_15EACEB7A384_.wvu.PrintTitles" localSheetId="9" hidden="1">自控材料!#REF!</definedName>
    <definedName name="Z_AD2683A8_8C57_42AC_A595_15EACEB7A384_.wvu.PrintTitles" localSheetId="8" hidden="1">自控设备!#REF!</definedName>
    <definedName name="Z_AD2683A8_8C57_42AC_A595_15EACEB7A384_.wvu.Rows" localSheetId="15" hidden="1">Sheet1!$106:$106</definedName>
    <definedName name="Z_AD2683A8_8C57_42AC_A595_15EACEB7A384_.wvu.Rows" localSheetId="6" hidden="1">电气!#REF!</definedName>
    <definedName name="Z_AD2683A8_8C57_42AC_A595_15EACEB7A384_.wvu.Rows" localSheetId="7" hidden="1">电信!#REF!</definedName>
    <definedName name="Z_AD2683A8_8C57_42AC_A595_15EACEB7A384_.wvu.Rows" localSheetId="12" hidden="1">暖通!#REF!</definedName>
    <definedName name="Z_AD2683A8_8C57_42AC_A595_15EACEB7A384_.wvu.Rows" localSheetId="9" hidden="1">自控材料!#REF!</definedName>
    <definedName name="Z_AD2683A8_8C57_42AC_A595_15EACEB7A384_.wvu.Rows" localSheetId="8" hidden="1">自控设备!#REF!</definedName>
    <definedName name="Z_B4C1BCEE_23E5_46C4_9A99_F629012C6454_.wvu.FilterData" localSheetId="14" hidden="1">消防井表五!$A$1:$H$12</definedName>
    <definedName name="Z_BADB21CF_5AB8_43DA_AD8F_66BBC21DE05D_.wvu.FilterData" localSheetId="6" hidden="1">电气!$A$6:$I$1018</definedName>
    <definedName name="Z_BADB21CF_5AB8_43DA_AD8F_66BBC21DE05D_.wvu.FilterData" localSheetId="7" hidden="1">电信!$A$6:$I$950</definedName>
    <definedName name="Z_BADB21CF_5AB8_43DA_AD8F_66BBC21DE05D_.wvu.FilterData" localSheetId="13" hidden="1">消防!$A$6:$I$187</definedName>
    <definedName name="Z_D65EA8EE_E0CB_4F23_AB35_B5B8DD926E7B_.wvu.FilterData" localSheetId="8" hidden="1">自控设备!$A$6:$I$463</definedName>
    <definedName name="Z_D811D9DB_B542_4796_9F4D_AFEF31EFAB60_.wvu.FilterData" localSheetId="13" hidden="1">消防!$A$6:$I$187</definedName>
    <definedName name="Z_E024B424_A961_11D3_8654_006097109096_.wvu.Cols" hidden="1">[7]方案1表二!#REF!</definedName>
    <definedName name="Z_E024B424_A961_11D3_8654_006097109096_.wvu.Rows" hidden="1">[8]表三!$A$693:$IV$790,[8]表三!#REF!</definedName>
    <definedName name="Z_E7E620FB_DC9E_4CE6_B4AD_5811A1A2C6F6_.wvu.FilterData" localSheetId="6" hidden="1">电气!$A$6:$I$1084</definedName>
    <definedName name="Z_E7E620FB_DC9E_4CE6_B4AD_5811A1A2C6F6_.wvu.FilterData" localSheetId="7" hidden="1">电信!$A$6:$I$950</definedName>
    <definedName name="Z_E7E620FB_DC9E_4CE6_B4AD_5811A1A2C6F6_.wvu.FilterData" localSheetId="2" hidden="1">钢结构!$A$2:$I$152</definedName>
    <definedName name="Z_E7E620FB_DC9E_4CE6_B4AD_5811A1A2C6F6_.wvu.FilterData" localSheetId="5" hidden="1">工艺管道土方!$A$1:$I$6</definedName>
    <definedName name="Z_E7E620FB_DC9E_4CE6_B4AD_5811A1A2C6F6_.wvu.FilterData" localSheetId="1" hidden="1">建筑物!$A$1:$I$116</definedName>
    <definedName name="Z_E7E620FB_DC9E_4CE6_B4AD_5811A1A2C6F6_.wvu.FilterData" localSheetId="13" hidden="1">消防!$A$6:$I$187</definedName>
    <definedName name="Z_E7E620FB_DC9E_4CE6_B4AD_5811A1A2C6F6_.wvu.FilterData" localSheetId="14" hidden="1">消防井表五!$A$1:$H$12</definedName>
    <definedName name="Z_FCCFED1A_7853_4781_8F14_3A9D2797DB5D_.wvu.FilterData" localSheetId="12" hidden="1">暖通!$A$1:$I$155</definedName>
    <definedName name="ZASGD" hidden="1">{"'Sheet1'!$A$1:$L$49"}</definedName>
    <definedName name="zaw" hidden="1">{"'Sheet1'!$A$1:$L$49"}</definedName>
    <definedName name="ZDQWG" hidden="1">{"'Sheet1'!$A$1:$L$49"}</definedName>
    <definedName name="ZDSEQW" hidden="1">{"'Sheet1'!$A$1:$L$49"}</definedName>
    <definedName name="zfswa" hidden="1">{"'Sheet1'!$A$1:$L$49"}</definedName>
    <definedName name="zx" hidden="1">{"'Sheet1'!$A$1:$L$49"}</definedName>
    <definedName name="zxbvdsa" hidden="1">{"'Sheet1'!$A$1:$L$49"}</definedName>
    <definedName name="zxcSDA" hidden="1">{"'Sheet1'!$A$1:$L$49"}</definedName>
    <definedName name="zxcve" hidden="1">{"'Sheet1'!$A$1:$L$49"}</definedName>
    <definedName name="ZXGSA" hidden="1">{"'Sheet1'!$A$1:$L$49"}</definedName>
    <definedName name="zxSD" hidden="1">{"'Sheet1'!$A$1:$L$49"}</definedName>
    <definedName name="zxvczv" hidden="1">{"'Sheet1'!$A$1:$L$49"}</definedName>
    <definedName name="zxxx" hidden="1">{"'Sheet1'!$A$1:$L$49"}</definedName>
    <definedName name="zz" hidden="1">{#N/A,#N/A,TRUE,"建、安费用统计表";#N/A,#N/A,TRUE,"国内设备统计表 "}</definedName>
    <definedName name="zzz" hidden="1">{#N/A,#N/A,FALSE,"Drilling Manpower Summary";#N/A,#N/A,FALSE,"04_36 Drilling Detail";#N/A,#N/A,FALSE,"04_36  Drilling Narrative";#N/A,#N/A,FALSE,"05_36 Drilling Detail ";#N/A,#N/A,FALSE,"05_36 Drilling Narrative";#N/A,#N/A,FALSE,"Getuo Drilling Detail";#N/A,#N/A,FALSE,"Getuo Drilling Narrative";#N/A,#N/A,FALSE,"27_11 Drilling Detail ";#N/A,#N/A,FALSE,"27_11 Drilling Narrative";#N/A,#N/A,FALSE,"15_35 Drilling Detail"}</definedName>
    <definedName name="阿斯塔" hidden="1">{"'Sheet1'!$A$1:$L$49"}</definedName>
    <definedName name="按时" hidden="1">{"'现金流量表（全部投资）'!$B$4:$P$23"}</definedName>
    <definedName name="澳头梅州" hidden="1">{"'Sheet1'!$A$1:$L$49"}</definedName>
    <definedName name="八" hidden="1">{"'现金流量表（全部投资）'!$B$4:$P$23"}</definedName>
    <definedName name="吧" hidden="1">{0}</definedName>
    <definedName name="견저서" hidden="1">{#N/A,#N/A,FALSE,"제목"}</definedName>
    <definedName name="견적SHEET" hidden="1">{#N/A,#N/A,FALSE,"CCTV"}</definedName>
    <definedName name="变更单" hidden="1">{"'现金流量表（全部投资）'!$B$4:$P$23"}</definedName>
    <definedName name="昌图" hidden="1">{"'现金流量表（全部投资）'!$B$4:$P$23"}</definedName>
    <definedName name="场区" hidden="1">{"'现金流量表（全部投资）'!$B$4:$P$23"}</definedName>
    <definedName name="穿越段" hidden="1">{"'现金流量表（全部投资）'!$B$4:$P$23"}</definedName>
    <definedName name="达到" hidden="1">{"'Sheet1'!$A$1:$L$49"}</definedName>
    <definedName name="打印">[9]!打印</definedName>
    <definedName name="大" hidden="1">{"'现金流量表（全部投资）'!$B$4:$P$23"}</definedName>
    <definedName name="单位工程报价表C" hidden="1">{"'现金流量表（全部投资）'!$B$4:$P$23"}</definedName>
    <definedName name="到达井单价表111" hidden="1">{"'预算表1 '!$A$3:$M$11"}</definedName>
    <definedName name="到达井工程量清单" hidden="1">{"'预算表1 '!$A$3:$M$11"}</definedName>
    <definedName name="地" hidden="1">{"'现金流量表（全部投资）'!$B$4:$P$23"}</definedName>
    <definedName name="电控" hidden="1">{"'现金流量表（全部投资）'!$B$4:$P$23"}</definedName>
    <definedName name="电气2" hidden="1">{#N/A,#N/A,TRUE,"建、安费用统计表";#N/A,#N/A,TRUE,"国内设备统计表 "}</definedName>
    <definedName name="电气照明">{"Book1"}</definedName>
    <definedName name="电器">{"Book1"}</definedName>
    <definedName name="电器材">[5]!电器材</definedName>
    <definedName name="锭架">{"Book1"}</definedName>
    <definedName name="对比1" hidden="1">{"'现金流量表（全部投资）'!$B$4:$P$23"}</definedName>
    <definedName name="二" hidden="1">{"'预算表1 '!$A$3:$M$11"}</definedName>
    <definedName name="二十" hidden="1">{"'预算表1 '!$A$3:$M$11"}</definedName>
    <definedName name="二十八" hidden="1">{"'现金流量表（全部投资）'!$B$4:$P$23"}</definedName>
    <definedName name="二十二" hidden="1">{"'现金流量表（全部投资）'!$B$4:$P$23"}</definedName>
    <definedName name="二十九" hidden="1">{"'预算表1 '!$A$3:$M$11"}</definedName>
    <definedName name="二十六" hidden="1">{"'现金流量表（全部投资）'!$B$4:$P$23"}</definedName>
    <definedName name="二十七" hidden="1">{"'现金流量表（全部投资）'!$B$4:$P$23"}</definedName>
    <definedName name="二十三" hidden="1">{"'现金流量表（全部投资）'!$B$4:$P$23"}</definedName>
    <definedName name="二十四" hidden="1">{"'现金流量表（全部投资）'!$B$4:$P$23"}</definedName>
    <definedName name="二十五" hidden="1">{"'现金流量表（全部投资）'!$B$4:$P$23"}</definedName>
    <definedName name="二十一" hidden="1">{"'现金流量表（全部投资）'!$B$4:$P$23"}</definedName>
    <definedName name="贰仟贰佰贰拾贰">贰仟贰佰贰拾贰</definedName>
    <definedName name="发送颠覆" hidden="1">#REF!</definedName>
    <definedName name="方法" hidden="1">{"'Sheet1'!$A$1:$L$49"}</definedName>
    <definedName name="非" hidden="1">{"'现金流量表（全部投资）'!$B$4:$P$23"}</definedName>
    <definedName name="风格" hidden="1">{"'现金流量表（全部投资）'!$B$4:$P$23"}</definedName>
    <definedName name="钢结构" localSheetId="2">钢结构!$A$7:$I$152</definedName>
    <definedName name="给排水土建" hidden="1">{#N/A,#N/A,TRUE,"建、安费用统计表";#N/A,#N/A,TRUE,"国内设备统计表 "}</definedName>
    <definedName name="工艺土建" hidden="1">{#N/A,#N/A,TRUE,"建、安费用统计表";#N/A,#N/A,TRUE,"国内设备统计表 "}</definedName>
    <definedName name="公路穿越段管道安装" hidden="1">{"'现金流量表（全部投资）'!$B$4:$P$23"}</definedName>
    <definedName name="构筑物" localSheetId="2">钢结构!$A$152:$I$152</definedName>
    <definedName name="固定资产">#REF!</definedName>
    <definedName name="管道修改">管道修改</definedName>
    <definedName name="管道主材品种">管道主材品种</definedName>
    <definedName name="管廊单表" hidden="1">{"'预算表1 '!$A$3:$M$11"}</definedName>
    <definedName name="管廊单价表" hidden="1">{"'预算表1 '!$A$3:$M$11"}</definedName>
    <definedName name="내역" hidden="1">{#N/A,#N/A,FALSE,"제목"}</definedName>
    <definedName name="行政生活区" hidden="1">{"'现金流量表（全部投资）'!$B$4:$P$23"}</definedName>
    <definedName name="行政生活区2" hidden="1">{"'现金流量表（全部投资）'!$B$4:$P$23"}</definedName>
    <definedName name="华电" hidden="1">{"'现金流量表（全部投资）'!$B$4:$P$23"}</definedName>
    <definedName name="华丰门站二期工程" hidden="1">{"'现金流量表（全部投资）'!$B$4:$P$23"}</definedName>
    <definedName name="环片" hidden="1">{"'预算表1 '!$A$3:$M$11"}</definedName>
    <definedName name="机1" hidden="1">#REF!</definedName>
    <definedName name="机动设备" hidden="1">{#N/A,#N/A,TRUE,"建、安费用统计表";#N/A,#N/A,TRUE,"国内设备统计表 "}</definedName>
    <definedName name="机械设备" localSheetId="2">钢结构!$A$152:$I$152</definedName>
    <definedName name="机械设备" localSheetId="12">暖通!$A$137:$I$155</definedName>
    <definedName name="纪要" hidden="1">{"'Sheet1'!$A$1:$L$49"}</definedName>
    <definedName name="监" hidden="1">{"'现金流量表（全部投资）'!$B$4:$P$23"}</definedName>
    <definedName name="建筑" localSheetId="11">给排水井及土方!$A$30:$H$30</definedName>
    <definedName name="建筑" localSheetId="1">建筑物!$A$23:$I$116</definedName>
    <definedName name="建筑" localSheetId="14">消防井表五!$A$12:$H$12</definedName>
    <definedName name="荆门脱硫" hidden="1">{"'现金流量表（全部投资）'!$B$4:$P$23"}</definedName>
    <definedName name="九" hidden="1">{"'现金流量表（全部投资）'!$B$4:$P$23"}</definedName>
    <definedName name="开料" hidden="1">{"'现金流量表（全部投资）'!$B$4:$P$23"}</definedName>
    <definedName name="苦">{"Book1"}</definedName>
    <definedName name="廊调" hidden="1">{"'现金流量表（全部投资）'!$B$4:$P$23"}</definedName>
    <definedName name="历来" hidden="1">{"'现金流量表（全部投资）'!$B$4:$P$23"}</definedName>
    <definedName name="联络单" hidden="1">{"'现金流量表（全部投资）'!$B$4:$P$23"}</definedName>
    <definedName name="辽宁外电" hidden="1">{"'现金流量表（全部投资）'!$B$4:$P$23"}</definedName>
    <definedName name="凌海" hidden="1">{"'现金流量表（全部投资）'!$B$4:$P$23"}</definedName>
    <definedName name="凌海站热暖" hidden="1">{"'现金流量表（全部投资）'!$B$4:$P$23"}</definedName>
    <definedName name="六" hidden="1">{"'现金流量表（全部投资）'!$B$4:$P$23"}</definedName>
    <definedName name="铝">{"Book1"}</definedName>
    <definedName name="魅力" hidden="1">[10]方案1表二!#REF!</definedName>
    <definedName name="牧羊站" hidden="1">{"'现金流量表（全部投资）'!$B$4:$P$23"}</definedName>
    <definedName name="农安" hidden="1">{"'现金流量表（全部投资）'!$B$4:$P$23"}</definedName>
    <definedName name="七" hidden="1">{"'现金流量表（全部投资）'!$B$4:$P$23"}</definedName>
    <definedName name="其他资产">#REF!</definedName>
    <definedName name="秦皇岛西、昌黎西加热站" hidden="1">{"'现金流量表（全部投资）'!$B$4:$P$23"}</definedName>
    <definedName name="取费" hidden="1">{"'现金流量表（全部投资）'!$B$4:$P$23"}</definedName>
    <definedName name="去去" hidden="1">{#N/A,#N/A,TRUE,"建、安费用统计表";#N/A,#N/A,TRUE,"国内设备统计表 "}</definedName>
    <definedName name="全球前去轻轻巧巧" hidden="1">{"'Sheet1'!$A$1:$L$49"}</definedName>
    <definedName name="热网" hidden="1">{"'现金流量表（全部投资）'!$B$4:$P$23"}</definedName>
    <definedName name="三" hidden="1">{"'现金流量表（全部投资）'!$B$4:$P$23"}</definedName>
    <definedName name="三个" hidden="1">{"'Sheet1'!$A$1:$L$49"}</definedName>
    <definedName name="三十" hidden="1">{"'预算表1 '!$A$3:$M$11"}</definedName>
    <definedName name="三十二" hidden="1">{"'现金流量表（全部投资）'!$B$4:$P$23"}</definedName>
    <definedName name="三十六" hidden="1">{"'现金流量表（全部投资）'!$B$4:$P$23"}</definedName>
    <definedName name="三十七" hidden="1">{"'现金流量表（全部投资）'!$B$4:$P$23"}</definedName>
    <definedName name="三十三" hidden="1">{"'现金流量表（全部投资）'!$B$4:$P$23"}</definedName>
    <definedName name="三十四" hidden="1">{"'现金流量表（全部投资）'!$B$4:$P$23"}</definedName>
    <definedName name="三十五" hidden="1">{"'现金流量表（全部投资）'!$B$4:$P$23"}</definedName>
    <definedName name="三十一" hidden="1">{"'现金流量表（全部投资）'!$B$4:$P$23"}</definedName>
    <definedName name="上上下下" hidden="1">{"'Sheet1'!$A$1:$L$49"}</definedName>
    <definedName name="设计" hidden="1">{#N/A,#N/A,TRUE,"建、安费用统计表";#N/A,#N/A,TRUE,"国内设备统计表 "}</definedName>
    <definedName name="十" hidden="1">{"'现金流量表（全部投资）'!$B$4:$P$23"}</definedName>
    <definedName name="十八" hidden="1">{"'预算表1 '!$A$3:$M$11"}</definedName>
    <definedName name="十二" hidden="1">{"'预算表1 '!$A$3:$M$11"}</definedName>
    <definedName name="十九" hidden="1">{"'现金流量表（全部投资）'!$B$4:$P$23"}</definedName>
    <definedName name="十六" hidden="1">{"'现金流量表（全部投资）'!$B$4:$P$23"}</definedName>
    <definedName name="十七" hidden="1">{"'预算表1 '!$A$3:$M$11"}</definedName>
    <definedName name="十三" hidden="1">{"'现金流量表（全部投资）'!$B$4:$P$23"}</definedName>
    <definedName name="十四" hidden="1">{"'现金流量表（全部投资）'!$B$4:$P$23"}</definedName>
    <definedName name="十五" hidden="1">{"'现金流量表（全部投资）'!$B$4:$P$23"}</definedName>
    <definedName name="十一" hidden="1">{"'预算表1 '!$A$3:$M$11"}</definedName>
    <definedName name="石化末站" hidden="1">{"'现金流量表（全部投资）'!$B$4:$P$23"}</definedName>
    <definedName name="守卫" hidden="1">{"'现金流量表（全部投资）'!$B$4:$P$23"}</definedName>
    <definedName name="守卫2" hidden="1">{"'现金流量表（全部投资）'!$B$4:$P$23"}</definedName>
    <definedName name="首站" hidden="1">{"'现金流量表（全部投资）'!$B$4:$P$23"}</definedName>
    <definedName name="首站2" hidden="1">{"'现金流量表（全部投资）'!$B$4:$P$23"}</definedName>
    <definedName name="双法兰" hidden="1">{"'Sheet1'!$A$1:$L$49"}</definedName>
    <definedName name="水21" hidden="1">{"'现金流量表（全部投资）'!$B$4:$P$23"}</definedName>
    <definedName name="死不瞑目恻惴惴" hidden="1">{"'Sheet1'!$A$1:$L$49"}</definedName>
    <definedName name="四" hidden="1">{"'预算表1 '!$A$3:$M$11"}</definedName>
    <definedName name="松山" hidden="1">{"'现金流量表（全部投资）'!$B$4:$P$23"}</definedName>
    <definedName name="调整" hidden="1">{"'现金流量表（全部投资）'!$B$4:$P$23"}</definedName>
    <definedName name="铁岭" hidden="1">{"'现金流量表（全部投资）'!$B$4:$P$23"}</definedName>
    <definedName name="铁岭热" hidden="1">{"'现金流量表（全部投资）'!$B$4:$P$23"}</definedName>
    <definedName name="投标报价" hidden="1">{"'预算表1 '!$A$3:$M$11"}</definedName>
    <definedName name="图纸目录">[5]!图纸目录</definedName>
    <definedName name="脱硫3" hidden="1">{"'现金流量表（全部投资）'!$B$4:$P$23"}</definedName>
    <definedName name="脱硫表二" hidden="1">{"'现金流量表（全部投资）'!$B$4:$P$23"}</definedName>
    <definedName name="瓦安">{"Book1"}</definedName>
    <definedName name="外管">{"Book1"}</definedName>
    <definedName name="外管1">{"Book1"}</definedName>
    <definedName name="万千恶气v" hidden="1">[1]NOISE!#REF!</definedName>
    <definedName name="我呜呜呜" hidden="1">{"'预算表1 '!$A$3:$M$11"}</definedName>
    <definedName name="五" hidden="1">{"'预算表1 '!$A$3:$M$11"}</definedName>
    <definedName name="线" hidden="1">{"'现金流量表（全部投资）'!$B$4:$P$23"}</definedName>
    <definedName name="线2" hidden="1">{"'现金流量表（全部投资）'!$B$4:$P$23"}</definedName>
    <definedName name="楔式" hidden="1">{"'Sheet1'!$A$1:$L$49"}</definedName>
    <definedName name="新表3" hidden="1">{"'现金流量表（全部投资）'!$B$4:$P$23"}</definedName>
    <definedName name="新封" hidden="1">{"'现金流量表（全部投资）'!$B$4:$P$23"}</definedName>
    <definedName name="新民、黑山" hidden="1">{"'现金流量表（全部投资）'!$B$4:$P$23"}</definedName>
    <definedName name="新民、黑山1" hidden="1">{"'现金流量表（全部投资）'!$B$4:$P$23"}</definedName>
    <definedName name="新泰末站" hidden="1">{"'现金流量表（全部投资）'!$B$4:$P$23"}</definedName>
    <definedName name="물량2" hidden="1">{#N/A,#N/A,FALSE,"제목"}</definedName>
    <definedName name="一">{"Book1"}</definedName>
    <definedName name="仪表" hidden="1">{#N/A,#N/A,TRUE,"建、安费用统计表";#N/A,#N/A,TRUE,"国内设备统计表 "}</definedName>
    <definedName name="仪表1" hidden="1">{#N/A,#N/A,TRUE,"建、安费用统计表";#N/A,#N/A,TRUE,"国内设备统计表 "}</definedName>
    <definedName name="引进1">引进1</definedName>
    <definedName name="引进2" hidden="1">{"'Sheet1'!$A$1:$L$49"}</definedName>
    <definedName name="澡" hidden="1">{"'现金流量表（全部投资）'!$B$4:$P$23"}</definedName>
    <definedName name="澡2" hidden="1">{"'现金流量表（全部投资）'!$B$4:$P$23"}</definedName>
    <definedName name="这人" hidden="1">{"'现金流量表（全部投资）'!$B$4:$P$23"}</definedName>
    <definedName name="自控2">{"Book1"}</definedName>
    <definedName name="综合">[5]!Macro9</definedName>
    <definedName name="综合材料">[5]!综合材料</definedName>
    <definedName name="综算4" hidden="1">{"'预算表1 '!$A$3:$M$11"}</definedName>
    <definedName name="总算4" hidden="1">{"'现金流量表（全部投资）'!$B$4:$P$23"}</definedName>
    <definedName name="作业区" hidden="1">{"'现金流量表（全部投资）'!$B$4:$P$23"}</definedName>
    <definedName name="作业区2" hidden="1">{"'现金流量表（全部投资）'!$B$4:$P$23"}</definedName>
    <definedName name="비용비교" hidden="1">{#N/A,#N/A,FALSE,"제목"}</definedName>
    <definedName name="산출근거" hidden="1">#REF!</definedName>
    <definedName name="산출근거1" hidden="1">#REF!</definedName>
    <definedName name="입고일정" hidden="1">{#N/A,#N/A,FALSE,"제목"}</definedName>
    <definedName name="자" hidden="1">#REF!</definedName>
    <definedName name="전력변화" hidden="1">{#N/A,#N/A,FALSE,"제목"}</definedName>
    <definedName name="전력변화FAB3" hidden="1">{#N/A,#N/A,FALSE,"제목"}</definedName>
    <definedName name="ㅌㅌㅌ" hidden="1">{#N/A,#N/A,FALSE,"제목"}</definedName>
  </definedNames>
  <calcPr calcId="144525" fullPrecision="0"/>
  <customWorkbookViews>
    <customWorkbookView name="田春华 - 个人视图" guid="{6CD32FDE-B892-4416-BE82-8B8C9CF2B414}" autoUpdate="1" mergeInterval="5" personalView="1" maximized="1" xWindow="1" yWindow="1" windowWidth="1680" windowHeight="910" activeSheetId="0"/>
    <customWorkbookView name="刘俊良 - 个人视图" guid="{6B5C7A8A-1F87-4590-9A44-BF58B2A0157B}" autoUpdate="1" mergeInterval="5" personalView="1" maximized="1" windowWidth="2476" windowHeight="683" activeSheetId="0"/>
    <customWorkbookView name="储山 - 个人视图" guid="{AD2683A8-8C57-42AC-A595-15EACEB7A384}" personalView="1" maximized="1" xWindow="1" yWindow="1" windowWidth="1280" windowHeight="735" activeSheetId="0"/>
  </customWorkbookViews>
</workbook>
</file>

<file path=xl/sharedStrings.xml><?xml version="1.0" encoding="utf-8"?>
<sst xmlns="http://schemas.openxmlformats.org/spreadsheetml/2006/main" count="11265" uniqueCount="1808">
  <si>
    <t>表六</t>
  </si>
  <si>
    <t>中国石油集团东北炼化工程有限公司吉林设计院</t>
  </si>
  <si>
    <t>进 口 设 备 材 料 及 从 属 费 概 算 表</t>
  </si>
  <si>
    <t>编制：田春华</t>
  </si>
  <si>
    <t>单项工程名称：中海油东方石化有限责任公司海南精细化工项目二期工程20万吨/年丙烯腈装置</t>
  </si>
  <si>
    <t>校对：王焕宇</t>
  </si>
  <si>
    <t>单位工程名称：引进设备</t>
  </si>
  <si>
    <t>审核：韩光伟</t>
  </si>
  <si>
    <t>序号</t>
  </si>
  <si>
    <t>设备、材料名称及费用名称</t>
  </si>
  <si>
    <t>单位</t>
  </si>
  <si>
    <t>数量</t>
  </si>
  <si>
    <t>单价</t>
  </si>
  <si>
    <t>外币金额</t>
  </si>
  <si>
    <t>人民币</t>
  </si>
  <si>
    <t>人民币金额</t>
  </si>
  <si>
    <t>合计</t>
  </si>
  <si>
    <t>货价</t>
  </si>
  <si>
    <t>运输费</t>
  </si>
  <si>
    <t>运输
保险费</t>
  </si>
  <si>
    <t>关税</t>
  </si>
  <si>
    <t>增值税</t>
  </si>
  <si>
    <t>银行
财务费</t>
  </si>
  <si>
    <t>外贸
手续费</t>
  </si>
  <si>
    <t>国内
运杂费</t>
  </si>
  <si>
    <t>丙烯腈装置</t>
  </si>
  <si>
    <t>控制室内仪表</t>
  </si>
  <si>
    <t>1</t>
  </si>
  <si>
    <t>DCS控制系统</t>
  </si>
  <si>
    <t>套</t>
  </si>
  <si>
    <t>操作站（包括专用键盘,操作台）</t>
  </si>
  <si>
    <t>台</t>
  </si>
  <si>
    <t>10</t>
  </si>
  <si>
    <t>工程师站（包括操作台）</t>
  </si>
  <si>
    <t>OPC站（包括操作台）</t>
  </si>
  <si>
    <t>打印机（包括操作台）</t>
  </si>
  <si>
    <t>3</t>
  </si>
  <si>
    <t>机柜</t>
  </si>
  <si>
    <t>批</t>
  </si>
  <si>
    <t xml:space="preserve"> I/O卡件</t>
  </si>
  <si>
    <t>AIR：600；AI：800；AOR：550；</t>
  </si>
  <si>
    <t>DI：600；DO：400</t>
  </si>
  <si>
    <t>软件</t>
  </si>
  <si>
    <t>各种安装附件</t>
  </si>
  <si>
    <t>2</t>
  </si>
  <si>
    <t>SIS控制系统</t>
  </si>
  <si>
    <t>SOE站（包括操作台）</t>
  </si>
  <si>
    <t>AI：80；DI：40；DO：60</t>
  </si>
  <si>
    <t>GDS系统（可燃气体检测显示系统）</t>
  </si>
  <si>
    <t>监视站（包括操作台）</t>
  </si>
  <si>
    <t>AI：330；DO：30</t>
  </si>
  <si>
    <t>反应单元(2111)</t>
  </si>
  <si>
    <t>气动薄膜单座调节切断阀</t>
  </si>
  <si>
    <t>ASME 8" 300LB RF   WCB</t>
  </si>
  <si>
    <t>ASME 2" 300LB RF   WCB</t>
  </si>
  <si>
    <t>回收单元(2112)</t>
  </si>
  <si>
    <t>气动调节切断蝶阀</t>
  </si>
  <si>
    <t>ASME 24" 300LB RF CF8</t>
  </si>
  <si>
    <t>ASME 40" 300LB RFCF8</t>
  </si>
  <si>
    <t>ASME 40" 300LB RFCF3</t>
  </si>
  <si>
    <t>ASME 20" 300LB RFCF3</t>
  </si>
  <si>
    <t/>
  </si>
  <si>
    <t>精制单元(2113)</t>
  </si>
  <si>
    <t>气动薄膜波纹管单座调节阀</t>
  </si>
  <si>
    <t>ASME 1" 300LB RF WCB</t>
  </si>
  <si>
    <t>ASME 1" 300LB RF CF3</t>
  </si>
  <si>
    <t>ASME 1" 300LB RF CF3M</t>
  </si>
  <si>
    <t>ASME 1" 300LB BW  CF3M</t>
  </si>
  <si>
    <t>ASME 2" 300LB RF WCB</t>
  </si>
  <si>
    <t>ASME 2" 300LB RF CF3</t>
  </si>
  <si>
    <t>ASME 4" 300LB RF WCB</t>
  </si>
  <si>
    <t>ASME 4" 300LB RF CF3</t>
  </si>
  <si>
    <t>ASME 6" 300LB RF WCB</t>
  </si>
  <si>
    <t>ASME 6" 300LB RF CF3</t>
  </si>
  <si>
    <t>ASME 8" 300LB RF WCB</t>
  </si>
  <si>
    <t>ASME 10" 300LB BW CF3M</t>
  </si>
  <si>
    <t>波纹管密封角阀</t>
  </si>
  <si>
    <t>ASME 1" 300LB BW CF3M</t>
  </si>
  <si>
    <t>ASME 3" 300LB BW CF3M</t>
  </si>
  <si>
    <t>空压制冷(2117)</t>
  </si>
  <si>
    <t>20" 300LB RF带电磁阀，阀位开关
进口</t>
  </si>
  <si>
    <t>硫铵浓缩(2118)</t>
  </si>
  <si>
    <t>1" 300LB RF  CF3M</t>
  </si>
  <si>
    <t>小计1</t>
  </si>
  <si>
    <t>乙腈(2130)</t>
  </si>
  <si>
    <t>3/4" 300LB RFCF3M</t>
  </si>
  <si>
    <t>1" 300LB RFCF3M</t>
  </si>
  <si>
    <t>2" 300LB RFCF3M</t>
  </si>
  <si>
    <t>4" 300LB RFCF3M</t>
  </si>
  <si>
    <t>小计2</t>
  </si>
  <si>
    <t>废液焚烧单元WWI</t>
  </si>
  <si>
    <t>激光氧分析仪</t>
  </si>
  <si>
    <t>CEMS系统</t>
  </si>
  <si>
    <t>测：SO2/NOX/粉尘/氧气/压力/流量/水</t>
  </si>
  <si>
    <t>4</t>
  </si>
  <si>
    <t>配套上传设备</t>
  </si>
  <si>
    <t>5</t>
  </si>
  <si>
    <t>在线烟气分析仪SO2/氧气</t>
  </si>
  <si>
    <t>8</t>
  </si>
  <si>
    <t>9</t>
  </si>
  <si>
    <t>包括所有硬件、软件</t>
  </si>
  <si>
    <t>点</t>
  </si>
  <si>
    <t>1200</t>
  </si>
  <si>
    <t>SIS系统100点</t>
  </si>
  <si>
    <t>小计 3</t>
  </si>
  <si>
    <t>注：</t>
  </si>
  <si>
    <r>
      <rPr>
        <sz val="9"/>
        <color indexed="8"/>
        <rFont val="宋体"/>
        <charset val="134"/>
      </rPr>
      <t>1.国外运输费=进口设备材料费（F.O.B）x外汇牌价（中间价）x国外运输费费率（</t>
    </r>
    <r>
      <rPr>
        <sz val="9"/>
        <color rgb="FFFF0000"/>
        <rFont val="宋体"/>
        <charset val="134"/>
      </rPr>
      <t>4.5%</t>
    </r>
    <r>
      <rPr>
        <sz val="9"/>
        <color indexed="8"/>
        <rFont val="宋体"/>
        <charset val="134"/>
      </rPr>
      <t>）</t>
    </r>
  </si>
  <si>
    <r>
      <rPr>
        <sz val="9"/>
        <color indexed="8"/>
        <rFont val="宋体"/>
        <charset val="134"/>
      </rPr>
      <t>2.国外运输保险费=进口设备材料费（F.O.B）x外汇牌价（中间价）+国外运输费）x国外运输保险费费率（</t>
    </r>
    <r>
      <rPr>
        <sz val="9"/>
        <color rgb="FFFF0000"/>
        <rFont val="宋体"/>
        <charset val="134"/>
      </rPr>
      <t>0.15%</t>
    </r>
    <r>
      <rPr>
        <sz val="9"/>
        <color indexed="8"/>
        <rFont val="宋体"/>
        <charset val="134"/>
      </rPr>
      <t>）</t>
    </r>
  </si>
  <si>
    <r>
      <rPr>
        <sz val="9"/>
        <color indexed="8"/>
        <rFont val="宋体"/>
        <charset val="134"/>
      </rPr>
      <t xml:space="preserve">3.进口关税=（外币金额（F.O.B）x外汇牌价（中间价）+国外运输费+国外运输保险费）x关税税率（或综合关税税率 </t>
    </r>
    <r>
      <rPr>
        <sz val="9"/>
        <color rgb="FFFF0000"/>
        <rFont val="宋体"/>
        <charset val="134"/>
      </rPr>
      <t>8%</t>
    </r>
    <r>
      <rPr>
        <sz val="9"/>
        <color indexed="8"/>
        <rFont val="宋体"/>
        <charset val="134"/>
      </rPr>
      <t>）；关税=外币金额（C.I.F）x外汇牌价（中间价）x关税税率（或综合关税税率</t>
    </r>
    <r>
      <rPr>
        <sz val="9"/>
        <color rgb="FFFF0000"/>
        <rFont val="宋体"/>
        <charset val="134"/>
      </rPr>
      <t xml:space="preserve"> 8%</t>
    </r>
    <r>
      <rPr>
        <sz val="9"/>
        <color indexed="8"/>
        <rFont val="宋体"/>
        <charset val="134"/>
      </rPr>
      <t>）。</t>
    </r>
  </si>
  <si>
    <r>
      <rPr>
        <sz val="9"/>
        <color indexed="8"/>
        <rFont val="宋体"/>
        <charset val="134"/>
      </rPr>
      <t>4.增值税=（进口设备材料离岸价（F.O.B）x外汇牌价（中间价）+国外运输费+国外运输保险费+关税）x增值税税率（</t>
    </r>
    <r>
      <rPr>
        <sz val="9"/>
        <color rgb="FFFF0000"/>
        <rFont val="宋体"/>
        <charset val="134"/>
      </rPr>
      <t>17%</t>
    </r>
    <r>
      <rPr>
        <sz val="9"/>
        <color indexed="8"/>
        <rFont val="宋体"/>
        <charset val="134"/>
      </rPr>
      <t>）；增值税=（进口设备材料到岸价（C.I.F）x外汇牌价（中间价）+关税）x增值税税率（</t>
    </r>
    <r>
      <rPr>
        <sz val="9"/>
        <color rgb="FFFF0000"/>
        <rFont val="宋体"/>
        <charset val="134"/>
      </rPr>
      <t>17%</t>
    </r>
    <r>
      <rPr>
        <sz val="9"/>
        <color indexed="8"/>
        <rFont val="宋体"/>
        <charset val="134"/>
      </rPr>
      <t>）。</t>
    </r>
  </si>
  <si>
    <r>
      <rPr>
        <sz val="9"/>
        <color indexed="8"/>
        <rFont val="宋体"/>
        <charset val="134"/>
      </rPr>
      <t>5.银行财务费=进口设备材料离岸价（F.O.B）x外汇牌价（中间价）x银行财务费费率（</t>
    </r>
    <r>
      <rPr>
        <sz val="9"/>
        <color rgb="FFFF0000"/>
        <rFont val="宋体"/>
        <charset val="134"/>
      </rPr>
      <t>0.15%</t>
    </r>
    <r>
      <rPr>
        <sz val="9"/>
        <color indexed="8"/>
        <rFont val="宋体"/>
        <charset val="134"/>
      </rPr>
      <t>）</t>
    </r>
  </si>
  <si>
    <r>
      <rPr>
        <sz val="9"/>
        <color indexed="8"/>
        <rFont val="宋体"/>
        <charset val="134"/>
      </rPr>
      <t>6.外贸手续费=进口设备材料到岸价（C.I.F）x外汇牌价（中间价）x外贸手续费费率（</t>
    </r>
    <r>
      <rPr>
        <sz val="9"/>
        <color rgb="FFFF0000"/>
        <rFont val="宋体"/>
        <charset val="134"/>
      </rPr>
      <t>1%</t>
    </r>
    <r>
      <rPr>
        <sz val="9"/>
        <color indexed="8"/>
        <rFont val="宋体"/>
        <charset val="134"/>
      </rPr>
      <t>）</t>
    </r>
  </si>
  <si>
    <r>
      <rPr>
        <sz val="9"/>
        <color indexed="8"/>
        <rFont val="宋体"/>
        <charset val="134"/>
      </rPr>
      <t>7.进口设备材料费国内运杂费=进口设备材料到岸价（C.I.F）x运杂费综合费率（</t>
    </r>
    <r>
      <rPr>
        <sz val="9"/>
        <color rgb="FFFF0000"/>
        <rFont val="宋体"/>
        <charset val="134"/>
      </rPr>
      <t>2%</t>
    </r>
    <r>
      <rPr>
        <sz val="9"/>
        <color indexed="8"/>
        <rFont val="宋体"/>
        <charset val="134"/>
      </rPr>
      <t>）</t>
    </r>
  </si>
  <si>
    <t>工程量清单报价表</t>
  </si>
  <si>
    <t>单元号:                工程名称：丙烯腈装置</t>
  </si>
  <si>
    <t>单位:元</t>
  </si>
  <si>
    <t>项目编码</t>
  </si>
  <si>
    <t>分部分项工程名称</t>
  </si>
  <si>
    <t>主要工作内容</t>
  </si>
  <si>
    <t>金额（元）</t>
  </si>
  <si>
    <t>备注</t>
  </si>
  <si>
    <t>综合单价</t>
  </si>
  <si>
    <t>合价（元）</t>
  </si>
  <si>
    <t>一</t>
  </si>
  <si>
    <t>工艺装置</t>
  </si>
  <si>
    <t>丙烯腈主装置</t>
  </si>
  <si>
    <t>反应单元</t>
  </si>
  <si>
    <t>回收单元</t>
  </si>
  <si>
    <t>反应及回收单元</t>
  </si>
  <si>
    <t>土方挖、运、填</t>
  </si>
  <si>
    <r>
      <rPr>
        <sz val="9"/>
        <color rgb="FF000000"/>
        <rFont val="宋体"/>
        <charset val="134"/>
        <scheme val="minor"/>
      </rPr>
      <t>M</t>
    </r>
    <r>
      <rPr>
        <b/>
        <vertAlign val="superscript"/>
        <sz val="10.5"/>
        <color rgb="FF000000"/>
        <rFont val="Times New Roman"/>
        <charset val="134"/>
      </rPr>
      <t>3</t>
    </r>
    <r>
      <rPr>
        <sz val="10.5"/>
        <color rgb="FF000000"/>
        <rFont val="Times New Roman"/>
        <charset val="134"/>
      </rPr>
      <t xml:space="preserve">   </t>
    </r>
  </si>
  <si>
    <r>
      <rPr>
        <sz val="9"/>
        <color rgb="FF000000"/>
        <rFont val="宋体"/>
        <charset val="134"/>
        <scheme val="minor"/>
      </rPr>
      <t>预应力混凝土管桩桩长</t>
    </r>
    <r>
      <rPr>
        <sz val="9"/>
        <color rgb="FF000000"/>
        <rFont val="宋体"/>
        <charset val="134"/>
      </rPr>
      <t>21.5m，直径400mm 614根</t>
    </r>
  </si>
  <si>
    <t>m</t>
  </si>
  <si>
    <t>桩基检测费</t>
  </si>
  <si>
    <t>项</t>
  </si>
  <si>
    <r>
      <rPr>
        <sz val="9"/>
        <color rgb="FF000000"/>
        <rFont val="宋体"/>
        <charset val="134"/>
        <scheme val="minor"/>
      </rPr>
      <t>钢筋混凝土承台</t>
    </r>
    <r>
      <rPr>
        <sz val="10.5"/>
        <color rgb="FF000000"/>
        <rFont val="Times New Roman"/>
        <charset val="134"/>
      </rPr>
      <t>C30</t>
    </r>
  </si>
  <si>
    <r>
      <rPr>
        <sz val="9"/>
        <color rgb="FF000000"/>
        <rFont val="宋体"/>
        <charset val="134"/>
        <scheme val="minor"/>
      </rPr>
      <t>M</t>
    </r>
    <r>
      <rPr>
        <b/>
        <vertAlign val="superscript"/>
        <sz val="10.5"/>
        <color rgb="FF000000"/>
        <rFont val="Times New Roman"/>
        <charset val="134"/>
      </rPr>
      <t>3</t>
    </r>
  </si>
  <si>
    <r>
      <rPr>
        <sz val="9"/>
        <color rgb="FF000000"/>
        <rFont val="宋体"/>
        <charset val="134"/>
        <scheme val="minor"/>
      </rPr>
      <t>钢筋混凝土基础拉梁</t>
    </r>
    <r>
      <rPr>
        <sz val="10.5"/>
        <color rgb="FF000000"/>
        <rFont val="Times New Roman"/>
        <charset val="134"/>
      </rPr>
      <t>C30</t>
    </r>
  </si>
  <si>
    <r>
      <rPr>
        <sz val="9"/>
        <color rgb="FF000000"/>
        <rFont val="宋体"/>
        <charset val="134"/>
        <scheme val="minor"/>
      </rPr>
      <t>钢筋混凝土设备基础</t>
    </r>
    <r>
      <rPr>
        <sz val="10.5"/>
        <color rgb="FF000000"/>
        <rFont val="Times New Roman"/>
        <charset val="134"/>
      </rPr>
      <t>C30</t>
    </r>
  </si>
  <si>
    <r>
      <rPr>
        <sz val="9"/>
        <color rgb="FF000000"/>
        <rFont val="宋体"/>
        <charset val="134"/>
        <scheme val="minor"/>
      </rPr>
      <t>垫层素混凝土</t>
    </r>
    <r>
      <rPr>
        <sz val="10.5"/>
        <color rgb="FF000000"/>
        <rFont val="Times New Roman"/>
        <charset val="134"/>
      </rPr>
      <t>C20</t>
    </r>
  </si>
  <si>
    <r>
      <rPr>
        <sz val="9"/>
        <color rgb="FF000000"/>
        <rFont val="宋体"/>
        <charset val="134"/>
        <scheme val="minor"/>
      </rPr>
      <t>素混凝土设备基础</t>
    </r>
    <r>
      <rPr>
        <sz val="10.5"/>
        <color rgb="FF000000"/>
        <rFont val="Times New Roman"/>
        <charset val="134"/>
      </rPr>
      <t>C25</t>
    </r>
  </si>
  <si>
    <r>
      <rPr>
        <sz val="9"/>
        <color rgb="FF000000"/>
        <rFont val="宋体"/>
        <charset val="134"/>
        <scheme val="minor"/>
      </rPr>
      <t>二次灌浆层</t>
    </r>
    <r>
      <rPr>
        <sz val="9"/>
        <color rgb="FF000000"/>
        <rFont val="宋体"/>
        <charset val="134"/>
      </rPr>
      <t>C40细石混凝土</t>
    </r>
  </si>
  <si>
    <r>
      <rPr>
        <sz val="9"/>
        <color rgb="FF000000"/>
        <rFont val="宋体"/>
        <charset val="134"/>
        <scheme val="minor"/>
      </rPr>
      <t>预埋地脚螺栓</t>
    </r>
    <r>
      <rPr>
        <sz val="9"/>
        <color rgb="FF000000"/>
        <rFont val="宋体"/>
        <charset val="134"/>
      </rPr>
      <t>M42 1240mm长Q235-B 846根</t>
    </r>
  </si>
  <si>
    <t>t</t>
  </si>
  <si>
    <r>
      <rPr>
        <sz val="9"/>
        <color rgb="FF000000"/>
        <rFont val="宋体"/>
        <charset val="134"/>
        <scheme val="minor"/>
      </rPr>
      <t>P10</t>
    </r>
    <r>
      <rPr>
        <sz val="7.5"/>
        <color rgb="FF000000"/>
        <rFont val="黑体"/>
        <charset val="134"/>
      </rPr>
      <t>防渗钢筋混凝土</t>
    </r>
    <r>
      <rPr>
        <sz val="7.5"/>
        <color rgb="FF000000"/>
        <rFont val="Times New Roman"/>
        <charset val="134"/>
      </rPr>
      <t>C30</t>
    </r>
    <r>
      <rPr>
        <sz val="7.5"/>
        <color rgb="FF000000"/>
        <rFont val="黑体"/>
        <charset val="134"/>
      </rPr>
      <t>地坑</t>
    </r>
    <r>
      <rPr>
        <sz val="7.5"/>
        <color rgb="FF000000"/>
        <rFont val="Times New Roman"/>
        <charset val="134"/>
      </rPr>
      <t>(6</t>
    </r>
    <r>
      <rPr>
        <sz val="7.5"/>
        <color rgb="FF000000"/>
        <rFont val="黑体"/>
        <charset val="134"/>
      </rPr>
      <t>米</t>
    </r>
    <r>
      <rPr>
        <sz val="7.5"/>
        <color rgb="FF000000"/>
        <rFont val="Times New Roman"/>
        <charset val="134"/>
      </rPr>
      <t>X3</t>
    </r>
    <r>
      <rPr>
        <sz val="7.5"/>
        <color rgb="FF000000"/>
        <rFont val="黑体"/>
        <charset val="134"/>
      </rPr>
      <t>米</t>
    </r>
    <r>
      <rPr>
        <sz val="7.5"/>
        <color rgb="FF000000"/>
        <rFont val="Times New Roman"/>
        <charset val="134"/>
      </rPr>
      <t>X2.5</t>
    </r>
    <r>
      <rPr>
        <sz val="7.5"/>
        <color rgb="FF000000"/>
        <rFont val="黑体"/>
        <charset val="134"/>
      </rPr>
      <t>米</t>
    </r>
    <r>
      <rPr>
        <sz val="7.5"/>
        <color rgb="FF000000"/>
        <rFont val="Times New Roman"/>
        <charset val="134"/>
      </rPr>
      <t>)1</t>
    </r>
    <r>
      <rPr>
        <sz val="7.5"/>
        <color rgb="FF000000"/>
        <rFont val="黑体"/>
        <charset val="134"/>
      </rPr>
      <t>个</t>
    </r>
  </si>
  <si>
    <t>装置地坪</t>
  </si>
  <si>
    <t>m2</t>
  </si>
  <si>
    <t>C25抗渗钢筋混凝土（抗渗等级P6）面层100厚，内配φ6双向钢筋网@250*250</t>
  </si>
  <si>
    <t>200厚砂石基层</t>
  </si>
  <si>
    <t>素土夯实，系数0.92</t>
  </si>
  <si>
    <t>耐酸地坪及围堰（耐酸砖做法）</t>
  </si>
  <si>
    <t>65厚耐酸砖用密实纳水玻璃胶泥铺砌，缝宽2mm</t>
  </si>
  <si>
    <t>5厚密实纳水玻璃胶泥结合层</t>
  </si>
  <si>
    <t>聚氨酯涂层隔离层1.5厚</t>
  </si>
  <si>
    <t>20厚1:2水泥砂浆找平层</t>
  </si>
  <si>
    <t>120厚C20抗渗混凝土垫层</t>
  </si>
  <si>
    <t>0.2厚塑料薄膜</t>
  </si>
  <si>
    <r>
      <rPr>
        <sz val="9"/>
        <color rgb="FF000000"/>
        <rFont val="宋体"/>
        <charset val="134"/>
        <scheme val="minor"/>
      </rPr>
      <t>耐酸污水池</t>
    </r>
    <r>
      <rPr>
        <sz val="9"/>
        <rFont val="宋体"/>
        <charset val="134"/>
      </rPr>
      <t>地坑侧壁（外向内）</t>
    </r>
  </si>
  <si>
    <t>120厚砖保护层（M7.5水泥砂浆砌筑）</t>
  </si>
  <si>
    <t>1:3水泥砂浆20厚</t>
  </si>
  <si>
    <t>聚乙烯丙纶防水层1.0厚</t>
  </si>
  <si>
    <t>抗渗混凝土池壁（P8）</t>
  </si>
  <si>
    <t>内壁涂刷水泥基渗透结晶型防水涂料1mm厚</t>
  </si>
  <si>
    <t>聚合物水泥砂浆局部找平</t>
  </si>
  <si>
    <t>精制单元</t>
  </si>
  <si>
    <r>
      <rPr>
        <sz val="9"/>
        <color rgb="FF000000"/>
        <rFont val="宋体"/>
        <charset val="134"/>
        <scheme val="minor"/>
      </rPr>
      <t>预应力混凝土管桩桩长</t>
    </r>
    <r>
      <rPr>
        <sz val="9"/>
        <color rgb="FF000000"/>
        <rFont val="Times New Roman"/>
        <charset val="134"/>
      </rPr>
      <t>21.5m</t>
    </r>
    <r>
      <rPr>
        <sz val="9"/>
        <color rgb="FF000000"/>
        <rFont val="黑体"/>
        <charset val="134"/>
      </rPr>
      <t>，直径</t>
    </r>
    <r>
      <rPr>
        <sz val="9"/>
        <color rgb="FF000000"/>
        <rFont val="Times New Roman"/>
        <charset val="134"/>
      </rPr>
      <t>400mm 268</t>
    </r>
    <r>
      <rPr>
        <sz val="9"/>
        <color rgb="FF000000"/>
        <rFont val="黑体"/>
        <charset val="134"/>
      </rPr>
      <t>根</t>
    </r>
  </si>
  <si>
    <r>
      <rPr>
        <sz val="9"/>
        <color rgb="FF000000"/>
        <rFont val="宋体"/>
        <charset val="134"/>
        <scheme val="minor"/>
      </rPr>
      <t>二次灌浆层</t>
    </r>
    <r>
      <rPr>
        <sz val="10.5"/>
        <color rgb="FF000000"/>
        <rFont val="Times New Roman"/>
        <charset val="134"/>
      </rPr>
      <t>C40</t>
    </r>
    <r>
      <rPr>
        <sz val="10.5"/>
        <color rgb="FF000000"/>
        <rFont val="黑体"/>
        <charset val="134"/>
      </rPr>
      <t>细石混凝土</t>
    </r>
  </si>
  <si>
    <r>
      <rPr>
        <sz val="9"/>
        <color rgb="FF000000"/>
        <rFont val="宋体"/>
        <charset val="134"/>
        <scheme val="minor"/>
      </rPr>
      <t>预埋地脚螺栓</t>
    </r>
    <r>
      <rPr>
        <sz val="10.5"/>
        <color rgb="FF000000"/>
        <rFont val="Times New Roman"/>
        <charset val="134"/>
      </rPr>
      <t>M42 1240mm</t>
    </r>
    <r>
      <rPr>
        <sz val="10.5"/>
        <color rgb="FF000000"/>
        <rFont val="黑体"/>
        <charset val="134"/>
      </rPr>
      <t>长</t>
    </r>
    <r>
      <rPr>
        <sz val="10.5"/>
        <color rgb="FF000000"/>
        <rFont val="Times New Roman"/>
        <charset val="134"/>
      </rPr>
      <t>Q235-B 828</t>
    </r>
    <r>
      <rPr>
        <sz val="10.5"/>
        <color rgb="FF000000"/>
        <rFont val="黑体"/>
        <charset val="134"/>
      </rPr>
      <t>根</t>
    </r>
  </si>
  <si>
    <t>㎡</t>
  </si>
  <si>
    <t>地坑侧壁（外向内）</t>
  </si>
  <si>
    <t>精制单元HCN泵房</t>
  </si>
  <si>
    <t>建筑面积：128m2</t>
  </si>
  <si>
    <t>占地面积：128m2</t>
  </si>
  <si>
    <t>结构形式：钢框架结构 桩基</t>
  </si>
  <si>
    <t>四效蒸发</t>
  </si>
  <si>
    <r>
      <rPr>
        <sz val="9"/>
        <color rgb="FF000000"/>
        <rFont val="宋体"/>
        <charset val="134"/>
        <scheme val="minor"/>
      </rPr>
      <t>预应力混凝土管桩桩长</t>
    </r>
    <r>
      <rPr>
        <sz val="9"/>
        <color rgb="FF000000"/>
        <rFont val="Times New Roman"/>
        <charset val="134"/>
      </rPr>
      <t>21.5m</t>
    </r>
    <r>
      <rPr>
        <sz val="9"/>
        <color rgb="FF000000"/>
        <rFont val="黑体"/>
        <charset val="134"/>
      </rPr>
      <t>，直径</t>
    </r>
    <r>
      <rPr>
        <sz val="9"/>
        <color rgb="FF000000"/>
        <rFont val="Times New Roman"/>
        <charset val="134"/>
      </rPr>
      <t>400mm 103</t>
    </r>
    <r>
      <rPr>
        <sz val="9"/>
        <color rgb="FF000000"/>
        <rFont val="黑体"/>
        <charset val="134"/>
      </rPr>
      <t>根</t>
    </r>
  </si>
  <si>
    <r>
      <rPr>
        <sz val="9"/>
        <color rgb="FF000000"/>
        <rFont val="宋体"/>
        <charset val="134"/>
        <scheme val="minor"/>
      </rPr>
      <t>预埋地脚螺栓</t>
    </r>
    <r>
      <rPr>
        <sz val="10.5"/>
        <color rgb="FF000000"/>
        <rFont val="Times New Roman"/>
        <charset val="134"/>
      </rPr>
      <t>M42 1240mm</t>
    </r>
    <r>
      <rPr>
        <sz val="10.5"/>
        <color rgb="FF000000"/>
        <rFont val="黑体"/>
        <charset val="134"/>
      </rPr>
      <t>长</t>
    </r>
    <r>
      <rPr>
        <sz val="10.5"/>
        <color rgb="FF000000"/>
        <rFont val="Times New Roman"/>
        <charset val="134"/>
      </rPr>
      <t>Q235-B 396</t>
    </r>
    <r>
      <rPr>
        <sz val="10.5"/>
        <color rgb="FF000000"/>
        <rFont val="黑体"/>
        <charset val="134"/>
      </rPr>
      <t>根</t>
    </r>
  </si>
  <si>
    <t>工艺制冷、空压单元</t>
  </si>
  <si>
    <t>1.5.1</t>
  </si>
  <si>
    <t>空压单元</t>
  </si>
  <si>
    <r>
      <rPr>
        <sz val="9"/>
        <color rgb="FF000000"/>
        <rFont val="宋体"/>
        <charset val="134"/>
        <scheme val="minor"/>
      </rPr>
      <t>预应力混凝土管桩桩长</t>
    </r>
    <r>
      <rPr>
        <sz val="9"/>
        <color rgb="FF000000"/>
        <rFont val="Times New Roman"/>
        <charset val="134"/>
      </rPr>
      <t>21.5m</t>
    </r>
    <r>
      <rPr>
        <sz val="9"/>
        <color rgb="FF000000"/>
        <rFont val="黑体"/>
        <charset val="134"/>
      </rPr>
      <t>，直径</t>
    </r>
    <r>
      <rPr>
        <sz val="9"/>
        <color rgb="FF000000"/>
        <rFont val="Times New Roman"/>
        <charset val="134"/>
      </rPr>
      <t>400mm 100</t>
    </r>
    <r>
      <rPr>
        <sz val="9"/>
        <color rgb="FF000000"/>
        <rFont val="黑体"/>
        <charset val="134"/>
      </rPr>
      <t>根</t>
    </r>
  </si>
  <si>
    <r>
      <rPr>
        <sz val="9"/>
        <color rgb="FF000000"/>
        <rFont val="宋体"/>
        <charset val="134"/>
        <scheme val="minor"/>
      </rPr>
      <t>钢筋混凝土基础</t>
    </r>
    <r>
      <rPr>
        <sz val="10.5"/>
        <color rgb="FF000000"/>
        <rFont val="Times New Roman"/>
        <charset val="134"/>
      </rPr>
      <t>C30</t>
    </r>
  </si>
  <si>
    <r>
      <rPr>
        <sz val="9"/>
        <color rgb="FF000000"/>
        <rFont val="宋体"/>
        <charset val="134"/>
        <scheme val="minor"/>
      </rPr>
      <t>压缩机框架钢筋混凝土柱</t>
    </r>
    <r>
      <rPr>
        <sz val="10.5"/>
        <color rgb="FF000000"/>
        <rFont val="Times New Roman"/>
        <charset val="134"/>
      </rPr>
      <t>C30</t>
    </r>
  </si>
  <si>
    <r>
      <rPr>
        <sz val="9"/>
        <color rgb="FF000000"/>
        <rFont val="宋体"/>
        <charset val="134"/>
        <scheme val="minor"/>
      </rPr>
      <t>压缩机框架钢筋混凝土梁</t>
    </r>
    <r>
      <rPr>
        <sz val="10.5"/>
        <color rgb="FF000000"/>
        <rFont val="Times New Roman"/>
        <charset val="134"/>
      </rPr>
      <t>C30</t>
    </r>
  </si>
  <si>
    <t>高强灌浆料</t>
  </si>
  <si>
    <r>
      <rPr>
        <sz val="9"/>
        <color rgb="FF000000"/>
        <rFont val="宋体"/>
        <charset val="134"/>
        <scheme val="minor"/>
      </rPr>
      <t>预埋地脚螺栓</t>
    </r>
    <r>
      <rPr>
        <sz val="10.5"/>
        <color rgb="FF000000"/>
        <rFont val="Times New Roman"/>
        <charset val="134"/>
      </rPr>
      <t>M42 1240mm</t>
    </r>
    <r>
      <rPr>
        <sz val="10.5"/>
        <color rgb="FF000000"/>
        <rFont val="黑体"/>
        <charset val="134"/>
      </rPr>
      <t>长</t>
    </r>
    <r>
      <rPr>
        <sz val="10.5"/>
        <color rgb="FF000000"/>
        <rFont val="Times New Roman"/>
        <charset val="134"/>
      </rPr>
      <t>Q235-B 424</t>
    </r>
    <r>
      <rPr>
        <sz val="10.5"/>
        <color rgb="FF000000"/>
        <rFont val="黑体"/>
        <charset val="134"/>
      </rPr>
      <t>根</t>
    </r>
  </si>
  <si>
    <t>屋面</t>
  </si>
  <si>
    <t>0.7厚压型钢板</t>
  </si>
  <si>
    <t>1.5.2</t>
  </si>
  <si>
    <t>工艺制冷</t>
  </si>
  <si>
    <r>
      <rPr>
        <sz val="9"/>
        <color rgb="FF000000"/>
        <rFont val="宋体"/>
        <charset val="134"/>
        <scheme val="minor"/>
      </rPr>
      <t>压缩机钢筋混凝土框架柱</t>
    </r>
    <r>
      <rPr>
        <sz val="10.5"/>
        <color rgb="FF000000"/>
        <rFont val="Times New Roman"/>
        <charset val="134"/>
      </rPr>
      <t>C30</t>
    </r>
  </si>
  <si>
    <r>
      <rPr>
        <sz val="9"/>
        <color rgb="FF000000"/>
        <rFont val="宋体"/>
        <charset val="134"/>
        <scheme val="minor"/>
      </rPr>
      <t>压缩机钢筋混凝土框架梁</t>
    </r>
    <r>
      <rPr>
        <sz val="10.5"/>
        <color rgb="FF000000"/>
        <rFont val="Times New Roman"/>
        <charset val="134"/>
      </rPr>
      <t>C30</t>
    </r>
  </si>
  <si>
    <r>
      <rPr>
        <sz val="9"/>
        <color rgb="FF000000"/>
        <rFont val="宋体"/>
        <charset val="134"/>
        <scheme val="minor"/>
      </rPr>
      <t>预埋地脚螺栓</t>
    </r>
    <r>
      <rPr>
        <sz val="10.5"/>
        <color rgb="FF000000"/>
        <rFont val="Times New Roman"/>
        <charset val="134"/>
      </rPr>
      <t>M42 1240mm</t>
    </r>
    <r>
      <rPr>
        <sz val="10.5"/>
        <color rgb="FF000000"/>
        <rFont val="黑体"/>
        <charset val="134"/>
      </rPr>
      <t>长</t>
    </r>
    <r>
      <rPr>
        <sz val="10.5"/>
        <color rgb="FF000000"/>
        <rFont val="Times New Roman"/>
        <charset val="134"/>
      </rPr>
      <t>Q235-B 410</t>
    </r>
    <r>
      <rPr>
        <sz val="10.5"/>
        <color rgb="FF000000"/>
        <rFont val="黑体"/>
        <charset val="134"/>
      </rPr>
      <t>根</t>
    </r>
  </si>
  <si>
    <t>罐基础</t>
  </si>
  <si>
    <t>沥青砂绝缘层</t>
  </si>
  <si>
    <t>砂垫层</t>
  </si>
  <si>
    <t>600g/m2长丝无纺土工布</t>
  </si>
  <si>
    <t>1.5毫米厚土工膜</t>
  </si>
  <si>
    <t>中砂保护层200厚</t>
  </si>
  <si>
    <t>回填夯实</t>
  </si>
  <si>
    <t>硫铵浓缩单元</t>
  </si>
  <si>
    <r>
      <rPr>
        <sz val="9"/>
        <color rgb="FF000000"/>
        <rFont val="宋体"/>
        <charset val="134"/>
        <scheme val="minor"/>
      </rPr>
      <t>预应力混凝土管桩桩长</t>
    </r>
    <r>
      <rPr>
        <sz val="9"/>
        <color rgb="FF000000"/>
        <rFont val="Times New Roman"/>
        <charset val="134"/>
      </rPr>
      <t>21.5m</t>
    </r>
    <r>
      <rPr>
        <sz val="9"/>
        <color rgb="FF000000"/>
        <rFont val="黑体"/>
        <charset val="134"/>
      </rPr>
      <t>，直径</t>
    </r>
    <r>
      <rPr>
        <sz val="9"/>
        <color rgb="FF000000"/>
        <rFont val="Times New Roman"/>
        <charset val="134"/>
      </rPr>
      <t>500mm 39</t>
    </r>
    <r>
      <rPr>
        <sz val="9"/>
        <color rgb="FF000000"/>
        <rFont val="黑体"/>
        <charset val="134"/>
      </rPr>
      <t>根</t>
    </r>
  </si>
  <si>
    <r>
      <rPr>
        <sz val="9"/>
        <color rgb="FF000000"/>
        <rFont val="宋体"/>
        <charset val="134"/>
        <scheme val="minor"/>
      </rPr>
      <t>预埋地脚螺栓</t>
    </r>
    <r>
      <rPr>
        <sz val="10.5"/>
        <color rgb="FF000000"/>
        <rFont val="Times New Roman"/>
        <charset val="134"/>
      </rPr>
      <t>M42 1240mm</t>
    </r>
    <r>
      <rPr>
        <sz val="10.5"/>
        <color rgb="FF000000"/>
        <rFont val="黑体"/>
        <charset val="134"/>
      </rPr>
      <t>长</t>
    </r>
    <r>
      <rPr>
        <sz val="10.5"/>
        <color rgb="FF000000"/>
        <rFont val="Times New Roman"/>
        <charset val="134"/>
      </rPr>
      <t>Q235-B 132</t>
    </r>
    <r>
      <rPr>
        <sz val="10.5"/>
        <color rgb="FF000000"/>
        <rFont val="黑体"/>
        <charset val="134"/>
      </rPr>
      <t>根</t>
    </r>
  </si>
  <si>
    <t>小计</t>
  </si>
  <si>
    <t>公用系统工程</t>
  </si>
  <si>
    <t>催化剂沉降（第三方技术）</t>
  </si>
  <si>
    <t>催化剂沉降压滤机间（建筑）</t>
  </si>
  <si>
    <t>建筑面积：170m2</t>
  </si>
  <si>
    <t>占地面积：85m2</t>
  </si>
  <si>
    <t>结构形式：钢筋混凝土框架结构 桩基</t>
  </si>
  <si>
    <t>C15素混凝土</t>
  </si>
  <si>
    <t>m3</t>
  </si>
  <si>
    <t>C30钢筋混凝土</t>
  </si>
  <si>
    <t>500mm管桩（桩长30m） 62根</t>
  </si>
  <si>
    <t>废气处理单元</t>
  </si>
  <si>
    <r>
      <rPr>
        <sz val="9"/>
        <color rgb="FF000000"/>
        <rFont val="宋体"/>
        <charset val="134"/>
        <scheme val="minor"/>
      </rPr>
      <t>预应力混凝土管桩桩长</t>
    </r>
    <r>
      <rPr>
        <sz val="9"/>
        <color rgb="FF000000"/>
        <rFont val="Times New Roman"/>
        <charset val="134"/>
      </rPr>
      <t>21.5m</t>
    </r>
    <r>
      <rPr>
        <sz val="9"/>
        <color rgb="FF000000"/>
        <rFont val="黑体"/>
        <charset val="134"/>
      </rPr>
      <t>，直径</t>
    </r>
    <r>
      <rPr>
        <sz val="9"/>
        <color rgb="FF000000"/>
        <rFont val="Times New Roman"/>
        <charset val="134"/>
      </rPr>
      <t>400mm 83</t>
    </r>
    <r>
      <rPr>
        <sz val="9"/>
        <color rgb="FF000000"/>
        <rFont val="黑体"/>
        <charset val="134"/>
      </rPr>
      <t>根</t>
    </r>
  </si>
  <si>
    <r>
      <rPr>
        <sz val="9"/>
        <color rgb="FF000000"/>
        <rFont val="宋体"/>
        <charset val="134"/>
        <scheme val="minor"/>
      </rPr>
      <t>钢筋混凝土独立基础</t>
    </r>
    <r>
      <rPr>
        <sz val="10.5"/>
        <color rgb="FF000000"/>
        <rFont val="Times New Roman"/>
        <charset val="134"/>
      </rPr>
      <t>C30</t>
    </r>
  </si>
  <si>
    <r>
      <rPr>
        <sz val="9"/>
        <color rgb="FF000000"/>
        <rFont val="宋体"/>
        <charset val="134"/>
        <scheme val="minor"/>
      </rPr>
      <t>钢筋混凝土拉梁</t>
    </r>
    <r>
      <rPr>
        <sz val="10.5"/>
        <color rgb="FF000000"/>
        <rFont val="Times New Roman"/>
        <charset val="134"/>
      </rPr>
      <t>C30</t>
    </r>
  </si>
  <si>
    <r>
      <rPr>
        <sz val="9"/>
        <color rgb="FF000000"/>
        <rFont val="宋体"/>
        <charset val="134"/>
        <scheme val="minor"/>
      </rPr>
      <t>设备基础埋件</t>
    </r>
    <r>
      <rPr>
        <sz val="10.5"/>
        <color rgb="FF000000"/>
        <rFont val="Times New Roman"/>
        <charset val="134"/>
      </rPr>
      <t>Q235-B</t>
    </r>
  </si>
  <si>
    <r>
      <rPr>
        <sz val="9"/>
        <color rgb="FF000000"/>
        <rFont val="宋体"/>
        <charset val="134"/>
        <scheme val="minor"/>
      </rPr>
      <t>预埋地脚螺栓</t>
    </r>
    <r>
      <rPr>
        <sz val="10.5"/>
        <color rgb="FF000000"/>
        <rFont val="Times New Roman"/>
        <charset val="134"/>
      </rPr>
      <t>M30 910mm</t>
    </r>
    <r>
      <rPr>
        <sz val="10.5"/>
        <color rgb="FF000000"/>
        <rFont val="黑体"/>
        <charset val="134"/>
      </rPr>
      <t>长</t>
    </r>
    <r>
      <rPr>
        <sz val="10.5"/>
        <color rgb="FF000000"/>
        <rFont val="Times New Roman"/>
        <charset val="134"/>
      </rPr>
      <t>Q235-B 627</t>
    </r>
    <r>
      <rPr>
        <sz val="10.5"/>
        <color rgb="FF000000"/>
        <rFont val="黑体"/>
        <charset val="134"/>
      </rPr>
      <t>根</t>
    </r>
  </si>
  <si>
    <t>废液焚烧单元</t>
  </si>
  <si>
    <t>C30钢筋混凝土设备基础</t>
  </si>
  <si>
    <r>
      <rPr>
        <sz val="9"/>
        <color rgb="FF000000"/>
        <rFont val="宋体"/>
        <charset val="134"/>
        <scheme val="minor"/>
      </rPr>
      <t>C</t>
    </r>
    <r>
      <rPr>
        <sz val="10"/>
        <rFont val="宋体"/>
        <charset val="134"/>
      </rPr>
      <t>20</t>
    </r>
    <r>
      <rPr>
        <sz val="10"/>
        <rFont val="宋体"/>
        <charset val="134"/>
      </rPr>
      <t>素混凝土垫层</t>
    </r>
  </si>
  <si>
    <t>预制钢筋混凝土管桩直径400mm,21.5米长 282根</t>
  </si>
  <si>
    <t>C30钢筋混凝土承台</t>
  </si>
  <si>
    <t>C30钢筋混凝土独立基础(平台)</t>
  </si>
  <si>
    <t>埋件</t>
  </si>
  <si>
    <t>二次灌浆层C40细石混凝土</t>
  </si>
  <si>
    <t>地脚螺栓Q235-B（1100mm长） 150根</t>
  </si>
  <si>
    <t>乙腈装置</t>
  </si>
  <si>
    <r>
      <rPr>
        <sz val="9"/>
        <color rgb="FF000000"/>
        <rFont val="宋体"/>
        <charset val="134"/>
        <scheme val="minor"/>
      </rPr>
      <t>预应力混凝土管桩桩长</t>
    </r>
    <r>
      <rPr>
        <sz val="9"/>
        <color rgb="FF000000"/>
        <rFont val="Times New Roman"/>
        <charset val="134"/>
      </rPr>
      <t>21.5m</t>
    </r>
    <r>
      <rPr>
        <sz val="9"/>
        <color rgb="FF000000"/>
        <rFont val="黑体"/>
        <charset val="134"/>
      </rPr>
      <t>，直径</t>
    </r>
    <r>
      <rPr>
        <sz val="9"/>
        <color rgb="FF000000"/>
        <rFont val="Times New Roman"/>
        <charset val="134"/>
      </rPr>
      <t>400mm 129</t>
    </r>
    <r>
      <rPr>
        <sz val="9"/>
        <color rgb="FF000000"/>
        <rFont val="黑体"/>
        <charset val="134"/>
      </rPr>
      <t>根</t>
    </r>
  </si>
  <si>
    <r>
      <rPr>
        <sz val="9"/>
        <color rgb="FF000000"/>
        <rFont val="宋体"/>
        <charset val="134"/>
        <scheme val="minor"/>
      </rPr>
      <t>预埋地脚螺栓</t>
    </r>
    <r>
      <rPr>
        <sz val="10.5"/>
        <color rgb="FF000000"/>
        <rFont val="Times New Roman"/>
        <charset val="134"/>
      </rPr>
      <t>M42 1240mm</t>
    </r>
    <r>
      <rPr>
        <sz val="10.5"/>
        <color rgb="FF000000"/>
        <rFont val="黑体"/>
        <charset val="134"/>
      </rPr>
      <t>长</t>
    </r>
    <r>
      <rPr>
        <sz val="10.5"/>
        <color rgb="FF000000"/>
        <rFont val="Times New Roman"/>
        <charset val="134"/>
      </rPr>
      <t>Q235-B 290</t>
    </r>
    <r>
      <rPr>
        <sz val="10.5"/>
        <color rgb="FF000000"/>
        <rFont val="黑体"/>
        <charset val="134"/>
      </rPr>
      <t>根</t>
    </r>
  </si>
  <si>
    <t>乙腈装置HCN泵房</t>
  </si>
  <si>
    <t>建筑面积：72m2</t>
  </si>
  <si>
    <t>占地面积：72m2</t>
  </si>
  <si>
    <t>二</t>
  </si>
  <si>
    <t>公用工程</t>
  </si>
  <si>
    <t>工艺及供热外管</t>
  </si>
  <si>
    <r>
      <rPr>
        <sz val="9"/>
        <color rgb="FF000000"/>
        <rFont val="宋体"/>
        <charset val="134"/>
        <scheme val="minor"/>
      </rPr>
      <t>m</t>
    </r>
    <r>
      <rPr>
        <b/>
        <vertAlign val="superscript"/>
        <sz val="10.5"/>
        <color rgb="FF000000"/>
        <rFont val="Times New Roman"/>
        <charset val="134"/>
      </rPr>
      <t>3</t>
    </r>
    <r>
      <rPr>
        <sz val="10.5"/>
        <color rgb="FF000000"/>
        <rFont val="Times New Roman"/>
        <charset val="134"/>
      </rPr>
      <t xml:space="preserve">   </t>
    </r>
  </si>
  <si>
    <r>
      <rPr>
        <sz val="9"/>
        <color rgb="FF000000"/>
        <rFont val="宋体"/>
        <charset val="134"/>
        <scheme val="minor"/>
      </rPr>
      <t>21.5</t>
    </r>
    <r>
      <rPr>
        <sz val="10.5"/>
        <color rgb="FF000000"/>
        <rFont val="黑体"/>
        <charset val="134"/>
      </rPr>
      <t>米长直径</t>
    </r>
    <r>
      <rPr>
        <sz val="10.5"/>
        <color rgb="FF000000"/>
        <rFont val="Times New Roman"/>
        <charset val="134"/>
      </rPr>
      <t>400</t>
    </r>
    <r>
      <rPr>
        <sz val="10.5"/>
        <color rgb="FF000000"/>
        <rFont val="黑体"/>
        <charset val="134"/>
      </rPr>
      <t>管桩</t>
    </r>
    <r>
      <rPr>
        <sz val="10.5"/>
        <color rgb="FF000000"/>
        <rFont val="Times New Roman"/>
        <charset val="134"/>
      </rPr>
      <t xml:space="preserve"> 499</t>
    </r>
    <r>
      <rPr>
        <sz val="10.5"/>
        <color rgb="FF000000"/>
        <rFont val="黑体"/>
        <charset val="134"/>
      </rPr>
      <t>根</t>
    </r>
  </si>
  <si>
    <r>
      <rPr>
        <sz val="9"/>
        <color rgb="FF000000"/>
        <rFont val="宋体"/>
        <charset val="134"/>
        <scheme val="minor"/>
      </rPr>
      <t>钢筋混凝土承台基础</t>
    </r>
    <r>
      <rPr>
        <sz val="10.5"/>
        <color rgb="FF000000"/>
        <rFont val="Times New Roman"/>
        <charset val="134"/>
      </rPr>
      <t>C30</t>
    </r>
  </si>
  <si>
    <r>
      <rPr>
        <sz val="9"/>
        <color rgb="FF000000"/>
        <rFont val="宋体"/>
        <charset val="134"/>
        <scheme val="minor"/>
      </rPr>
      <t>m</t>
    </r>
    <r>
      <rPr>
        <b/>
        <vertAlign val="superscript"/>
        <sz val="10.5"/>
        <color rgb="FF000000"/>
        <rFont val="Times New Roman"/>
        <charset val="134"/>
      </rPr>
      <t>3</t>
    </r>
  </si>
  <si>
    <r>
      <rPr>
        <sz val="9"/>
        <color rgb="FF000000"/>
        <rFont val="宋体"/>
        <charset val="134"/>
        <scheme val="minor"/>
      </rPr>
      <t>钢筋混凝土基础梁</t>
    </r>
    <r>
      <rPr>
        <sz val="10.5"/>
        <color rgb="FF000000"/>
        <rFont val="Times New Roman"/>
        <charset val="134"/>
      </rPr>
      <t>C30</t>
    </r>
  </si>
  <si>
    <r>
      <rPr>
        <sz val="9"/>
        <color rgb="FF000000"/>
        <rFont val="宋体"/>
        <charset val="134"/>
        <scheme val="minor"/>
      </rPr>
      <t>垫层</t>
    </r>
    <r>
      <rPr>
        <sz val="10.5"/>
        <color rgb="FF000000"/>
        <rFont val="Times New Roman"/>
        <charset val="134"/>
      </rPr>
      <t>C20</t>
    </r>
    <r>
      <rPr>
        <sz val="10.5"/>
        <color rgb="FF000000"/>
        <rFont val="黑体"/>
        <charset val="134"/>
      </rPr>
      <t>素混凝土</t>
    </r>
  </si>
  <si>
    <r>
      <rPr>
        <sz val="9"/>
        <color rgb="FF000000"/>
        <rFont val="宋体"/>
        <charset val="134"/>
        <scheme val="minor"/>
      </rPr>
      <t>钢柱柱脚灌浆</t>
    </r>
    <r>
      <rPr>
        <sz val="10.5"/>
        <color rgb="FF000000"/>
        <rFont val="Times New Roman"/>
        <charset val="134"/>
      </rPr>
      <t>C40</t>
    </r>
    <r>
      <rPr>
        <sz val="10.5"/>
        <color rgb="FF000000"/>
        <rFont val="黑体"/>
        <charset val="134"/>
      </rPr>
      <t>细石混凝土</t>
    </r>
  </si>
  <si>
    <r>
      <rPr>
        <sz val="9"/>
        <color rgb="FF000000"/>
        <rFont val="宋体"/>
        <charset val="134"/>
        <scheme val="minor"/>
      </rPr>
      <t>钢柱地脚螺栓</t>
    </r>
    <r>
      <rPr>
        <sz val="10.5"/>
        <color rgb="FF000000"/>
        <rFont val="Times New Roman"/>
        <charset val="134"/>
      </rPr>
      <t>Q235-B</t>
    </r>
    <r>
      <rPr>
        <sz val="10.5"/>
        <color rgb="FF000000"/>
        <rFont val="黑体"/>
        <charset val="134"/>
      </rPr>
      <t>直径</t>
    </r>
    <r>
      <rPr>
        <sz val="10.5"/>
        <color rgb="FF000000"/>
        <rFont val="Times New Roman"/>
        <charset val="134"/>
      </rPr>
      <t>30,</t>
    </r>
    <r>
      <rPr>
        <sz val="10.5"/>
        <color rgb="FF000000"/>
        <rFont val="黑体"/>
        <charset val="134"/>
      </rPr>
      <t>长度</t>
    </r>
    <r>
      <rPr>
        <sz val="10.5"/>
        <color rgb="FF000000"/>
        <rFont val="Times New Roman"/>
        <charset val="134"/>
      </rPr>
      <t>1100 1548</t>
    </r>
    <r>
      <rPr>
        <sz val="10.5"/>
        <color rgb="FF000000"/>
        <rFont val="黑体"/>
        <charset val="134"/>
      </rPr>
      <t>根</t>
    </r>
  </si>
  <si>
    <t>装置供电外线及道路照明</t>
  </si>
  <si>
    <t>装置电信外线</t>
  </si>
  <si>
    <t>泡沫站</t>
  </si>
  <si>
    <t>初期污染雨水收集池</t>
  </si>
  <si>
    <r>
      <rPr>
        <sz val="9"/>
        <color rgb="FF000000"/>
        <rFont val="宋体"/>
        <charset val="134"/>
        <scheme val="minor"/>
      </rPr>
      <t>水池，池子尺寸10mx</t>
    </r>
    <r>
      <rPr>
        <sz val="10"/>
        <rFont val="宋体"/>
        <charset val="134"/>
      </rPr>
      <t>23.5</t>
    </r>
    <r>
      <rPr>
        <sz val="10"/>
        <rFont val="宋体"/>
        <charset val="134"/>
      </rPr>
      <t>mx4m(h),地下4米，共1个</t>
    </r>
  </si>
  <si>
    <t>M3</t>
  </si>
  <si>
    <r>
      <rPr>
        <sz val="9"/>
        <color rgb="FF000000"/>
        <rFont val="宋体"/>
        <charset val="134"/>
        <scheme val="minor"/>
      </rPr>
      <t>素混凝土垫层C</t>
    </r>
    <r>
      <rPr>
        <sz val="10"/>
        <rFont val="宋体"/>
        <charset val="134"/>
      </rPr>
      <t>20</t>
    </r>
  </si>
  <si>
    <t>m³</t>
  </si>
  <si>
    <t>钢筋混凝土梁C30</t>
  </si>
  <si>
    <t>钢筋混凝土柱C30</t>
  </si>
  <si>
    <t>C30钢筋混凝土池底板,防渗等级P10</t>
  </si>
  <si>
    <t>C30钢筋混凝土池壁板,防渗等级P10</t>
  </si>
  <si>
    <t>C30钢筋混凝土池顶板,防渗等级P10</t>
  </si>
  <si>
    <t>室外钢梯、栏杆、埋件Q235-B</t>
  </si>
  <si>
    <t>顶盖</t>
  </si>
  <si>
    <t>20厚1：2.5防水砂浆抹面</t>
  </si>
  <si>
    <t>钢筋混凝土顶板</t>
  </si>
  <si>
    <t>环氧沥青玻璃鳞片涂层，厚度500μm</t>
  </si>
  <si>
    <t>池侧壁</t>
  </si>
  <si>
    <t>池底板</t>
  </si>
  <si>
    <t>池底内侧涂刷水泥基渗透结晶型防水涂料1mm厚</t>
  </si>
  <si>
    <t>结构层</t>
  </si>
  <si>
    <t>C15混凝土垫层80厚</t>
  </si>
  <si>
    <t>素土夯实</t>
  </si>
  <si>
    <t>变配电室及泡沫站</t>
  </si>
  <si>
    <t>建筑面积：1329m2</t>
  </si>
  <si>
    <t>占地面积：698m2</t>
  </si>
  <si>
    <t>预应力混凝土管桩桩长21.5m，直径400mm 48根</t>
  </si>
  <si>
    <t>生活污水及含盐废水提升池</t>
  </si>
  <si>
    <r>
      <rPr>
        <sz val="9"/>
        <color rgb="FF000000"/>
        <rFont val="宋体"/>
        <charset val="134"/>
        <scheme val="minor"/>
      </rPr>
      <t>水池，池子尺寸5mx10</t>
    </r>
    <r>
      <rPr>
        <sz val="10"/>
        <rFont val="宋体"/>
        <charset val="134"/>
      </rPr>
      <t>mx</t>
    </r>
    <r>
      <rPr>
        <sz val="10"/>
        <rFont val="宋体"/>
        <charset val="134"/>
      </rPr>
      <t>2.5</t>
    </r>
    <r>
      <rPr>
        <sz val="10"/>
        <rFont val="宋体"/>
        <charset val="134"/>
      </rPr>
      <t>m(h),地下</t>
    </r>
    <r>
      <rPr>
        <sz val="10"/>
        <rFont val="宋体"/>
        <charset val="134"/>
      </rPr>
      <t>2.5</t>
    </r>
    <r>
      <rPr>
        <sz val="10"/>
        <rFont val="宋体"/>
        <charset val="134"/>
      </rPr>
      <t>米，共1个</t>
    </r>
  </si>
  <si>
    <t>设备基础钢筋混凝土C30</t>
  </si>
  <si>
    <t>直爬梯、栏杆、埋件Q235-B</t>
  </si>
  <si>
    <t>三</t>
  </si>
  <si>
    <t>储运工程</t>
  </si>
  <si>
    <t>中间罐区</t>
  </si>
  <si>
    <r>
      <rPr>
        <sz val="9"/>
        <color rgb="FF000000"/>
        <rFont val="宋体"/>
        <charset val="134"/>
        <scheme val="minor"/>
      </rPr>
      <t>预应力混凝土管桩桩长</t>
    </r>
    <r>
      <rPr>
        <sz val="9"/>
        <color rgb="FF000000"/>
        <rFont val="Times New Roman"/>
        <charset val="134"/>
      </rPr>
      <t>21.5m</t>
    </r>
    <r>
      <rPr>
        <sz val="9"/>
        <color rgb="FF000000"/>
        <rFont val="黑体"/>
        <charset val="134"/>
      </rPr>
      <t>，直径</t>
    </r>
    <r>
      <rPr>
        <sz val="9"/>
        <color rgb="FF000000"/>
        <rFont val="Times New Roman"/>
        <charset val="134"/>
      </rPr>
      <t>400mm 428</t>
    </r>
    <r>
      <rPr>
        <sz val="9"/>
        <color rgb="FF000000"/>
        <rFont val="黑体"/>
        <charset val="134"/>
      </rPr>
      <t>根</t>
    </r>
  </si>
  <si>
    <r>
      <rPr>
        <sz val="9"/>
        <color rgb="FF000000"/>
        <rFont val="宋体"/>
        <charset val="134"/>
        <scheme val="minor"/>
      </rPr>
      <t>抗渗等级</t>
    </r>
    <r>
      <rPr>
        <sz val="10.5"/>
        <color rgb="FF000000"/>
        <rFont val="Times New Roman"/>
        <charset val="134"/>
      </rPr>
      <t>P6</t>
    </r>
    <r>
      <rPr>
        <sz val="10.5"/>
        <color rgb="FF000000"/>
        <rFont val="黑体"/>
        <charset val="134"/>
      </rPr>
      <t>钢筋混凝土防火堤</t>
    </r>
    <r>
      <rPr>
        <sz val="10.5"/>
        <color rgb="FF000000"/>
        <rFont val="Times New Roman"/>
        <charset val="134"/>
      </rPr>
      <t>C30</t>
    </r>
  </si>
  <si>
    <r>
      <rPr>
        <sz val="9"/>
        <color rgb="FF000000"/>
        <rFont val="宋体"/>
        <charset val="134"/>
        <scheme val="minor"/>
      </rPr>
      <t>集液坑抗渗混凝土</t>
    </r>
    <r>
      <rPr>
        <sz val="10.5"/>
        <color rgb="FF000000"/>
        <rFont val="Times New Roman"/>
        <charset val="134"/>
      </rPr>
      <t>C30,</t>
    </r>
    <r>
      <rPr>
        <sz val="10.5"/>
        <color rgb="FF000000"/>
        <rFont val="黑体"/>
        <charset val="134"/>
      </rPr>
      <t>抗渗等级</t>
    </r>
    <r>
      <rPr>
        <sz val="10.5"/>
        <color rgb="FF000000"/>
        <rFont val="Times New Roman"/>
        <charset val="134"/>
      </rPr>
      <t>P10</t>
    </r>
  </si>
  <si>
    <r>
      <rPr>
        <sz val="9"/>
        <color rgb="FF000000"/>
        <rFont val="宋体"/>
        <charset val="134"/>
        <scheme val="minor"/>
      </rPr>
      <t>预埋地脚螺栓</t>
    </r>
    <r>
      <rPr>
        <sz val="10.5"/>
        <color rgb="FF000000"/>
        <rFont val="Times New Roman"/>
        <charset val="134"/>
      </rPr>
      <t>M30 910mm</t>
    </r>
    <r>
      <rPr>
        <sz val="10.5"/>
        <color rgb="FF000000"/>
        <rFont val="黑体"/>
        <charset val="134"/>
      </rPr>
      <t>长</t>
    </r>
    <r>
      <rPr>
        <sz val="10.5"/>
        <color rgb="FF000000"/>
        <rFont val="Times New Roman"/>
        <charset val="134"/>
      </rPr>
      <t>Q235-B 248</t>
    </r>
    <r>
      <rPr>
        <sz val="10.5"/>
        <color rgb="FF000000"/>
        <rFont val="黑体"/>
        <charset val="134"/>
      </rPr>
      <t>根</t>
    </r>
  </si>
  <si>
    <t>沥青砂</t>
  </si>
  <si>
    <t>中粗砂</t>
  </si>
  <si>
    <r>
      <rPr>
        <sz val="9"/>
        <color rgb="FF000000"/>
        <rFont val="宋体"/>
        <charset val="134"/>
        <scheme val="minor"/>
      </rPr>
      <t xml:space="preserve"> M</t>
    </r>
    <r>
      <rPr>
        <b/>
        <vertAlign val="superscript"/>
        <sz val="10.5"/>
        <color rgb="FF000000"/>
        <rFont val="Times New Roman"/>
        <charset val="134"/>
      </rPr>
      <t>3</t>
    </r>
  </si>
  <si>
    <r>
      <rPr>
        <sz val="9"/>
        <color rgb="FF000000"/>
        <rFont val="宋体"/>
        <charset val="134"/>
        <scheme val="minor"/>
      </rPr>
      <t>填料层</t>
    </r>
    <r>
      <rPr>
        <sz val="9"/>
        <color rgb="FF000000"/>
        <rFont val="Times New Roman"/>
        <charset val="134"/>
      </rPr>
      <t>(</t>
    </r>
    <r>
      <rPr>
        <sz val="9"/>
        <color rgb="FF000000"/>
        <rFont val="黑体"/>
        <charset val="134"/>
      </rPr>
      <t>素土</t>
    </r>
    <r>
      <rPr>
        <sz val="9"/>
        <color rgb="FF000000"/>
        <rFont val="Times New Roman"/>
        <charset val="134"/>
      </rPr>
      <t>)</t>
    </r>
  </si>
  <si>
    <t>罐区地坪</t>
  </si>
  <si>
    <r>
      <rPr>
        <sz val="9"/>
        <color rgb="FF000000"/>
        <rFont val="宋体"/>
        <charset val="134"/>
        <scheme val="minor"/>
      </rPr>
      <t>m</t>
    </r>
    <r>
      <rPr>
        <vertAlign val="superscript"/>
        <sz val="10"/>
        <rFont val="宋体"/>
        <charset val="134"/>
      </rPr>
      <t>2</t>
    </r>
  </si>
  <si>
    <r>
      <rPr>
        <sz val="9"/>
        <color rgb="FF000000"/>
        <rFont val="宋体"/>
        <charset val="134"/>
        <scheme val="minor"/>
      </rPr>
      <t>600g/m</t>
    </r>
    <r>
      <rPr>
        <vertAlign val="superscript"/>
        <sz val="10"/>
        <rFont val="宋体"/>
        <charset val="134"/>
      </rPr>
      <t>2</t>
    </r>
    <r>
      <rPr>
        <sz val="10"/>
        <rFont val="宋体"/>
        <charset val="134"/>
      </rPr>
      <t>长丝无纺土工布</t>
    </r>
  </si>
  <si>
    <t>围堰外刷丙烯酸外墙涂料两遍</t>
  </si>
  <si>
    <t>废水罐区</t>
  </si>
  <si>
    <r>
      <rPr>
        <sz val="9"/>
        <color rgb="FF000000"/>
        <rFont val="宋体"/>
        <charset val="134"/>
        <scheme val="minor"/>
      </rPr>
      <t>预应力混凝土管桩桩长</t>
    </r>
    <r>
      <rPr>
        <sz val="9"/>
        <color rgb="FF000000"/>
        <rFont val="Times New Roman"/>
        <charset val="134"/>
      </rPr>
      <t>21.5m</t>
    </r>
    <r>
      <rPr>
        <sz val="9"/>
        <color rgb="FF000000"/>
        <rFont val="黑体"/>
        <charset val="134"/>
      </rPr>
      <t>，直径</t>
    </r>
    <r>
      <rPr>
        <sz val="9"/>
        <color rgb="FF000000"/>
        <rFont val="Times New Roman"/>
        <charset val="134"/>
      </rPr>
      <t>400mm 155</t>
    </r>
    <r>
      <rPr>
        <sz val="9"/>
        <color rgb="FF000000"/>
        <rFont val="黑体"/>
        <charset val="134"/>
      </rPr>
      <t>根</t>
    </r>
  </si>
  <si>
    <r>
      <rPr>
        <sz val="9"/>
        <color rgb="FF000000"/>
        <rFont val="宋体"/>
        <charset val="134"/>
        <scheme val="minor"/>
      </rPr>
      <t>抗渗等级</t>
    </r>
    <r>
      <rPr>
        <sz val="10.5"/>
        <color rgb="FF000000"/>
        <rFont val="Times New Roman"/>
        <charset val="134"/>
      </rPr>
      <t>P6</t>
    </r>
    <r>
      <rPr>
        <sz val="10.5"/>
        <color rgb="FF000000"/>
        <rFont val="黑体"/>
        <charset val="134"/>
      </rPr>
      <t>钢筋混凝</t>
    </r>
    <r>
      <rPr>
        <sz val="9"/>
        <color rgb="FF000000"/>
        <rFont val="黑体"/>
        <charset val="134"/>
      </rPr>
      <t>土防火堤</t>
    </r>
    <r>
      <rPr>
        <sz val="9"/>
        <color rgb="FF000000"/>
        <rFont val="Times New Roman"/>
        <charset val="134"/>
      </rPr>
      <t>C30</t>
    </r>
  </si>
  <si>
    <r>
      <rPr>
        <sz val="9"/>
        <color rgb="FF000000"/>
        <rFont val="宋体"/>
        <charset val="134"/>
        <scheme val="minor"/>
      </rPr>
      <t>集液坑抗渗混凝土</t>
    </r>
    <r>
      <rPr>
        <sz val="9"/>
        <color rgb="FF000000"/>
        <rFont val="Times New Roman"/>
        <charset val="134"/>
      </rPr>
      <t>C30,</t>
    </r>
    <r>
      <rPr>
        <sz val="9"/>
        <color rgb="FF000000"/>
        <rFont val="黑体"/>
        <charset val="134"/>
      </rPr>
      <t>抗渗等级</t>
    </r>
    <r>
      <rPr>
        <sz val="9"/>
        <color rgb="FF000000"/>
        <rFont val="Times New Roman"/>
        <charset val="134"/>
      </rPr>
      <t>P10</t>
    </r>
  </si>
  <si>
    <r>
      <rPr>
        <sz val="9"/>
        <color rgb="FF000000"/>
        <rFont val="宋体"/>
        <charset val="134"/>
        <scheme val="minor"/>
      </rPr>
      <t>预埋地脚螺栓</t>
    </r>
    <r>
      <rPr>
        <sz val="9"/>
        <color rgb="FF000000"/>
        <rFont val="Times New Roman"/>
        <charset val="134"/>
      </rPr>
      <t>M30 910mm</t>
    </r>
    <r>
      <rPr>
        <sz val="9"/>
        <color rgb="FF000000"/>
        <rFont val="黑体"/>
        <charset val="134"/>
      </rPr>
      <t>长</t>
    </r>
    <r>
      <rPr>
        <sz val="9"/>
        <color rgb="FF000000"/>
        <rFont val="Times New Roman"/>
        <charset val="134"/>
      </rPr>
      <t>Q235-B 224</t>
    </r>
    <r>
      <rPr>
        <sz val="9"/>
        <color rgb="FF000000"/>
        <rFont val="黑体"/>
        <charset val="134"/>
      </rPr>
      <t>根</t>
    </r>
  </si>
  <si>
    <t>泵棚</t>
  </si>
  <si>
    <t>稀硫铵罐区</t>
  </si>
  <si>
    <r>
      <rPr>
        <sz val="9"/>
        <color rgb="FF000000"/>
        <rFont val="宋体"/>
        <charset val="134"/>
        <scheme val="minor"/>
      </rPr>
      <t>预应力混凝土管桩桩长</t>
    </r>
    <r>
      <rPr>
        <sz val="9"/>
        <color rgb="FF000000"/>
        <rFont val="Times New Roman"/>
        <charset val="134"/>
      </rPr>
      <t>21.5m</t>
    </r>
    <r>
      <rPr>
        <sz val="9"/>
        <color rgb="FF000000"/>
        <rFont val="黑体"/>
        <charset val="134"/>
      </rPr>
      <t>，直径</t>
    </r>
    <r>
      <rPr>
        <sz val="9"/>
        <color rgb="FF000000"/>
        <rFont val="Times New Roman"/>
        <charset val="134"/>
      </rPr>
      <t>400mm 305</t>
    </r>
    <r>
      <rPr>
        <sz val="9"/>
        <color rgb="FF000000"/>
        <rFont val="黑体"/>
        <charset val="134"/>
      </rPr>
      <t>根</t>
    </r>
  </si>
  <si>
    <r>
      <rPr>
        <sz val="9"/>
        <color rgb="FF000000"/>
        <rFont val="宋体"/>
        <charset val="134"/>
        <scheme val="minor"/>
      </rPr>
      <t>含酸污水池</t>
    </r>
    <r>
      <rPr>
        <sz val="10.5"/>
        <color rgb="FF000000"/>
        <rFont val="Times New Roman"/>
        <charset val="134"/>
      </rPr>
      <t>7mx7mx3m(H)</t>
    </r>
  </si>
  <si>
    <r>
      <rPr>
        <sz val="9"/>
        <color rgb="FF000000"/>
        <rFont val="宋体"/>
        <charset val="134"/>
        <scheme val="minor"/>
      </rPr>
      <t>池底板抗渗混凝土</t>
    </r>
    <r>
      <rPr>
        <sz val="10.5"/>
        <color rgb="FF000000"/>
        <rFont val="Times New Roman"/>
        <charset val="134"/>
      </rPr>
      <t>C40,</t>
    </r>
    <r>
      <rPr>
        <sz val="10.5"/>
        <color rgb="FF000000"/>
        <rFont val="黑体"/>
        <charset val="134"/>
      </rPr>
      <t>抗渗等级</t>
    </r>
    <r>
      <rPr>
        <sz val="10.5"/>
        <color rgb="FF000000"/>
        <rFont val="Times New Roman"/>
        <charset val="134"/>
      </rPr>
      <t>P10</t>
    </r>
  </si>
  <si>
    <r>
      <rPr>
        <sz val="9"/>
        <color rgb="FF000000"/>
        <rFont val="宋体"/>
        <charset val="134"/>
        <scheme val="minor"/>
      </rPr>
      <t>池壁板抗渗混凝土</t>
    </r>
    <r>
      <rPr>
        <sz val="10.5"/>
        <color rgb="FF000000"/>
        <rFont val="Times New Roman"/>
        <charset val="134"/>
      </rPr>
      <t>C40,</t>
    </r>
    <r>
      <rPr>
        <sz val="10.5"/>
        <color rgb="FF000000"/>
        <rFont val="黑体"/>
        <charset val="134"/>
      </rPr>
      <t>抗渗等级</t>
    </r>
    <r>
      <rPr>
        <sz val="10.5"/>
        <color rgb="FF000000"/>
        <rFont val="Times New Roman"/>
        <charset val="134"/>
      </rPr>
      <t>P10</t>
    </r>
  </si>
  <si>
    <t>四</t>
  </si>
  <si>
    <t>辅助设施</t>
  </si>
  <si>
    <t>机柜间</t>
  </si>
  <si>
    <t>建筑面积：940m2</t>
  </si>
  <si>
    <t>占地面积：940m2</t>
  </si>
  <si>
    <t>结构形式：钢筋混凝土框架-抗爆墙结构 桩基</t>
  </si>
  <si>
    <t>预应力混凝土管桩桩长21.5m，直径400mm 360根</t>
  </si>
  <si>
    <t>火炬</t>
  </si>
  <si>
    <r>
      <rPr>
        <sz val="9"/>
        <color rgb="FF000000"/>
        <rFont val="宋体"/>
        <charset val="134"/>
        <scheme val="minor"/>
      </rPr>
      <t>预应力混凝土管桩桩长</t>
    </r>
    <r>
      <rPr>
        <sz val="9"/>
        <color rgb="FF000000"/>
        <rFont val="Times New Roman"/>
        <charset val="134"/>
      </rPr>
      <t>21.5m</t>
    </r>
    <r>
      <rPr>
        <sz val="9"/>
        <color rgb="FF000000"/>
        <rFont val="黑体"/>
        <charset val="134"/>
      </rPr>
      <t>，直径</t>
    </r>
    <r>
      <rPr>
        <sz val="9"/>
        <color rgb="FF000000"/>
        <rFont val="Times New Roman"/>
        <charset val="134"/>
      </rPr>
      <t>400mm 176</t>
    </r>
    <r>
      <rPr>
        <sz val="9"/>
        <color rgb="FF000000"/>
        <rFont val="黑体"/>
        <charset val="134"/>
      </rPr>
      <t>根</t>
    </r>
  </si>
  <si>
    <r>
      <rPr>
        <sz val="9"/>
        <color rgb="FF000000"/>
        <rFont val="宋体"/>
        <charset val="134"/>
        <scheme val="minor"/>
      </rPr>
      <t>预埋地脚螺栓</t>
    </r>
    <r>
      <rPr>
        <sz val="10.5"/>
        <color rgb="FF000000"/>
        <rFont val="Times New Roman"/>
        <charset val="134"/>
      </rPr>
      <t>M30 910mm</t>
    </r>
    <r>
      <rPr>
        <sz val="10.5"/>
        <color rgb="FF000000"/>
        <rFont val="黑体"/>
        <charset val="134"/>
      </rPr>
      <t>长</t>
    </r>
    <r>
      <rPr>
        <sz val="10.5"/>
        <color rgb="FF000000"/>
        <rFont val="Times New Roman"/>
        <charset val="134"/>
      </rPr>
      <t>Q235-B 92</t>
    </r>
    <r>
      <rPr>
        <sz val="10.5"/>
        <color rgb="FF000000"/>
        <rFont val="黑体"/>
        <charset val="134"/>
      </rPr>
      <t>根</t>
    </r>
  </si>
  <si>
    <t>五</t>
  </si>
  <si>
    <t>总图运输</t>
  </si>
  <si>
    <t>装置总图</t>
  </si>
  <si>
    <t>装置道路</t>
  </si>
  <si>
    <t>道路及地坪</t>
  </si>
  <si>
    <t>5.2.1</t>
  </si>
  <si>
    <t>水泥混凝土道路</t>
  </si>
  <si>
    <r>
      <rPr>
        <sz val="9"/>
        <color rgb="FF000000"/>
        <rFont val="宋体"/>
        <charset val="134"/>
        <scheme val="minor"/>
      </rPr>
      <t>24cm</t>
    </r>
    <r>
      <rPr>
        <sz val="9"/>
        <color theme="1"/>
        <rFont val="宋体"/>
        <charset val="134"/>
      </rPr>
      <t>水泥混凝土面层</t>
    </r>
  </si>
  <si>
    <r>
      <rPr>
        <sz val="9"/>
        <color rgb="FF000000"/>
        <rFont val="宋体"/>
        <charset val="134"/>
        <scheme val="minor"/>
      </rPr>
      <t>3cm</t>
    </r>
    <r>
      <rPr>
        <sz val="9"/>
        <color theme="1"/>
        <rFont val="宋体"/>
        <charset val="134"/>
      </rPr>
      <t>粗砂</t>
    </r>
  </si>
  <si>
    <r>
      <rPr>
        <sz val="9"/>
        <color rgb="FF000000"/>
        <rFont val="宋体"/>
        <charset val="134"/>
        <scheme val="minor"/>
      </rPr>
      <t>20cm8%</t>
    </r>
    <r>
      <rPr>
        <sz val="8"/>
        <color theme="1"/>
        <rFont val="宋体"/>
        <charset val="134"/>
      </rPr>
      <t>水泥稳定砂砾基层</t>
    </r>
  </si>
  <si>
    <r>
      <rPr>
        <sz val="9"/>
        <color rgb="FF000000"/>
        <rFont val="宋体"/>
        <charset val="134"/>
        <scheme val="minor"/>
      </rPr>
      <t>10cm6%</t>
    </r>
    <r>
      <rPr>
        <sz val="8"/>
        <color theme="1"/>
        <rFont val="宋体"/>
        <charset val="134"/>
      </rPr>
      <t>水泥稳定砂砾垫层</t>
    </r>
  </si>
  <si>
    <t>5.2.2</t>
  </si>
  <si>
    <t>装置区水泥混凝土地坪</t>
  </si>
  <si>
    <r>
      <rPr>
        <sz val="9"/>
        <color rgb="FF000000"/>
        <rFont val="宋体"/>
        <charset val="134"/>
        <scheme val="minor"/>
      </rPr>
      <t>20cm</t>
    </r>
    <r>
      <rPr>
        <sz val="9"/>
        <color theme="1"/>
        <rFont val="宋体"/>
        <charset val="134"/>
      </rPr>
      <t>水泥混凝土面层</t>
    </r>
  </si>
  <si>
    <r>
      <rPr>
        <sz val="9"/>
        <color rgb="FF000000"/>
        <rFont val="宋体"/>
        <charset val="134"/>
        <scheme val="minor"/>
      </rPr>
      <t>30cm8%</t>
    </r>
    <r>
      <rPr>
        <sz val="9"/>
        <color theme="1"/>
        <rFont val="宋体"/>
        <charset val="134"/>
      </rPr>
      <t>水泥稳定砂砾基层</t>
    </r>
  </si>
  <si>
    <t>5.2.3</t>
  </si>
  <si>
    <t>碎石铺砌</t>
  </si>
  <si>
    <r>
      <rPr>
        <sz val="9"/>
        <color rgb="FF000000"/>
        <rFont val="宋体"/>
        <charset val="134"/>
        <scheme val="minor"/>
      </rPr>
      <t>20cm</t>
    </r>
    <r>
      <rPr>
        <sz val="9"/>
        <color theme="1"/>
        <rFont val="宋体"/>
        <charset val="134"/>
      </rPr>
      <t>粒径</t>
    </r>
    <r>
      <rPr>
        <sz val="9"/>
        <color theme="1"/>
        <rFont val="Times New Roman"/>
        <charset val="134"/>
      </rPr>
      <t>3</t>
    </r>
    <r>
      <rPr>
        <sz val="9"/>
        <color theme="1"/>
        <rFont val="宋体"/>
        <charset val="134"/>
      </rPr>
      <t>～</t>
    </r>
    <r>
      <rPr>
        <sz val="9"/>
        <color theme="1"/>
        <rFont val="Times New Roman"/>
        <charset val="134"/>
      </rPr>
      <t>5cm</t>
    </r>
    <r>
      <rPr>
        <sz val="9"/>
        <color theme="1"/>
        <rFont val="宋体"/>
        <charset val="134"/>
      </rPr>
      <t>级配碎石</t>
    </r>
  </si>
  <si>
    <t>5.2.4</t>
  </si>
  <si>
    <t>人行道路及铺砌场地</t>
  </si>
  <si>
    <r>
      <rPr>
        <sz val="9"/>
        <color rgb="FF000000"/>
        <rFont val="宋体"/>
        <charset val="134"/>
        <scheme val="minor"/>
      </rPr>
      <t>结构层</t>
    </r>
    <r>
      <rPr>
        <sz val="14"/>
        <color theme="1"/>
        <rFont val="Times New Roman"/>
        <charset val="134"/>
      </rPr>
      <t xml:space="preserve">:  </t>
    </r>
    <r>
      <rPr>
        <sz val="9"/>
        <color theme="1"/>
        <rFont val="Times New Roman"/>
        <charset val="134"/>
      </rPr>
      <t xml:space="preserve">C30 </t>
    </r>
    <r>
      <rPr>
        <sz val="9"/>
        <color theme="1"/>
        <rFont val="宋体"/>
        <charset val="134"/>
      </rPr>
      <t>预制水泥混凝土方砖</t>
    </r>
  </si>
  <si>
    <r>
      <rPr>
        <sz val="9"/>
        <color rgb="FF000000"/>
        <rFont val="宋体"/>
        <charset val="134"/>
        <scheme val="minor"/>
      </rPr>
      <t xml:space="preserve">         3cm </t>
    </r>
    <r>
      <rPr>
        <sz val="9"/>
        <color theme="1"/>
        <rFont val="宋体"/>
        <charset val="134"/>
      </rPr>
      <t>水泥砂浆（</t>
    </r>
    <r>
      <rPr>
        <sz val="9"/>
        <color theme="1"/>
        <rFont val="Times New Roman"/>
        <charset val="134"/>
      </rPr>
      <t>1: 3</t>
    </r>
    <r>
      <rPr>
        <sz val="9"/>
        <color theme="1"/>
        <rFont val="宋体"/>
        <charset val="134"/>
      </rPr>
      <t>半干）找平层</t>
    </r>
  </si>
  <si>
    <r>
      <rPr>
        <sz val="9"/>
        <color rgb="FF000000"/>
        <rFont val="宋体"/>
        <charset val="134"/>
        <scheme val="minor"/>
      </rPr>
      <t xml:space="preserve">         20cm </t>
    </r>
    <r>
      <rPr>
        <sz val="9"/>
        <color theme="1"/>
        <rFont val="宋体"/>
        <charset val="134"/>
      </rPr>
      <t>水泥稳定砂砾垫层</t>
    </r>
  </si>
  <si>
    <r>
      <rPr>
        <sz val="9"/>
        <color rgb="FF000000"/>
        <rFont val="宋体"/>
        <charset val="134"/>
        <scheme val="minor"/>
      </rPr>
      <t xml:space="preserve">         </t>
    </r>
    <r>
      <rPr>
        <sz val="9"/>
        <color theme="1"/>
        <rFont val="宋体"/>
        <charset val="134"/>
      </rPr>
      <t>路基碾压</t>
    </r>
  </si>
  <si>
    <t>5.2.5</t>
  </si>
  <si>
    <t>绿化（以草坪为主、点缀灌木）</t>
  </si>
  <si>
    <t>5.2.6</t>
  </si>
  <si>
    <t>挖方（余土全部外运）</t>
  </si>
  <si>
    <t>共计</t>
  </si>
  <si>
    <t>表四</t>
  </si>
  <si>
    <r>
      <rPr>
        <sz val="9"/>
        <color rgb="FF000000"/>
        <rFont val="宋体"/>
        <charset val="134"/>
        <scheme val="minor"/>
      </rPr>
      <t>钢框架主梁、次梁</t>
    </r>
    <r>
      <rPr>
        <sz val="10.5"/>
        <color rgb="FF000000"/>
        <rFont val="Times New Roman"/>
        <charset val="134"/>
      </rPr>
      <t>H</t>
    </r>
    <r>
      <rPr>
        <sz val="10.5"/>
        <color rgb="FF000000"/>
        <rFont val="黑体"/>
        <charset val="134"/>
      </rPr>
      <t>型钢</t>
    </r>
    <r>
      <rPr>
        <sz val="10.5"/>
        <color rgb="FF000000"/>
        <rFont val="Times New Roman"/>
        <charset val="134"/>
      </rPr>
      <t>Q235-B</t>
    </r>
  </si>
  <si>
    <r>
      <rPr>
        <sz val="9"/>
        <color rgb="FF000000"/>
        <rFont val="宋体"/>
        <charset val="134"/>
        <scheme val="minor"/>
      </rPr>
      <t>钢框架柱</t>
    </r>
    <r>
      <rPr>
        <sz val="10.5"/>
        <color rgb="FF000000"/>
        <rFont val="Times New Roman"/>
        <charset val="134"/>
      </rPr>
      <t>H</t>
    </r>
    <r>
      <rPr>
        <sz val="10.5"/>
        <color rgb="FF000000"/>
        <rFont val="黑体"/>
        <charset val="134"/>
      </rPr>
      <t>型钢</t>
    </r>
    <r>
      <rPr>
        <sz val="10.5"/>
        <color rgb="FF000000"/>
        <rFont val="Times New Roman"/>
        <charset val="134"/>
      </rPr>
      <t>Q235-B</t>
    </r>
  </si>
  <si>
    <r>
      <rPr>
        <sz val="9"/>
        <color rgb="FF000000"/>
        <rFont val="宋体"/>
        <charset val="134"/>
        <scheme val="minor"/>
      </rPr>
      <t>镀锌钢格板</t>
    </r>
    <r>
      <rPr>
        <sz val="10.5"/>
        <color rgb="FF000000"/>
        <rFont val="Times New Roman"/>
        <charset val="134"/>
      </rPr>
      <t>Q235-B</t>
    </r>
  </si>
  <si>
    <r>
      <rPr>
        <sz val="9"/>
        <color rgb="FF000000"/>
        <rFont val="宋体"/>
        <charset val="134"/>
        <scheme val="minor"/>
      </rPr>
      <t>钢梯</t>
    </r>
    <r>
      <rPr>
        <sz val="10.5"/>
        <color rgb="FF000000"/>
        <rFont val="Times New Roman"/>
        <charset val="134"/>
      </rPr>
      <t>Q235-B</t>
    </r>
  </si>
  <si>
    <r>
      <rPr>
        <sz val="9"/>
        <color rgb="FF000000"/>
        <rFont val="宋体"/>
        <charset val="134"/>
        <scheme val="minor"/>
      </rPr>
      <t>柱间支撑</t>
    </r>
    <r>
      <rPr>
        <sz val="10.5"/>
        <color rgb="FF000000"/>
        <rFont val="Times New Roman"/>
        <charset val="134"/>
      </rPr>
      <t>H</t>
    </r>
    <r>
      <rPr>
        <sz val="10.5"/>
        <color rgb="FF000000"/>
        <rFont val="黑体"/>
        <charset val="134"/>
      </rPr>
      <t>型钢</t>
    </r>
    <r>
      <rPr>
        <sz val="10.5"/>
        <color rgb="FF000000"/>
        <rFont val="Times New Roman"/>
        <charset val="134"/>
      </rPr>
      <t xml:space="preserve"> Q235-B</t>
    </r>
  </si>
  <si>
    <r>
      <rPr>
        <sz val="9"/>
        <color rgb="FF000000"/>
        <rFont val="宋体"/>
        <charset val="134"/>
        <scheme val="minor"/>
      </rPr>
      <t>柱脚钢底板</t>
    </r>
    <r>
      <rPr>
        <sz val="10.5"/>
        <color rgb="FF000000"/>
        <rFont val="Times New Roman"/>
        <charset val="134"/>
      </rPr>
      <t>Q235-B</t>
    </r>
  </si>
  <si>
    <r>
      <rPr>
        <sz val="9"/>
        <color rgb="FF000000"/>
        <rFont val="宋体"/>
        <charset val="134"/>
        <scheme val="minor"/>
      </rPr>
      <t>节点钢板</t>
    </r>
    <r>
      <rPr>
        <sz val="10.5"/>
        <color rgb="FF000000"/>
        <rFont val="Times New Roman"/>
        <charset val="134"/>
      </rPr>
      <t>Q235-B</t>
    </r>
  </si>
  <si>
    <t>栏杆Q235-B</t>
  </si>
  <si>
    <r>
      <rPr>
        <sz val="9"/>
        <color rgb="FF000000"/>
        <rFont val="宋体"/>
        <charset val="134"/>
        <scheme val="minor"/>
      </rPr>
      <t>钢框架主梁、次梁</t>
    </r>
    <r>
      <rPr>
        <sz val="10.5"/>
        <color rgb="FF000000"/>
        <rFont val="Times New Roman"/>
        <charset val="134"/>
      </rPr>
      <t>H</t>
    </r>
    <r>
      <rPr>
        <sz val="10.5"/>
        <color rgb="FF000000"/>
        <rFont val="黑体"/>
        <charset val="134"/>
      </rPr>
      <t>型钢</t>
    </r>
    <r>
      <rPr>
        <sz val="10.5"/>
        <color rgb="FF000000"/>
        <rFont val="Times New Roman"/>
        <charset val="134"/>
      </rPr>
      <t>Q345-B</t>
    </r>
  </si>
  <si>
    <r>
      <rPr>
        <sz val="9"/>
        <color rgb="FF000000"/>
        <rFont val="宋体"/>
        <charset val="134"/>
        <scheme val="minor"/>
      </rPr>
      <t>栏杆</t>
    </r>
    <r>
      <rPr>
        <sz val="10.5"/>
        <color rgb="FF000000"/>
        <rFont val="Times New Roman"/>
        <charset val="134"/>
      </rPr>
      <t>Q235-B</t>
    </r>
  </si>
  <si>
    <r>
      <rPr>
        <sz val="9"/>
        <color rgb="FF000000"/>
        <rFont val="宋体"/>
        <charset val="134"/>
        <scheme val="minor"/>
      </rPr>
      <t>柱间、屋面水平支撑</t>
    </r>
    <r>
      <rPr>
        <sz val="10.5"/>
        <color rgb="FF000000"/>
        <rFont val="Times New Roman"/>
        <charset val="134"/>
      </rPr>
      <t>H</t>
    </r>
    <r>
      <rPr>
        <sz val="10.5"/>
        <color rgb="FF000000"/>
        <rFont val="黑体"/>
        <charset val="134"/>
      </rPr>
      <t>型钢</t>
    </r>
    <r>
      <rPr>
        <sz val="10.5"/>
        <color rgb="FF000000"/>
        <rFont val="Times New Roman"/>
        <charset val="134"/>
      </rPr>
      <t xml:space="preserve"> Q235-B</t>
    </r>
  </si>
  <si>
    <r>
      <rPr>
        <sz val="9"/>
        <color rgb="FF000000"/>
        <rFont val="宋体"/>
        <charset val="134"/>
        <scheme val="minor"/>
      </rPr>
      <t>屋面、墙面檩条</t>
    </r>
    <r>
      <rPr>
        <sz val="10.5"/>
        <color rgb="FF000000"/>
        <rFont val="Times New Roman"/>
        <charset val="134"/>
      </rPr>
      <t>H</t>
    </r>
    <r>
      <rPr>
        <sz val="10.5"/>
        <color rgb="FF000000"/>
        <rFont val="黑体"/>
        <charset val="134"/>
      </rPr>
      <t>型钢</t>
    </r>
    <r>
      <rPr>
        <sz val="10.5"/>
        <color rgb="FF000000"/>
        <rFont val="Times New Roman"/>
        <charset val="134"/>
      </rPr>
      <t>Q235-B</t>
    </r>
  </si>
  <si>
    <r>
      <rPr>
        <sz val="9"/>
        <color rgb="FF000000"/>
        <rFont val="宋体"/>
        <charset val="134"/>
        <scheme val="minor"/>
      </rPr>
      <t>钢吊车梁</t>
    </r>
    <r>
      <rPr>
        <sz val="10.5"/>
        <color rgb="FF000000"/>
        <rFont val="Times New Roman"/>
        <charset val="134"/>
      </rPr>
      <t>Q235-B</t>
    </r>
  </si>
  <si>
    <r>
      <rPr>
        <sz val="9"/>
        <color rgb="FF000000"/>
        <rFont val="宋体"/>
        <charset val="134"/>
        <scheme val="minor"/>
      </rPr>
      <t>钢轨道</t>
    </r>
    <r>
      <rPr>
        <sz val="10.5"/>
        <color rgb="FF000000"/>
        <rFont val="Times New Roman"/>
        <charset val="134"/>
      </rPr>
      <t>Q235-B</t>
    </r>
  </si>
  <si>
    <r>
      <rPr>
        <sz val="9"/>
        <color rgb="FF000000"/>
        <rFont val="宋体"/>
        <charset val="134"/>
        <scheme val="minor"/>
      </rPr>
      <t>钢框架柱</t>
    </r>
    <r>
      <rPr>
        <sz val="10.5"/>
        <color rgb="FF000000"/>
        <rFont val="Times New Roman"/>
        <charset val="134"/>
      </rPr>
      <t>H</t>
    </r>
    <r>
      <rPr>
        <sz val="10.5"/>
        <color rgb="FF000000"/>
        <rFont val="黑体"/>
        <charset val="134"/>
      </rPr>
      <t>型钢</t>
    </r>
    <r>
      <rPr>
        <sz val="10.5"/>
        <color rgb="FF000000"/>
        <rFont val="Times New Roman"/>
        <charset val="134"/>
      </rPr>
      <t>Q345-B</t>
    </r>
  </si>
  <si>
    <t>钢结构用钢量</t>
  </si>
  <si>
    <r>
      <rPr>
        <sz val="9"/>
        <color rgb="FF000000"/>
        <rFont val="宋体"/>
        <charset val="134"/>
        <scheme val="minor"/>
      </rPr>
      <t>钢梯及栏杆</t>
    </r>
    <r>
      <rPr>
        <sz val="10.5"/>
        <color rgb="FF000000"/>
        <rFont val="Times New Roman"/>
        <charset val="134"/>
      </rPr>
      <t>Q235-B</t>
    </r>
  </si>
  <si>
    <r>
      <rPr>
        <sz val="9"/>
        <color rgb="FF000000"/>
        <rFont val="宋体"/>
        <charset val="134"/>
        <scheme val="minor"/>
      </rPr>
      <t>柱脚钢板</t>
    </r>
    <r>
      <rPr>
        <sz val="10.5"/>
        <color rgb="FF000000"/>
        <rFont val="Times New Roman"/>
        <charset val="134"/>
      </rPr>
      <t>30mm</t>
    </r>
    <r>
      <rPr>
        <sz val="10.5"/>
        <color rgb="FF000000"/>
        <rFont val="黑体"/>
        <charset val="134"/>
      </rPr>
      <t>厚</t>
    </r>
    <r>
      <rPr>
        <sz val="10.5"/>
        <color rgb="FF000000"/>
        <rFont val="Times New Roman"/>
        <charset val="134"/>
      </rPr>
      <t>Q235-B</t>
    </r>
  </si>
  <si>
    <t>钢柱（防火）Q235-B</t>
  </si>
  <si>
    <t>钢梁（防火）Q235-B</t>
  </si>
  <si>
    <t>支撑（防火）Q235-B</t>
  </si>
  <si>
    <t>镀锌钢格板</t>
  </si>
  <si>
    <t>钢梯（防腐）</t>
  </si>
  <si>
    <t>栏杆（防腐）</t>
  </si>
  <si>
    <r>
      <rPr>
        <sz val="9"/>
        <color rgb="FF000000"/>
        <rFont val="宋体"/>
        <charset val="134"/>
        <scheme val="minor"/>
      </rPr>
      <t>热轧</t>
    </r>
    <r>
      <rPr>
        <sz val="10.5"/>
        <color rgb="FF000000"/>
        <rFont val="Times New Roman"/>
        <charset val="134"/>
      </rPr>
      <t>H</t>
    </r>
    <r>
      <rPr>
        <sz val="10.5"/>
        <color rgb="FF000000"/>
        <rFont val="黑体"/>
        <charset val="134"/>
      </rPr>
      <t>型钢钢柱</t>
    </r>
    <r>
      <rPr>
        <sz val="10.5"/>
        <color rgb="FF000000"/>
        <rFont val="Times New Roman"/>
        <charset val="134"/>
      </rPr>
      <t>Q235-B</t>
    </r>
  </si>
  <si>
    <r>
      <rPr>
        <sz val="9"/>
        <color rgb="FF000000"/>
        <rFont val="宋体"/>
        <charset val="134"/>
        <scheme val="minor"/>
      </rPr>
      <t>钢柱柱脚底板</t>
    </r>
    <r>
      <rPr>
        <sz val="10.5"/>
        <color rgb="FF000000"/>
        <rFont val="Times New Roman"/>
        <charset val="134"/>
      </rPr>
      <t>Q235-B</t>
    </r>
  </si>
  <si>
    <r>
      <rPr>
        <sz val="9"/>
        <color rgb="FF000000"/>
        <rFont val="宋体"/>
        <charset val="134"/>
        <scheme val="minor"/>
      </rPr>
      <t>热轧</t>
    </r>
    <r>
      <rPr>
        <sz val="10.5"/>
        <color rgb="FF000000"/>
        <rFont val="Times New Roman"/>
        <charset val="134"/>
      </rPr>
      <t>H</t>
    </r>
    <r>
      <rPr>
        <sz val="10.5"/>
        <color rgb="FF000000"/>
        <rFont val="黑体"/>
        <charset val="134"/>
      </rPr>
      <t>型钢钢梁</t>
    </r>
    <r>
      <rPr>
        <sz val="10.5"/>
        <color rgb="FF000000"/>
        <rFont val="Times New Roman"/>
        <charset val="134"/>
      </rPr>
      <t>Q235-B</t>
    </r>
  </si>
  <si>
    <r>
      <rPr>
        <sz val="9"/>
        <color rgb="FF000000"/>
        <rFont val="宋体"/>
        <charset val="134"/>
        <scheme val="minor"/>
      </rPr>
      <t>桁架水平支撑角钢</t>
    </r>
    <r>
      <rPr>
        <sz val="10.5"/>
        <color rgb="FF000000"/>
        <rFont val="Times New Roman"/>
        <charset val="134"/>
      </rPr>
      <t>Q235-B</t>
    </r>
  </si>
  <si>
    <r>
      <rPr>
        <sz val="9"/>
        <color rgb="FF000000"/>
        <rFont val="宋体"/>
        <charset val="134"/>
        <scheme val="minor"/>
      </rPr>
      <t>柱间支撑</t>
    </r>
    <r>
      <rPr>
        <sz val="10.5"/>
        <color rgb="FF000000"/>
        <rFont val="Times New Roman"/>
        <charset val="134"/>
      </rPr>
      <t>H</t>
    </r>
    <r>
      <rPr>
        <sz val="10.5"/>
        <color rgb="FF000000"/>
        <rFont val="黑体"/>
        <charset val="134"/>
      </rPr>
      <t>钢</t>
    </r>
    <r>
      <rPr>
        <sz val="10.5"/>
        <color rgb="FF000000"/>
        <rFont val="Times New Roman"/>
        <charset val="134"/>
      </rPr>
      <t>Q235-B</t>
    </r>
  </si>
  <si>
    <r>
      <rPr>
        <sz val="9"/>
        <color rgb="FF000000"/>
        <rFont val="宋体"/>
        <charset val="134"/>
        <scheme val="minor"/>
      </rPr>
      <t>钢格板</t>
    </r>
    <r>
      <rPr>
        <sz val="10.5"/>
        <color rgb="FF000000"/>
        <rFont val="Times New Roman"/>
        <charset val="134"/>
      </rPr>
      <t>Q235-B</t>
    </r>
  </si>
  <si>
    <r>
      <rPr>
        <sz val="9"/>
        <color rgb="FF000000"/>
        <rFont val="宋体"/>
        <charset val="134"/>
        <scheme val="minor"/>
      </rPr>
      <t>栏杆及直爬梯</t>
    </r>
    <r>
      <rPr>
        <sz val="10.5"/>
        <color rgb="FF000000"/>
        <rFont val="Times New Roman"/>
        <charset val="134"/>
      </rPr>
      <t>Q235-B</t>
    </r>
  </si>
  <si>
    <r>
      <rPr>
        <sz val="9"/>
        <color rgb="FF000000"/>
        <rFont val="宋体"/>
        <charset val="134"/>
        <scheme val="minor"/>
      </rPr>
      <t>钢管廊主梁、次梁</t>
    </r>
    <r>
      <rPr>
        <sz val="10.5"/>
        <color rgb="FF000000"/>
        <rFont val="Times New Roman"/>
        <charset val="134"/>
      </rPr>
      <t>H</t>
    </r>
    <r>
      <rPr>
        <sz val="10.5"/>
        <color rgb="FF000000"/>
        <rFont val="黑体"/>
        <charset val="134"/>
      </rPr>
      <t>型钢</t>
    </r>
    <r>
      <rPr>
        <sz val="10.5"/>
        <color rgb="FF000000"/>
        <rFont val="Times New Roman"/>
        <charset val="134"/>
      </rPr>
      <t>Q235-B</t>
    </r>
  </si>
  <si>
    <r>
      <rPr>
        <sz val="9"/>
        <color rgb="FF000000"/>
        <rFont val="宋体"/>
        <charset val="134"/>
        <scheme val="minor"/>
      </rPr>
      <t>钢管廊框架柱</t>
    </r>
    <r>
      <rPr>
        <sz val="10.5"/>
        <color rgb="FF000000"/>
        <rFont val="Times New Roman"/>
        <charset val="134"/>
      </rPr>
      <t>H</t>
    </r>
    <r>
      <rPr>
        <sz val="10.5"/>
        <color rgb="FF000000"/>
        <rFont val="黑体"/>
        <charset val="134"/>
      </rPr>
      <t>型钢</t>
    </r>
    <r>
      <rPr>
        <sz val="10.5"/>
        <color rgb="FF000000"/>
        <rFont val="Times New Roman"/>
        <charset val="134"/>
      </rPr>
      <t>Q235-B</t>
    </r>
  </si>
  <si>
    <r>
      <rPr>
        <sz val="9"/>
        <color rgb="FF000000"/>
        <rFont val="宋体"/>
        <charset val="134"/>
        <scheme val="minor"/>
      </rPr>
      <t>屋面</t>
    </r>
    <r>
      <rPr>
        <sz val="9"/>
        <color rgb="FF000000"/>
        <rFont val="Times New Roman"/>
        <charset val="134"/>
      </rPr>
      <t>H</t>
    </r>
    <r>
      <rPr>
        <sz val="9"/>
        <color rgb="FF000000"/>
        <rFont val="黑体"/>
        <charset val="134"/>
      </rPr>
      <t>型钢檩条</t>
    </r>
  </si>
  <si>
    <r>
      <rPr>
        <sz val="9"/>
        <color rgb="FF000000"/>
        <rFont val="宋体"/>
        <charset val="134"/>
        <scheme val="minor"/>
      </rPr>
      <t>钢管廊主梁、次梁</t>
    </r>
    <r>
      <rPr>
        <sz val="9"/>
        <color rgb="FF000000"/>
        <rFont val="宋体"/>
        <charset val="134"/>
      </rPr>
      <t>H型钢Q235-B</t>
    </r>
  </si>
  <si>
    <r>
      <rPr>
        <sz val="9"/>
        <color rgb="FF000000"/>
        <rFont val="宋体"/>
        <charset val="134"/>
        <scheme val="minor"/>
      </rPr>
      <t>钢管廊框架柱</t>
    </r>
    <r>
      <rPr>
        <sz val="9"/>
        <color rgb="FF000000"/>
        <rFont val="Times New Roman"/>
        <charset val="134"/>
      </rPr>
      <t>H</t>
    </r>
    <r>
      <rPr>
        <sz val="9"/>
        <color rgb="FF000000"/>
        <rFont val="黑体"/>
        <charset val="134"/>
      </rPr>
      <t>型钢</t>
    </r>
    <r>
      <rPr>
        <sz val="9"/>
        <color rgb="FF000000"/>
        <rFont val="Times New Roman"/>
        <charset val="134"/>
      </rPr>
      <t>Q235-B</t>
    </r>
  </si>
  <si>
    <t xml:space="preserve"> t</t>
  </si>
  <si>
    <t>表4</t>
  </si>
  <si>
    <t>工程量清单</t>
  </si>
  <si>
    <t>标段（合同包）名称：东方石化罐区VOCs综合治理项目</t>
  </si>
  <si>
    <t>标段编号：C1</t>
  </si>
  <si>
    <t>项目特征描述</t>
  </si>
  <si>
    <t xml:space="preserve">工作内容描述                                                                                </t>
  </si>
  <si>
    <t>计量单位</t>
  </si>
  <si>
    <t>工程量</t>
  </si>
  <si>
    <t>建筑物</t>
  </si>
  <si>
    <t>2101-001</t>
  </si>
  <si>
    <t>场地平整</t>
  </si>
  <si>
    <t>1、±300mm场地清理、找坡</t>
  </si>
  <si>
    <t>平整清理场地±300mm，铺设、找平、夯实。</t>
  </si>
  <si>
    <t>2101-002</t>
  </si>
  <si>
    <t>防渗混凝土人行场地</t>
  </si>
  <si>
    <t>1、C30防渗混凝土（抗渗等级p8），面层厚150mm；
2、级配碎石垫层厚200mm，压实系数≥0.93；
3、素土夯实，压实系数≥0.93；
4、防渗地坪胀缝间距20~30m，缩缝间距6~9m，地坪与建构筑物交接处增设胀缝。
5、场地坡向地漏。地漏：DN150 材质304，1个。
6、模板种类: 自行考虑。</t>
  </si>
  <si>
    <t>一二类土方，含挖、填、运，分层碾压、夯实(运距自行考虑)；路槽碾压；基层材料制作、运输、铺设、找平、碾压、养护 ；混凝土制作、运输、浇筑、捣固、抹光、拉毛或刻防滑纹、路面养护；模板制作、运输、安拆；缩缝、胀缩缝制作、运输、灌缝；级配碎石拌和、铺设、找平、夯实；素土压实（压实度≥0.93）；地漏制作、安装；场内水平运输，垂直运输。</t>
  </si>
  <si>
    <t>2101-003</t>
  </si>
  <si>
    <t>混凝土预制块人行道</t>
  </si>
  <si>
    <r>
      <rPr>
        <sz val="10"/>
        <color rgb="FF000000"/>
        <rFont val="宋体"/>
        <charset val="134"/>
        <scheme val="minor"/>
      </rPr>
      <t>1、路基素土碾压，压实度≥0.93；
2、砂砾石或碎石基层，厚150mm；
3、M5水泥砂浆卧底，厚20mm；
4、混凝土预制块，250x250x50mm</t>
    </r>
    <r>
      <rPr>
        <sz val="10"/>
        <color theme="1"/>
        <rFont val="Times New Roman"/>
        <charset val="134"/>
      </rPr>
      <t xml:space="preserve">
5</t>
    </r>
    <r>
      <rPr>
        <sz val="10"/>
        <color theme="1"/>
        <rFont val="宋体"/>
        <charset val="134"/>
      </rPr>
      <t>、</t>
    </r>
    <r>
      <rPr>
        <sz val="10"/>
        <color theme="1"/>
        <rFont val="宋体"/>
        <charset val="134"/>
        <scheme val="minor"/>
      </rPr>
      <t>模板种类: 自行考虑</t>
    </r>
  </si>
  <si>
    <t>一二类土方，含挖、填、运，分层碾压、夯实（运距自行考虑）；路槽碾压；底层M5水泥砂浆找平、养护，厚20mm；级配碎石拌和、铺设、找平、夯实，厚150mm；混凝土预制块(250x250x50mm)制作、运输、找平、安装；模板制作、运输、安拆；场内水平运输，垂直运输。</t>
  </si>
  <si>
    <t>2101-004</t>
  </si>
  <si>
    <t>防渗围堰</t>
  </si>
  <si>
    <r>
      <rPr>
        <sz val="10"/>
        <color rgb="FF000000"/>
        <rFont val="宋体"/>
        <charset val="134"/>
        <scheme val="minor"/>
      </rPr>
      <t>1</t>
    </r>
    <r>
      <rPr>
        <sz val="10"/>
        <color theme="1"/>
        <rFont val="宋体"/>
        <charset val="134"/>
      </rPr>
      <t>、围堰顶端宽</t>
    </r>
    <r>
      <rPr>
        <sz val="10"/>
        <color theme="1"/>
        <rFont val="Times New Roman"/>
        <charset val="134"/>
      </rPr>
      <t>150mm</t>
    </r>
    <r>
      <rPr>
        <sz val="10"/>
        <color theme="1"/>
        <rFont val="宋体"/>
        <charset val="134"/>
      </rPr>
      <t>，底部宽550mm,围堰高出围堰内地坪200mm，另围堰外表面1：2水泥砂浆抹面，厚20mm；</t>
    </r>
    <r>
      <rPr>
        <sz val="10"/>
        <color theme="1"/>
        <rFont val="Times New Roman"/>
        <charset val="134"/>
      </rPr>
      <t xml:space="preserve"> 
2</t>
    </r>
    <r>
      <rPr>
        <sz val="10"/>
        <color theme="1"/>
        <rFont val="宋体"/>
        <charset val="134"/>
      </rPr>
      <t>、</t>
    </r>
    <r>
      <rPr>
        <sz val="10"/>
        <color theme="1"/>
        <rFont val="Times New Roman"/>
        <charset val="134"/>
      </rPr>
      <t>C30</t>
    </r>
    <r>
      <rPr>
        <sz val="10"/>
        <color theme="1"/>
        <rFont val="宋体"/>
        <charset val="134"/>
      </rPr>
      <t>防渗混凝土，抗渗等级</t>
    </r>
    <r>
      <rPr>
        <sz val="10"/>
        <color theme="1"/>
        <rFont val="Times New Roman"/>
        <charset val="134"/>
      </rPr>
      <t>p8</t>
    </r>
    <r>
      <rPr>
        <sz val="10"/>
        <color theme="1"/>
        <rFont val="宋体"/>
        <charset val="134"/>
      </rPr>
      <t>；</t>
    </r>
    <r>
      <rPr>
        <sz val="10"/>
        <color theme="1"/>
        <rFont val="宋体"/>
        <charset val="134"/>
        <scheme val="minor"/>
      </rPr>
      <t xml:space="preserve">
3、钢筋6mm,钢筋保护层厚度30mm；
4、围堰设置伸缩缝，直线间距不大于20m；</t>
    </r>
    <r>
      <rPr>
        <sz val="10"/>
        <color theme="1"/>
        <rFont val="Times New Roman"/>
        <charset val="134"/>
      </rPr>
      <t xml:space="preserve">
5</t>
    </r>
    <r>
      <rPr>
        <sz val="10"/>
        <color theme="1"/>
        <rFont val="宋体"/>
        <charset val="134"/>
      </rPr>
      <t>、</t>
    </r>
    <r>
      <rPr>
        <sz val="10"/>
        <color theme="1"/>
        <rFont val="宋体"/>
        <charset val="134"/>
        <scheme val="minor"/>
      </rPr>
      <t>模板种类: 自行考虑</t>
    </r>
  </si>
  <si>
    <r>
      <rPr>
        <sz val="10"/>
        <rFont val="宋体"/>
        <charset val="134"/>
      </rPr>
      <t>一、二类土方，含挖、填、运，分层碾压、夯实，运距自行考虑；混凝土泵送、浇注、振捣、养护。</t>
    </r>
    <r>
      <rPr>
        <sz val="10"/>
        <rFont val="Times New Roman"/>
        <charset val="134"/>
      </rPr>
      <t xml:space="preserve"> </t>
    </r>
    <r>
      <rPr>
        <sz val="10"/>
        <rFont val="宋体"/>
        <charset val="134"/>
      </rPr>
      <t>模板制安、拆除、维护、整理、堆放及场内外运输，清理模板粘结物及板内杂物、刷隔离剂等；钢筋制作、运输、绑扎、安装；浇制砼时钢筋维护。伸缩缝制作、运输、灌缝、养护。抹面水泥砂浆制作、运输、浇筑、振捣、养护。</t>
    </r>
  </si>
  <si>
    <t>构筑物</t>
  </si>
  <si>
    <t>2103-001</t>
  </si>
  <si>
    <t>钢筋混凝土基础</t>
  </si>
  <si>
    <t>1.基础类型：承台基础、独立基础、设备基础、管墩基础等；                                            2.承台混凝土等级：C35； 
3.钢筋制安 Q235B；
4、罐基础与土壤接触面刷隔离层，厚度不小于0.3mm。
5.模板种类: 自行考虑。</t>
  </si>
  <si>
    <r>
      <rPr>
        <sz val="10"/>
        <rFont val="宋体"/>
        <charset val="134"/>
      </rPr>
      <t>一、二类土方，含挖、填、运，分层碾压、夯实，运距自行考虑；混凝土泵送、浇注、振捣、养护。</t>
    </r>
    <r>
      <rPr>
        <sz val="10"/>
        <rFont val="Times New Roman"/>
        <charset val="134"/>
      </rPr>
      <t xml:space="preserve"> </t>
    </r>
    <r>
      <rPr>
        <sz val="10"/>
        <rFont val="宋体"/>
        <charset val="134"/>
      </rPr>
      <t>模板制安、拆除、维护、整理、堆放及场内外运输，清理模板粘结物及板内杂物、刷隔离剂等；钢筋制作、运输、绑扎、安装；浇制砼时钢筋维护。</t>
    </r>
  </si>
  <si>
    <t>2103-002</t>
  </si>
  <si>
    <t>垫层</t>
  </si>
  <si>
    <t>1、种类：C20混凝土
2、模板种类: 自行考虑。</t>
  </si>
  <si>
    <t>一、二类土方，含挖、填、运，分层碾压、夯实，运距自行考虑；混凝土泵送、浇注、振捣、养护；模板制安、拆除、维护、整理、堆放及场内外运输，清理模板粘结物及板内杂物、刷隔离剂等。</t>
  </si>
  <si>
    <t>2103-003</t>
  </si>
  <si>
    <t>水泥基无收缩灌浆料</t>
  </si>
  <si>
    <t>1.模板种类: 自行考虑;
2.灌浆料种类：水泥基无收缩灌浆料 厚30mm。</t>
  </si>
  <si>
    <t>模板制、安拆、运；灌浆料制作、运输；浇注、振捣、养护；场内运输</t>
  </si>
  <si>
    <t>2103-004</t>
  </si>
  <si>
    <t>预埋地脚螺栓</t>
  </si>
  <si>
    <t>1.材质：Q235-B  
2. 规格型号：M20 长640mm</t>
  </si>
  <si>
    <t>螺栓(铁件)制作、运输；螺栓(铁件)安装、保护；场内水平运输，垂直运输。</t>
  </si>
  <si>
    <t>2103-005</t>
  </si>
  <si>
    <t>预埋铁件</t>
  </si>
  <si>
    <t xml:space="preserve">1.材质：Q235-B </t>
  </si>
  <si>
    <r>
      <rPr>
        <sz val="10"/>
        <rFont val="宋体"/>
        <charset val="134"/>
      </rPr>
      <t>钢预埋件的制作、运输、安装、埋设；</t>
    </r>
    <r>
      <rPr>
        <sz val="10"/>
        <rFont val="Times New Roman"/>
        <charset val="134"/>
      </rPr>
      <t xml:space="preserve"> </t>
    </r>
    <r>
      <rPr>
        <sz val="10"/>
        <rFont val="宋体"/>
        <charset val="134"/>
      </rPr>
      <t>铁件的防腐。</t>
    </r>
  </si>
  <si>
    <t>给排水</t>
  </si>
  <si>
    <t>钢筋混凝土检查井</t>
  </si>
  <si>
    <t>1.检查井规格尺寸：直径1米，详见图集20S515、P22页。
2、井盖板：井盖采用轻型球墨铸铁井盖，井盖与盖座接缝处应密封，且井盖不得有洞孔。
3、井壁处设刚性防水套管，执行图集 02S404-15。
4.防水等级为二级，采用防水混凝土，井壁及井底最低钢筋混凝土强度等级为C40，混凝土的抗渗等级不应低于 P8，混凝土保护层厚度为 50mm。
5.模板种类：自行考虑；</t>
  </si>
  <si>
    <t>一二类土方，含挖、填、运，运距自行考虑，分层碾压、夯实 ；水平垂直运输等措施的安、拆；模板安拆运；混凝土泵送、浇筑、振捣、养护；钢筋制安及预埋铁件、套管等制作安装；井座及井盖制作安装；防渗防潮防腐处理，闭水试验。</t>
  </si>
  <si>
    <t>座</t>
  </si>
  <si>
    <t>矩形钢筋混凝土阀门井</t>
  </si>
  <si>
    <t xml:space="preserve">1.规格尺寸： B2.0×L2.0m，配筋和结构做法参见图集：05S502。
2.抗渗等级不低于P8；
3.井盖板：钢制井盖板，尺寸：B2.1×L2.1m、双拼、厚度10mm；
4.井壁处设刚性防水套管，执行图集 02S404-15。
5.防水等级为二级，采用防水混凝土，井壁及井底最低钢筋混凝土强度等级为C40，混凝土的抗渗等级不应低于 P8，混凝土保护层厚度为 50mm。
6.模板种类： 自行考虑；
</t>
  </si>
  <si>
    <t>管道土方</t>
  </si>
  <si>
    <t>1.规格：长120米，宽0.6米，深0.8米。坡度0.5%。
2.土质：砂石、泥沙；</t>
  </si>
  <si>
    <t xml:space="preserve">1.一二类土方，含挖、填、运、2Km以内，分层压实；           
2.护坡；          </t>
  </si>
  <si>
    <t xml:space="preserve">1、分项报价，最终以实际委托的工作和设计图纸，按照图纸和工程量进行结算。
</t>
  </si>
  <si>
    <t>附表18-2</t>
  </si>
  <si>
    <t xml:space="preserve">     </t>
  </si>
  <si>
    <t>中国石油集团东北炼化工程有限公司
吉林设计院</t>
  </si>
  <si>
    <t>总 概 算 表</t>
  </si>
  <si>
    <t>项目号：</t>
  </si>
  <si>
    <t>档案号：</t>
  </si>
  <si>
    <t>建设项目名称：</t>
  </si>
  <si>
    <t>金额单位：</t>
  </si>
  <si>
    <t>设计阶段：</t>
  </si>
  <si>
    <t>工程项目或费用名称</t>
  </si>
  <si>
    <t>设计规模或主要工程量</t>
  </si>
  <si>
    <t>设备购置费</t>
  </si>
  <si>
    <t>主要材料费</t>
  </si>
  <si>
    <t>安装费</t>
  </si>
  <si>
    <t>建筑工程费</t>
  </si>
  <si>
    <t>其他费用</t>
  </si>
  <si>
    <t>合  计</t>
  </si>
  <si>
    <t>其中外币</t>
  </si>
  <si>
    <t>占建设投资比例（%）</t>
  </si>
  <si>
    <t>经济指标</t>
  </si>
  <si>
    <t>静置设备</t>
  </si>
  <si>
    <t>反应器</t>
  </si>
  <si>
    <t xml:space="preserve"> </t>
  </si>
  <si>
    <t>塔类</t>
  </si>
  <si>
    <t>容器类</t>
  </si>
  <si>
    <t>换热器类</t>
  </si>
  <si>
    <t>防腐保温</t>
  </si>
  <si>
    <t>机械设备</t>
  </si>
  <si>
    <t>压缩机</t>
  </si>
  <si>
    <t>泵</t>
  </si>
  <si>
    <t>搅拌器</t>
  </si>
  <si>
    <t>成套单元</t>
  </si>
  <si>
    <t>起重机</t>
  </si>
  <si>
    <t>其他机械设备</t>
  </si>
  <si>
    <t>工业炉</t>
  </si>
  <si>
    <t>加热炉</t>
  </si>
  <si>
    <t>塔器</t>
  </si>
  <si>
    <t>容器</t>
  </si>
  <si>
    <t>换热器</t>
  </si>
  <si>
    <t>风机</t>
  </si>
  <si>
    <t>储罐</t>
  </si>
  <si>
    <t>管道埋地土方</t>
  </si>
  <si>
    <t xml:space="preserve">丙烯腈主装置（反应及回收单元） </t>
  </si>
  <si>
    <t>动力部分</t>
  </si>
  <si>
    <t>4-2040</t>
  </si>
  <si>
    <t>防爆操作柱 配启停按钮、启停指示灯</t>
  </si>
  <si>
    <t>防爆操作柱 配启停按钮、启停指示灯、电流表</t>
  </si>
  <si>
    <t>4-2049</t>
  </si>
  <si>
    <t>防爆检修电源箱 380V  125A</t>
  </si>
  <si>
    <t>4-2062</t>
  </si>
  <si>
    <t>大跨距复合型电缆桥架 600x150（h）L=6米</t>
  </si>
  <si>
    <t>主材</t>
  </si>
  <si>
    <t>米</t>
  </si>
  <si>
    <t>4-2060</t>
  </si>
  <si>
    <t>镀锌金属支架制作安装</t>
  </si>
  <si>
    <t>热镀锌角钢 L50x5</t>
  </si>
  <si>
    <t>热镀锌槽钢 10#</t>
  </si>
  <si>
    <t>4-2003换</t>
  </si>
  <si>
    <t>电力电缆</t>
  </si>
  <si>
    <t>1000m</t>
  </si>
  <si>
    <t>ZRA-YJV22-0.6/1-4x50+1x25mm2</t>
  </si>
  <si>
    <t>4-2001换</t>
  </si>
  <si>
    <t>ZRA-YJV22-0.6/1-5x16mm2</t>
  </si>
  <si>
    <t>4-2002换</t>
  </si>
  <si>
    <t>NH-YJV22-0.6/1-5x16mm2</t>
  </si>
  <si>
    <t>4-2001</t>
  </si>
  <si>
    <t>ZRA-YJV22-0.6/1-3x2.5mm2</t>
  </si>
  <si>
    <t>4-2018</t>
  </si>
  <si>
    <t>控制电缆</t>
  </si>
  <si>
    <t>ZRA-KYJV22-0.45/0.75-10x1.5mm2</t>
  </si>
  <si>
    <t>ZRA-YJV22-0.6/1-3x4mm2</t>
  </si>
  <si>
    <t>ZRA-YJV22-0.6/1-3x6mm2</t>
  </si>
  <si>
    <t>ZRA-YJV22-0.6/1-3x10mm2</t>
  </si>
  <si>
    <t>4-2003</t>
  </si>
  <si>
    <t>ZRA-YJV22-0.6/1-3x35mm2</t>
  </si>
  <si>
    <t>4-2005</t>
  </si>
  <si>
    <t>ZRA-YJV22-0.6/1-3x150mm2</t>
  </si>
  <si>
    <t>ZRA-KYJV22-0.45/0.75-14x1.5mm2</t>
  </si>
  <si>
    <t>4-2004</t>
  </si>
  <si>
    <t>ZRA-YJV22-0.6/1-3x120mm2</t>
  </si>
  <si>
    <t>4-2008</t>
  </si>
  <si>
    <t>ZRA-YJV22-8.7/10-3x95mm2</t>
  </si>
  <si>
    <t>信号电缆</t>
  </si>
  <si>
    <t>ZRA-DJYPVP22-0.3/0.5-4x2x1.5mm2</t>
  </si>
  <si>
    <t>ZRA-DJYPVP22-0.3/0.5-5x2x1.5mm2</t>
  </si>
  <si>
    <t>4-3110</t>
  </si>
  <si>
    <t>1kV及以下配电回路系统调试</t>
  </si>
  <si>
    <t>4-3009 *1.55</t>
  </si>
  <si>
    <t xml:space="preserve">1kV及以下交流异步电动机检查接线及系统调试-防爆型-1kW以内智能继电保护(综保) </t>
  </si>
  <si>
    <t>4-3010 *1.55</t>
  </si>
  <si>
    <t xml:space="preserve">1kV及以下交流异步电动机检查接线及系统调试-防爆型-30kW以内智能继电保护(综保) </t>
  </si>
  <si>
    <t>4-3012 *1.55</t>
  </si>
  <si>
    <t xml:space="preserve">1kV及以下交流异步电动机检查接线及系统调试-防爆型-100kW以内智能继电保护(综保) </t>
  </si>
  <si>
    <t>4-3013 *1.55</t>
  </si>
  <si>
    <t xml:space="preserve">1kV及以下交流异步电动机检查接线及系统调试-防爆型-160kW以内智能继电保护(综保) </t>
  </si>
  <si>
    <t>4-3068</t>
  </si>
  <si>
    <t>10kV及以下异步电动机检查接线及系统调试-防爆型 智能继电保护(综保)-240kW以内</t>
  </si>
  <si>
    <t>4-3069</t>
  </si>
  <si>
    <t>10kV及以下异步电动机检查接线及系统调试-防爆型 智能继电保护(综保)-650kW以内</t>
  </si>
  <si>
    <t xml:space="preserve">照明部分 </t>
  </si>
  <si>
    <t>4-2051</t>
  </si>
  <si>
    <t>防爆照明配电箱 12回路</t>
  </si>
  <si>
    <t>4-4003</t>
  </si>
  <si>
    <t xml:space="preserve">防爆厂房照明 </t>
  </si>
  <si>
    <t>10套</t>
  </si>
  <si>
    <t>防爆壁式LED灯 220V 1x50W</t>
  </si>
  <si>
    <t>防爆法兰式LED灯 220V 1x50W</t>
  </si>
  <si>
    <t>防爆护栏式LED灯 220V 1x50W</t>
  </si>
  <si>
    <t>电力电缆 ZRA-YJV-0.6/1-3x2.5mm2</t>
  </si>
  <si>
    <t>电力电缆 NH-YJV-0.6/1-3x2.5mm2</t>
  </si>
  <si>
    <t xml:space="preserve">接地部分 </t>
  </si>
  <si>
    <t>4-4029</t>
  </si>
  <si>
    <t>钢材接地线</t>
  </si>
  <si>
    <t>10m</t>
  </si>
  <si>
    <t>纳米防腐扁钢 -50x5</t>
  </si>
  <si>
    <t>纳米防腐扁钢 -40x4</t>
  </si>
  <si>
    <t>4-4027</t>
  </si>
  <si>
    <t xml:space="preserve">深井式接地极 </t>
  </si>
  <si>
    <t>根</t>
  </si>
  <si>
    <t xml:space="preserve">丙烯腈主装置（精制单元） </t>
  </si>
  <si>
    <t>4-2002</t>
  </si>
  <si>
    <t>ZRA-YJV22-0.6/1-3x16mm2</t>
  </si>
  <si>
    <t>ZRA-YJV22-0.6/1-3x25mm2</t>
  </si>
  <si>
    <t>4-3011 *1.55</t>
  </si>
  <si>
    <t xml:space="preserve">1kV及以下交流异步电动机检查接线及系统调试-防爆型-75kW以内智能继电保护(综保) </t>
  </si>
  <si>
    <t xml:space="preserve">丙烯腈主装置（四效蒸发） </t>
  </si>
  <si>
    <t>1kV及以下交流异步电动机检查接线及系统调试-防爆型-100kW以内智能继电保护(综保)</t>
  </si>
  <si>
    <t xml:space="preserve">空压单元 </t>
  </si>
  <si>
    <t>4-2049 *0.3</t>
  </si>
  <si>
    <t>防爆断路器箱 380V  25A</t>
  </si>
  <si>
    <t>防爆断路器箱 220V  25A</t>
  </si>
  <si>
    <t>ZRA-YJV22-0.6/1-4x35+1x16mm2</t>
  </si>
  <si>
    <t>防爆吸顶式LED灯 220V 1x80W</t>
  </si>
  <si>
    <t xml:space="preserve">工艺制冷 </t>
  </si>
  <si>
    <t xml:space="preserve">硫铵浓缩单元 </t>
  </si>
  <si>
    <t>ZRA-YJV22-0.6/1-3x185mm2</t>
  </si>
  <si>
    <t>B</t>
  </si>
  <si>
    <t>小  计</t>
  </si>
  <si>
    <t xml:space="preserve">催化剂沉降 </t>
  </si>
  <si>
    <t xml:space="preserve">废气处理单元 </t>
  </si>
  <si>
    <t>防爆防腐检修电源箱 380V  125A</t>
  </si>
  <si>
    <t>防爆防腐断路器箱 220V  10A</t>
  </si>
  <si>
    <t>4-2005换</t>
  </si>
  <si>
    <t>ZRA-YJV22-0.6/1-4x150+1x70mm2</t>
  </si>
  <si>
    <t>4-3017 *1.55</t>
  </si>
  <si>
    <t xml:space="preserve">1kV及以下交流异步电动机检查接线及系统调试-防爆型-360kW以内智能继电保护(综保) </t>
  </si>
  <si>
    <t>10kV及以下异步电动机检查接线及系统调试-防爆型 智能继电保护(综保)-240kW</t>
  </si>
  <si>
    <t xml:space="preserve">废液焚烧单元 </t>
  </si>
  <si>
    <t>4-2004换</t>
  </si>
  <si>
    <t>ZRA-YJV22-0.6/1-4x120+1x70mm2</t>
  </si>
  <si>
    <t>ZRA-YJV22-0.6/1-4x25+1x16mm2</t>
  </si>
  <si>
    <t>ZRA-YJV22-0.6/1-5x6mm2</t>
  </si>
  <si>
    <t>ZRA-YJV22-0.6/1-3x240mm2</t>
  </si>
  <si>
    <t>4-3071</t>
  </si>
  <si>
    <t>10kV及以下异步电动机检查接线及系统调试-防爆型 智能继电保护(综保)-1250kW以内</t>
  </si>
  <si>
    <t>变配电室</t>
  </si>
  <si>
    <t>4-1013</t>
  </si>
  <si>
    <t>干式变压器 SCB11-1600 10±2x2.5％/0.4kV D,yn11</t>
  </si>
  <si>
    <t>4-1043</t>
  </si>
  <si>
    <t>中压开关柜 12kV 31.5kA</t>
  </si>
  <si>
    <t>4-1044</t>
  </si>
  <si>
    <t>10(6)kV配电系统调试增加费</t>
  </si>
  <si>
    <t>4-1051</t>
  </si>
  <si>
    <t>中压电容器柜 10kV 600kvar</t>
  </si>
  <si>
    <t>4-1045</t>
  </si>
  <si>
    <t>低压开关柜 MNS</t>
  </si>
  <si>
    <t>低压补偿柜 380V 350kvra</t>
  </si>
  <si>
    <t>4-1047</t>
  </si>
  <si>
    <t>中压屏间母线桥 12kV 2000A</t>
  </si>
  <si>
    <t>4-1048</t>
  </si>
  <si>
    <t>低压进线封闭母线桥 3200A ， 400V，三相+PEN</t>
  </si>
  <si>
    <t>低压屏间封闭母线桥 3200A ， 400V，三相四线+PE</t>
  </si>
  <si>
    <t>4-1073</t>
  </si>
  <si>
    <t>直流屏 220V DC 2X40AH</t>
  </si>
  <si>
    <t>4-1071</t>
  </si>
  <si>
    <t>照明稳压柜 380V 100kW</t>
  </si>
  <si>
    <t>4-1082</t>
  </si>
  <si>
    <t>EPS柜 380V 30kW</t>
  </si>
  <si>
    <t>软启动器 380V 160kW</t>
  </si>
  <si>
    <t>4-1068</t>
  </si>
  <si>
    <t xml:space="preserve">单相接地故障管理系统选线装置 </t>
  </si>
  <si>
    <t>4-1086</t>
  </si>
  <si>
    <t xml:space="preserve">综合自动化系统 </t>
  </si>
  <si>
    <t>动力配电箱 8回路</t>
  </si>
  <si>
    <t>断路器箱 380V  10A</t>
  </si>
  <si>
    <t>冷缩电缆头 8.7/10-3x70mm2</t>
  </si>
  <si>
    <t>冷缩电缆头 8.7/10-3x95mm2</t>
  </si>
  <si>
    <t>4-1091</t>
  </si>
  <si>
    <t>10kV电源进线变电所调试</t>
  </si>
  <si>
    <t>站</t>
  </si>
  <si>
    <t>热镀锌角钢 L40x4</t>
  </si>
  <si>
    <t>热镀锌槽钢 8#</t>
  </si>
  <si>
    <t>ZRA-YJV22-0.6/1-5x10mm2</t>
  </si>
  <si>
    <t>ZRA-YJV22-0.6/1-5x4mm2</t>
  </si>
  <si>
    <t>ZRA-YJV22-0.6/1-4x2.5mm2</t>
  </si>
  <si>
    <t>4-2064</t>
  </si>
  <si>
    <t xml:space="preserve">防火封堵 </t>
  </si>
  <si>
    <t>10kg</t>
  </si>
  <si>
    <t>4-2050</t>
  </si>
  <si>
    <t>照明配电箱 8路</t>
  </si>
  <si>
    <t>4-4001</t>
  </si>
  <si>
    <t xml:space="preserve">一般照明 </t>
  </si>
  <si>
    <t>双管荧光灯 220V  2x36W</t>
  </si>
  <si>
    <t>吸顶灯 220V  1x32W</t>
  </si>
  <si>
    <t>防水防尘灯 220V  1x32W</t>
  </si>
  <si>
    <t>疏散指示灯 220V  1x3W</t>
  </si>
  <si>
    <t>安全出口灯 220V  1x15W</t>
  </si>
  <si>
    <t>4-2043</t>
  </si>
  <si>
    <t>单相五孔插座 220V  16A</t>
  </si>
  <si>
    <t>10个</t>
  </si>
  <si>
    <t>导线 NH-BV-0.45/0.75-2.5mm2</t>
  </si>
  <si>
    <t>导线 BV-0.45/0.75-2.5mm2</t>
  </si>
  <si>
    <t>导线 BV-0.45/0.75-4mm2</t>
  </si>
  <si>
    <t>参4-2057</t>
  </si>
  <si>
    <t>等电位联结端子箱 MEB</t>
  </si>
  <si>
    <t>ZRA-YJV22-0.6/1-3x70mm2</t>
  </si>
  <si>
    <t>4-4004</t>
  </si>
  <si>
    <t>防爆厂房照明 （罐区）</t>
  </si>
  <si>
    <t>参4-2040</t>
  </si>
  <si>
    <t>人体静电消除器</t>
  </si>
  <si>
    <t>防爆高空障碍灯 220V 1x50W</t>
  </si>
  <si>
    <t xml:space="preserve">防水防尘照明 </t>
  </si>
  <si>
    <t>防水防尘LED灯 220V 1x50W</t>
  </si>
  <si>
    <t>初级污染雨水收集池</t>
  </si>
  <si>
    <t>4-2039</t>
  </si>
  <si>
    <t>防水防尘操作柱 配启停按钮、启停指示灯</t>
  </si>
  <si>
    <t>4-2048</t>
  </si>
  <si>
    <t>防水防尘检修电源箱 380V  125A</t>
  </si>
  <si>
    <t>ZRA-YJV-0.6/1-3x2.5mm2</t>
  </si>
  <si>
    <t>4-2016</t>
  </si>
  <si>
    <t>ZRA-KYJV22-0.45/0.75-4x1.5mm2</t>
  </si>
  <si>
    <t>4-3003 *1.55</t>
  </si>
  <si>
    <t>1kV及以下交流异步电动机检查接线及系统调试-非防爆型-55kW以内智能继电</t>
  </si>
  <si>
    <t>4-3001 *1.55</t>
  </si>
  <si>
    <t xml:space="preserve">1kV及以下交流异步电动机检查接线及系统调试-非防爆型-1kW以内智能继电保护(综保) </t>
  </si>
  <si>
    <t>防水防尘壁式LED灯 220V 1x50W</t>
  </si>
  <si>
    <t>生活污水及含废水提升池</t>
  </si>
  <si>
    <t>4-1079</t>
  </si>
  <si>
    <t>UPS配电柜  80kVA</t>
  </si>
  <si>
    <t>ZRA-YJV22-0.6/1-4x95+1x50mm2</t>
  </si>
  <si>
    <t>三管格栅荧光灯 220V  3x36W</t>
  </si>
  <si>
    <t>供电外线及道路照明</t>
  </si>
  <si>
    <t>4-4007</t>
  </si>
  <si>
    <t>防爆路灯 1x200W  220V  6米</t>
  </si>
  <si>
    <t>4-4006</t>
  </si>
  <si>
    <t>路灯 1x200W  220V  6米</t>
  </si>
  <si>
    <t>电力电缆 ZR-YJV22-0.6/1-5x6mm2</t>
  </si>
  <si>
    <t>电力电缆 ZR-YJV22-0.6/1-4x6mm2</t>
  </si>
  <si>
    <t>电力电缆 ZR-YJV22-0.6/1-3x6mm2</t>
  </si>
  <si>
    <t>合计：</t>
  </si>
  <si>
    <t>扩音对讲系统</t>
  </si>
  <si>
    <t>10-1011</t>
  </si>
  <si>
    <t>防爆对讲电话机安装</t>
  </si>
  <si>
    <t>10-1007</t>
  </si>
  <si>
    <t>防爆型扬声器 安装调试</t>
  </si>
  <si>
    <t>10-1014</t>
  </si>
  <si>
    <t>防爆接线箱安装</t>
  </si>
  <si>
    <t>4-2019</t>
  </si>
  <si>
    <t>扩音对讲电缆</t>
  </si>
  <si>
    <t>扬声器电缆</t>
  </si>
  <si>
    <t>5-9015</t>
  </si>
  <si>
    <t>防爆挠性管</t>
  </si>
  <si>
    <t>10根</t>
  </si>
  <si>
    <t>DN32,700mm</t>
  </si>
  <si>
    <t>DN20,700mm</t>
  </si>
  <si>
    <t>吨</t>
  </si>
  <si>
    <t>镀锌角钢 L30*4</t>
  </si>
  <si>
    <t>镀锌槽钢 8#</t>
  </si>
  <si>
    <t>电缆桥架</t>
  </si>
  <si>
    <t>火灾报警系统</t>
  </si>
  <si>
    <t>10-2008</t>
  </si>
  <si>
    <t>防爆型手动报警按钮</t>
  </si>
  <si>
    <t>个</t>
  </si>
  <si>
    <t>5-8003</t>
  </si>
  <si>
    <t>防雨罩</t>
  </si>
  <si>
    <t>立柱</t>
  </si>
  <si>
    <t>10-2010</t>
  </si>
  <si>
    <t>防爆控制箱 内含设备如下</t>
  </si>
  <si>
    <t>中继模块</t>
  </si>
  <si>
    <t>10-4003</t>
  </si>
  <si>
    <t>NH-DJYPV-0.3/0.5-2x2x1.5mm2</t>
  </si>
  <si>
    <t>NH-DJYPV22-0.3/0.5-4x2x1.5mm2</t>
  </si>
  <si>
    <t>NH-KVV22-0.45/0.75-4x2.5mm2</t>
  </si>
  <si>
    <t>4-2022</t>
  </si>
  <si>
    <t>电缆直埋</t>
  </si>
  <si>
    <t>4-2023</t>
  </si>
  <si>
    <t>电缆直埋 每增加一根</t>
  </si>
  <si>
    <t>工业电视监控系统</t>
  </si>
  <si>
    <t>10-3003</t>
  </si>
  <si>
    <t>防爆一体化摄像机 内置彩色摄像机1台,二可变电动变焦镜头1个，集成雨刷、浪涌保护器、解码器、电动云台,防护罩等</t>
  </si>
  <si>
    <t>4-2057</t>
  </si>
  <si>
    <t xml:space="preserve">防爆控制箱 每台内装如下设备： </t>
  </si>
  <si>
    <t>光端机1路视频输入，1路数据输出</t>
  </si>
  <si>
    <t>电源及信号浪涌保护器AC220V</t>
  </si>
  <si>
    <t>光缆终端盒配耦合器和尾纤</t>
  </si>
  <si>
    <t>光纤跳线端口与设备端口对应</t>
  </si>
  <si>
    <t>摄像机的三合一电缆</t>
  </si>
  <si>
    <t>摄像机电源电缆</t>
  </si>
  <si>
    <t>5-9011</t>
  </si>
  <si>
    <t>单模光缆</t>
  </si>
  <si>
    <t>100m</t>
  </si>
  <si>
    <t>DN25,700mm</t>
  </si>
  <si>
    <t>4-4030</t>
  </si>
  <si>
    <t>防雷接地-接地敷设-铜接线</t>
  </si>
  <si>
    <t>黄绿相间接地导线BV-0.45/0.75-6mm2</t>
  </si>
  <si>
    <t>精致单元</t>
  </si>
  <si>
    <t>10-2004</t>
  </si>
  <si>
    <t>防爆光电感烟探测器</t>
  </si>
  <si>
    <t>NH-ia-KYV22-0.45/0.75-1x2x1.5mm2</t>
  </si>
  <si>
    <t>催化剂沉降单元</t>
  </si>
  <si>
    <t>火灾自动报警系统</t>
  </si>
  <si>
    <t>点型光电感烟火灾探测器 带接线盒 编码型，IP55</t>
  </si>
  <si>
    <t>手动报警按钮 接线盒成套 编码型，IP55</t>
  </si>
  <si>
    <t>10-2007</t>
  </si>
  <si>
    <t>声光警报器 编码型，IP55</t>
  </si>
  <si>
    <t>10-1006</t>
  </si>
  <si>
    <t>固定式消防电话分机</t>
  </si>
  <si>
    <t>模块箱 内含设备如下</t>
  </si>
  <si>
    <t>输入模块</t>
  </si>
  <si>
    <t>10-2006</t>
  </si>
  <si>
    <t>感温电缆 配套终端电阻</t>
  </si>
  <si>
    <t>10米</t>
  </si>
  <si>
    <t>NH-KVV-0.45/0.75-2x2.5mm2</t>
  </si>
  <si>
    <t>NH-RVVP-0.3/0.3-2x1.0mm2</t>
  </si>
  <si>
    <t>一体化摄像机 内置彩色摄像机1台,二可变电动变焦镜头1个，集成雨刷、浪涌保护器、解码器、电动云台,防护罩等</t>
  </si>
  <si>
    <t xml:space="preserve">控制箱 每台内装如下设备： </t>
  </si>
  <si>
    <t>10-1012</t>
  </si>
  <si>
    <t>扩音对讲电话机安装</t>
  </si>
  <si>
    <t>10-1008</t>
  </si>
  <si>
    <t>音箱安装</t>
  </si>
  <si>
    <t>接线箱安装</t>
  </si>
  <si>
    <t>综合布线系统</t>
  </si>
  <si>
    <t>参10-2001</t>
  </si>
  <si>
    <t>综合机柜800mmx800mmx2100mm（内装设备如下）</t>
  </si>
  <si>
    <t>网络交换机 16口百兆电口配置1个单模千兆光缆接口及光模块</t>
  </si>
  <si>
    <t>配套超五类配线架 16口配套模块</t>
  </si>
  <si>
    <t>电话配线架 20对配套模块</t>
  </si>
  <si>
    <t>光纤配线架 16端口</t>
  </si>
  <si>
    <t>电源浪涌保护器 220V</t>
  </si>
  <si>
    <t>插座及其它附件随柜配套</t>
  </si>
  <si>
    <t>尾纤3m/根，单模，配套提供接口与光纤配线架一致</t>
  </si>
  <si>
    <t>光纤熔接头随柜配套</t>
  </si>
  <si>
    <t>光纤跳线3m/根，单模，配套提供接口与网络交换机、
光纤配线架一致</t>
  </si>
  <si>
    <t>安装附件包括配线架与网络交换机间所需跳线等</t>
  </si>
  <si>
    <t>10-1016</t>
  </si>
  <si>
    <t>双孔信息插座配套1语音模块、计算机网络数据模块</t>
  </si>
  <si>
    <t>网线非屏蔽超五类4对双绞线</t>
  </si>
  <si>
    <t>黄绿相间接地导线BV-0.45/0.75-25mm2</t>
  </si>
  <si>
    <t>现场机柜室</t>
  </si>
  <si>
    <t>10-2001</t>
  </si>
  <si>
    <t>火灾报警双节琴台机柜LD5900(D) 其他附件成套1060mmx1140mmx1200mm(内装设备如下)面板9U，色标等应与仪表设备一致</t>
  </si>
  <si>
    <t>火灾报警控制器JB-QB/LD128E(Q) 256点 4回路 联动型，配套图形显示装置接口，2个RS232，2个RS485接口,1个IP接口，报警显示器接口，和可燃气体报警器之间的通信接口，以接受可燃气体探测器的信号。配套2块总线板、2个点的多线制硬线直接启动控制盘，48个点的总线联动控制盘，备用电池，集成到柜子</t>
  </si>
  <si>
    <t>图形显示装置包括显示器、主机、操作键盘鼠标配套软件、并要求显示可燃气体探测器的报警信息，并具有联网功能，集成到柜子</t>
  </si>
  <si>
    <t>消防电话总机 总线制</t>
  </si>
  <si>
    <t>标配智能电源盘DC24V,20A配套备用电池8小时，集成到柜子</t>
  </si>
  <si>
    <t>配套电源浪涌保护器220V集成到柜子</t>
  </si>
  <si>
    <t>声光驱动模块LD6800EC-1配套安全栅</t>
  </si>
  <si>
    <t>24V继电器</t>
  </si>
  <si>
    <t>输入输出模块LD6800EC-2</t>
  </si>
  <si>
    <t>输入模块LD4400E-1可燃气体探测器</t>
  </si>
  <si>
    <t>总线短路隔离器LD3600EN</t>
  </si>
  <si>
    <t>光端机2路正向输入  1路反向输出带光缆接口1个</t>
  </si>
  <si>
    <t>接线端子排</t>
  </si>
  <si>
    <t>配套安装附件配套端子排等，集成到柜子</t>
  </si>
  <si>
    <t>10-2009</t>
  </si>
  <si>
    <t>信号输入模块</t>
  </si>
  <si>
    <t>NH-RVS-0.3/0.3-2x1.5mm2</t>
  </si>
  <si>
    <t>挠性管</t>
  </si>
  <si>
    <t>扩音对讲机柜800mmx610mmx2100mm(内装设备如下)</t>
  </si>
  <si>
    <t>电源控制器1kW</t>
  </si>
  <si>
    <t>报警信号发生器</t>
  </si>
  <si>
    <t>阻抗均衡器</t>
  </si>
  <si>
    <t>浪涌保护器～220V</t>
  </si>
  <si>
    <t>温控单元</t>
  </si>
  <si>
    <t>台式话站配套话机</t>
  </si>
  <si>
    <t>接线箱</t>
  </si>
  <si>
    <t>音箱8W</t>
  </si>
  <si>
    <t>10-4001</t>
  </si>
  <si>
    <t>台式话站配套话机电缆</t>
  </si>
  <si>
    <t>10-1010</t>
  </si>
  <si>
    <t>扩音对讲系统调试及附件安装</t>
  </si>
  <si>
    <t>控制室</t>
  </si>
  <si>
    <t>5-7001</t>
  </si>
  <si>
    <t>工业计算机机柜、操作显示报警台柜安装</t>
  </si>
  <si>
    <t>5-7003</t>
  </si>
  <si>
    <t>打印机等外部设备安装</t>
  </si>
  <si>
    <t>5-7005</t>
  </si>
  <si>
    <t>过程监控计算机系统调试 模拟量</t>
  </si>
  <si>
    <t>5-7006</t>
  </si>
  <si>
    <t>过程监控计算机系统调试 数字</t>
  </si>
  <si>
    <t>过程监控计算机系统调试 数字量</t>
  </si>
  <si>
    <t>反应单元 2111</t>
  </si>
  <si>
    <t>5-6001</t>
  </si>
  <si>
    <t>可燃气体检测器</t>
  </si>
  <si>
    <t>有毒气体检测器</t>
  </si>
  <si>
    <t>5-1009</t>
  </si>
  <si>
    <t>差压流量变送器</t>
  </si>
  <si>
    <t>5-1032</t>
  </si>
  <si>
    <t>节流装置（标准孔板） ASME 12" 300LB RF,WN  316L</t>
  </si>
  <si>
    <t>块</t>
  </si>
  <si>
    <t>5-1031</t>
  </si>
  <si>
    <t>节流装置（标准孔板） ASME 4" 300LB RF,WN  316</t>
  </si>
  <si>
    <t>节流装置（标准喷嘴） ASME 6" 600LB RF,WN 316</t>
  </si>
  <si>
    <t>节流装置（标准喷嘴） ASME 8" 600LB RF,WN  316</t>
  </si>
  <si>
    <t>5-1025</t>
  </si>
  <si>
    <t>质量流量计 ASME 6" 300LB RF  316</t>
  </si>
  <si>
    <t>质量流量计 ASME 4" 300LB RF  316</t>
  </si>
  <si>
    <t>5-1016</t>
  </si>
  <si>
    <t>涡街流量计 ASME 3" 300LB RF  316</t>
  </si>
  <si>
    <t>就地转子流量计 ASME 6" 300LB RF  316</t>
  </si>
  <si>
    <t>5-1011</t>
  </si>
  <si>
    <t>就地转子流量计 ASME 1" 300LB RF  316</t>
  </si>
  <si>
    <t>就地转子流量计 ASME 1/2" 300LB RF  316</t>
  </si>
  <si>
    <t>就地转子流量计 ASME 3/4" 300LB RF  316</t>
  </si>
  <si>
    <t>5-1012</t>
  </si>
  <si>
    <t>就地转子流量计 ASME 4" 300LB RF  316</t>
  </si>
  <si>
    <t>阿牛巴流量计 管线16",ASME 2" 600LB RF  316</t>
  </si>
  <si>
    <t>5-1010</t>
  </si>
  <si>
    <t>双法兰液位变送器 ASME 3" 300LB RF  316L</t>
  </si>
  <si>
    <t>差压液位变送器  316L</t>
  </si>
  <si>
    <t>压力变送器  316L</t>
  </si>
  <si>
    <t>差压变送器  316L</t>
  </si>
  <si>
    <t>5-1005</t>
  </si>
  <si>
    <t>不锈钢压力表  316L</t>
  </si>
  <si>
    <t>5-1002</t>
  </si>
  <si>
    <t>热电阻Pt100 ASME 2" 600LB RF 316</t>
  </si>
  <si>
    <t>支</t>
  </si>
  <si>
    <t>热电阻Pt100 ASME 2" 300LB RF 316</t>
  </si>
  <si>
    <t>热电阻Pt100 ASME 1-1/2" 600LB RF 316</t>
  </si>
  <si>
    <t>热电阻Pt100  ASME 1-1/2" 300LB RF 316</t>
  </si>
  <si>
    <t>热电阻Pt100 ASME 1-1/2" 300LB RF   316L</t>
  </si>
  <si>
    <t>K型热电偶 ASME 2" 300LB RF 316</t>
  </si>
  <si>
    <t>K型热电偶 ASME 1-1/2" 300LB RF   316L</t>
  </si>
  <si>
    <t>K型热电偶 ASME 1-1/2" 600LB RF   316L</t>
  </si>
  <si>
    <t>K型热电偶 Φ6mm，l=2200mm 316</t>
  </si>
  <si>
    <t>K型热电偶 Φ6mm，l=1100mm 316</t>
  </si>
  <si>
    <t>K型热电偶 Φ6mm，l=4000mm 316</t>
  </si>
  <si>
    <t>K型热电偶 Φ6mm，l=450mm 316</t>
  </si>
  <si>
    <t>K型热电偶 Φ6mm，l=600mm 316</t>
  </si>
  <si>
    <t>K型热电偶 Φ6mm，l=1600mm 316</t>
  </si>
  <si>
    <t>K型热电偶 Φ6mm，l=2600mm 316</t>
  </si>
  <si>
    <t>K型热电偶 Φ6mm，l=2100mm 316</t>
  </si>
  <si>
    <t>K型表面热电偶</t>
  </si>
  <si>
    <t>5-1001</t>
  </si>
  <si>
    <t>双金属温度计 ASME 2" 300LB RF 316</t>
  </si>
  <si>
    <t>双金属温度计 ASME 1-1/2" 300LB RF 316</t>
  </si>
  <si>
    <t>5-3003</t>
  </si>
  <si>
    <t>气动薄膜单座调节阀 ASME 8" 600LB RF WCB</t>
  </si>
  <si>
    <t>5-3002</t>
  </si>
  <si>
    <t>气动薄膜单座调节阀 ASME 6" 600LB RF WCB</t>
  </si>
  <si>
    <t>气动薄膜单座调节阀 ASME 3" 300LB RF WCB</t>
  </si>
  <si>
    <t>5-3001</t>
  </si>
  <si>
    <t>气动薄膜单座调节阀 ASME 2" 300LB RF WCB</t>
  </si>
  <si>
    <t>气动薄膜单座调节阀 ASME 1-1/2" 300LB RF WCB</t>
  </si>
  <si>
    <t>气动薄膜单座调节阀 ASME 6" 300LB RF WCB</t>
  </si>
  <si>
    <t>气动薄膜单座调节阀 ASME 4" 300LB RF WCB</t>
  </si>
  <si>
    <t>气动薄膜单座调节阀 ASME 1" 300LB RF WCB</t>
  </si>
  <si>
    <t>气动薄膜单座调节阀 ASME 8" 300LB RF WCB</t>
  </si>
  <si>
    <t>气动薄膜单座调节阀 ASME 1" 600LB RF WCB</t>
  </si>
  <si>
    <t>气动薄膜单座调节切断阀 ASME 8" 300LB RF (进口) WCB</t>
  </si>
  <si>
    <t>气动薄膜单座调节切断阀 ASME 3" 300LB RF WCB</t>
  </si>
  <si>
    <t>气动薄膜单座调节切断阀 ASME 2" 300LB RF (进口) WCB</t>
  </si>
  <si>
    <t>气动薄膜单座调节切断阀 ASME 3" 600LB RF WCB</t>
  </si>
  <si>
    <t>气动薄膜波纹管单座调节阀 ASME 2" 300LB RF WCB</t>
  </si>
  <si>
    <t>气动薄膜波纹管单座调节阀 ASME 8" 300LB RF WCB</t>
  </si>
  <si>
    <t>气动薄膜波纹管单座调节切断阀 ASME 8" 300LB RF (进口) WCB</t>
  </si>
  <si>
    <t>5-3004</t>
  </si>
  <si>
    <t>气动调节蝶阀 ASME 14" 600LB RF WC6</t>
  </si>
  <si>
    <t>5-3010</t>
  </si>
  <si>
    <t>全通径O型切断球阀 ASME 3" 300LB RF WCB</t>
  </si>
  <si>
    <t>5-3009</t>
  </si>
  <si>
    <t>全通径O型切断球阀 ASME 1" 300LB RF WCB</t>
  </si>
  <si>
    <t>5-3011</t>
  </si>
  <si>
    <t>全通径O型切断球阀 ASME 12" 300LB RF WCB</t>
  </si>
  <si>
    <t>回收单元 2112</t>
  </si>
  <si>
    <t>5-5002</t>
  </si>
  <si>
    <t>PH计  316L</t>
  </si>
  <si>
    <t>5-5003</t>
  </si>
  <si>
    <t>氧分析仪  316L</t>
  </si>
  <si>
    <t>涡街流量计 ASME 3" 300LB RF 304L</t>
  </si>
  <si>
    <t>5-1017</t>
  </si>
  <si>
    <t>涡街流量计 ASME 8" 300LB RF  304L</t>
  </si>
  <si>
    <t>涡街流量计 ASME 10" 300LB RF  304L</t>
  </si>
  <si>
    <t>涡街流量计 ASME 12" 300LB RF  304L</t>
  </si>
  <si>
    <t>5-1023</t>
  </si>
  <si>
    <t>电磁流量计 ASME 20" 300LB RF  哈C</t>
  </si>
  <si>
    <t>5-1021</t>
  </si>
  <si>
    <t>电磁流量计 ASME 1-1/2" 300LB RF  哈C</t>
  </si>
  <si>
    <t>电磁流量计 ASME 3/4" 300LB RF  哈C</t>
  </si>
  <si>
    <t>电磁流量计 ASME 1" 300LB RF  316L</t>
  </si>
  <si>
    <t>5-1015</t>
  </si>
  <si>
    <t>涡街流量计 ASME 2" 300LB RF  316L</t>
  </si>
  <si>
    <t>单法兰液位变送器 ASME 3" 300LB RF  316L</t>
  </si>
  <si>
    <t>5-1055</t>
  </si>
  <si>
    <t>浮筒液位计 ASME 2" 300LB RF  316L</t>
  </si>
  <si>
    <t>5-1046</t>
  </si>
  <si>
    <t>静压式液位计 ASME 2" 300LB RF  316L</t>
  </si>
  <si>
    <t>远传压力变送器 ASME 3" 300LB RF  316L</t>
  </si>
  <si>
    <t>不锈钢压力表   316L</t>
  </si>
  <si>
    <t>隔膜压力表 ASME 2" 300LB RF  316L</t>
  </si>
  <si>
    <t>热电阻Pt100 ASME 2" 300LB RF  316L</t>
  </si>
  <si>
    <t>热电阻Pt100 ASME 1-1/2" 300LB RF  316L</t>
  </si>
  <si>
    <t>双金属温度计 ASME 2" 300LB RF  316L</t>
  </si>
  <si>
    <t>双金属温度计 ASME 1-1/2" 300LB RF  316L</t>
  </si>
  <si>
    <t>气动薄膜单座调节阀 ASME 8" 300LB RF  WCB</t>
  </si>
  <si>
    <t>气动薄膜单座调节阀 ASME 8" 300LB RF  CF3</t>
  </si>
  <si>
    <t>气动薄膜单座调节阀 ASME 3" 300LB RF  CF3</t>
  </si>
  <si>
    <t>气动薄膜单座调节阀 ASME 1-1/2" 300LB RF  CF3M</t>
  </si>
  <si>
    <t>气动薄膜单座调节阀 ASME 3/4" 300LB RF  Alloy20</t>
  </si>
  <si>
    <t>气动调节蝶阀 ASME 10" 300LB RF  CF3</t>
  </si>
  <si>
    <t>气动调节蝶阀 ASME 10" 300LB RF  WCB</t>
  </si>
  <si>
    <t>气动调节蝶阀 ASME 16" 300LB RF  WCB</t>
  </si>
  <si>
    <t>气动调节切断蝶阀 ASME 24" 300LB RF(进口） CF8</t>
  </si>
  <si>
    <t>5-3005</t>
  </si>
  <si>
    <t>气动调节切断蝶阀 ASME 40" 300LB RF(进口） CF8</t>
  </si>
  <si>
    <t>气动调节切断蝶阀 ASME 40" 300LB RF(进口） CF3</t>
  </si>
  <si>
    <t>气动调节切断蝶阀 ASME 20" 300LB RF(进口） CF3</t>
  </si>
  <si>
    <t>5-3014</t>
  </si>
  <si>
    <t>自力式调节阀 ASME 1" 300LB RF  WCB</t>
  </si>
  <si>
    <t>精致单元 2113</t>
  </si>
  <si>
    <t>PH计</t>
  </si>
  <si>
    <t>阿牛巴流量计</t>
  </si>
  <si>
    <t>远传转子流量计  ASME 1-1/2" 300LB RF  316L</t>
  </si>
  <si>
    <t>远传转子流量计 ASME 1"  300LB RF  316L</t>
  </si>
  <si>
    <t>就地转子流量计 ASME  3/4" 300LB RF  316</t>
  </si>
  <si>
    <t>就地转子流量计 ASME  1" 300LB RF  316</t>
  </si>
  <si>
    <t>就地转子流量计 ASME  1" 300LB RF  316L</t>
  </si>
  <si>
    <t>就地转子流量计 ASME  2" 300LB RF  316L</t>
  </si>
  <si>
    <t>5-1024</t>
  </si>
  <si>
    <t>质量流量计 ASME 1" 300LB RF  316L</t>
  </si>
  <si>
    <t>质量流量计 ASME 1-1/2" 300LB LG  哈C</t>
  </si>
  <si>
    <t>质量流量计 ASME 4" 300LB RF 316L</t>
  </si>
  <si>
    <t>质量流量计 ASME 3" 300LB LG  哈C</t>
  </si>
  <si>
    <t>质量流量计 ASME 6" 300LB RF  316L</t>
  </si>
  <si>
    <t>电磁流量计 ASME 1" 300LB RF  电极：316L</t>
  </si>
  <si>
    <t>电磁流量计 ASME 16" 300LB RF  电极：316L</t>
  </si>
  <si>
    <t>涡街流量计 ASME 1/2" 300LB RF  316</t>
  </si>
  <si>
    <t>涡街流量计 ASME 1" 300LB RF  316L</t>
  </si>
  <si>
    <t>涡街流量计 ASME 1" 300LB RF  316</t>
  </si>
  <si>
    <t>涡街流量计 ASME 1-1/2" 300LB RF  316</t>
  </si>
  <si>
    <t>涡街流量计 ASME 3" 300LB RF  316L</t>
  </si>
  <si>
    <t>涡街流量计 ASME 3" 300LB RF 316</t>
  </si>
  <si>
    <t>涡街流量计 ASME 4" 300LB RF  316L</t>
  </si>
  <si>
    <t>涡街流量计 ASME 6" 300LB RF  316L</t>
  </si>
  <si>
    <t>双法兰液位变送器 ASME  3" 300LB RF  316L</t>
  </si>
  <si>
    <t>双法兰液位变送器 ASME  3" 300LB RF  316L+哈C</t>
  </si>
  <si>
    <t>浮筒界面计 ASME 2" 300LB RF  316L</t>
  </si>
  <si>
    <t>5-1043</t>
  </si>
  <si>
    <t>雷达液位计 ASME 6" 300LB RF  316L</t>
  </si>
  <si>
    <t>远传压力变送器 ASME 3" 300LB RF  哈C</t>
  </si>
  <si>
    <t>远传压力变送器 ASME 3" 300LB LT  哈C</t>
  </si>
  <si>
    <t>不锈钢压力表  316</t>
  </si>
  <si>
    <t>真空压力表  316L</t>
  </si>
  <si>
    <t>隔膜压力表 ASME 2" 300LB RF  哈C</t>
  </si>
  <si>
    <t>隔膜压力表 ASME 2" 300LB LT  哈C</t>
  </si>
  <si>
    <t>膜盒压力表   316L</t>
  </si>
  <si>
    <t>热电阻Pt100 ASME 1-1/2" 300LB RF  316</t>
  </si>
  <si>
    <t>热电阻Pt100 ASME 1-1/2" 300LB LT  316L</t>
  </si>
  <si>
    <t>热电阻Pt100 ASME 2" 300LB RF  316</t>
  </si>
  <si>
    <t>气动薄膜单座调节阀 ASME 1" 300LB RF  WCB</t>
  </si>
  <si>
    <t>气动薄膜单座调节阀 ASME 1" 300LB RF  CF3</t>
  </si>
  <si>
    <t>气动薄膜单座调节阀 ASME 2" 300LB RF  CF3</t>
  </si>
  <si>
    <t>气动薄膜单座调节阀 ASME 4" 300LB RF  WCB</t>
  </si>
  <si>
    <t>气动薄膜单座调节阀 ASME 6" 300LB RF  WCB</t>
  </si>
  <si>
    <t>气动薄膜单座调节阀 ASME 6" 300LB RF  CF3</t>
  </si>
  <si>
    <t>气动薄膜单座调节阀 ASME 10" 300LB RF  CF3</t>
  </si>
  <si>
    <t>气动薄膜波纹管单座调节阀 ASME 1" 300LB RF 进口  WCB</t>
  </si>
  <si>
    <t>气动薄膜波纹管单座调节阀 ASME 1" 300LB RF 进口  CF3</t>
  </si>
  <si>
    <t>气动薄膜波纹管单座调节阀 ASME 1" 300LB RF 进口 CF3M</t>
  </si>
  <si>
    <t>气动薄膜波纹管单座调节阀 ASME 1" 300LB BW 进口 CF3M</t>
  </si>
  <si>
    <t>气动薄膜波纹管单座调节阀 ASME 2" 300LB RF 进口 WCB</t>
  </si>
  <si>
    <t>气动薄膜波纹管单座调节阀 ASME 2" 300LB RF 进口 CF3</t>
  </si>
  <si>
    <t>气动薄膜波纹管单座调节阀 ASME 4" 300LB RF 进口  WCB</t>
  </si>
  <si>
    <t>气动薄膜波纹管单座调节阀 ASME 4" 300LB RF 进口 CF3</t>
  </si>
  <si>
    <t>气动薄膜波纹管单座调节阀 ASME 6" 300LB RF 进口 WCB</t>
  </si>
  <si>
    <t>气动薄膜波纹管单座调节阀 ASME 6" 300LB RF 进口 CF3</t>
  </si>
  <si>
    <t>气动薄膜波纹管单座调节阀 ASME 8" 300LB RF 进口 WCB</t>
  </si>
  <si>
    <t>气动薄膜波纹管单座调节阀 ASME 10" 300LB BW 进口 CF3M</t>
  </si>
  <si>
    <t>气动调节蝶阀 ASME 10" 300LB RF WCB</t>
  </si>
  <si>
    <t>气动调节蝶阀 ASME 10" 300LB RF CF3</t>
  </si>
  <si>
    <t>气动调节蝶阀 ASME 20" 300LB RF WCB</t>
  </si>
  <si>
    <t>波纹管密封角阀 ASME 1" 300LB BW 进口 CF3M</t>
  </si>
  <si>
    <t>波纹管密封角阀 ASME 3" 300LB BW 进口 CF3M</t>
  </si>
  <si>
    <t>气动切断球阀 ASME 3" 300LB RF CF3M</t>
  </si>
  <si>
    <t>5-3013</t>
  </si>
  <si>
    <t>气动切断蝶阀 ASME 36" 300LB RF WCB</t>
  </si>
  <si>
    <t>四效蒸发(2114)</t>
  </si>
  <si>
    <t>Ph计</t>
  </si>
  <si>
    <t>远传转子流量计 ASME 1" 300LB RF 316</t>
  </si>
  <si>
    <t>就地转子流量计 ASME 2" 300LB RF 316L</t>
  </si>
  <si>
    <t>差压流量变送器 316L</t>
  </si>
  <si>
    <t>节流装置（标准孔板） ASME 2" 300LB RF 316</t>
  </si>
  <si>
    <t>节流装置（标准孔板） ASME 10" 300LB RF 316</t>
  </si>
  <si>
    <t>节流装置（标准孔板） ASME 12" 300LB RF  316</t>
  </si>
  <si>
    <t>涡街流量计 ASME 1-1/2" 300LB RF 316L</t>
  </si>
  <si>
    <t>涡街流量计 ASME 2" 300LB RF 316L</t>
  </si>
  <si>
    <t>涡街流量计 ASME 3" 300LB RF 316L</t>
  </si>
  <si>
    <t>双法兰液位变送器  ASME 3" 300LB RF 316L</t>
  </si>
  <si>
    <t>绝对压力变送器 316L</t>
  </si>
  <si>
    <t>双法兰差压变送器 ASME 3" 300LB RF 316L</t>
  </si>
  <si>
    <t>隔膜压力表 ASME 2" 300LB RF 316L</t>
  </si>
  <si>
    <t>双金属温度计 ASME 1-1/2" 300LB RF  316</t>
  </si>
  <si>
    <t>气动薄膜单座调节阀 ASME 1" 300LB RF CF3</t>
  </si>
  <si>
    <t>气动薄膜单座调节阀 ASME 1-1/2" 300LB RF CF8</t>
  </si>
  <si>
    <t>气动薄膜单座调节阀 ASME 4" 300LB RF  CF3</t>
  </si>
  <si>
    <t>气动薄膜单座调节阀 ASME 10" 300LB RF WCB</t>
  </si>
  <si>
    <t>气动调节切断球阀 ASME 2" 300LB RF CF8</t>
  </si>
  <si>
    <t>涡街流量计 1-1/2" 300LB RF 304</t>
  </si>
  <si>
    <t>涡街流量计 2" 300LB RF 304</t>
  </si>
  <si>
    <t>5-1034</t>
  </si>
  <si>
    <t>文丘里管 44" 300LB RF WCB</t>
  </si>
  <si>
    <t>法兰取压标准孔板 8" 600LB RF,WN 铬钼合金钢</t>
  </si>
  <si>
    <t>差压变送器 316</t>
  </si>
  <si>
    <t>单法兰液位变送器 ASME 3" 300LB RF 316L</t>
  </si>
  <si>
    <t>压力变送器 316</t>
  </si>
  <si>
    <t>热电阻Pt100 2" 300LB RF 316L</t>
  </si>
  <si>
    <t>热电阻Pt100 2" 600LB RF 316L</t>
  </si>
  <si>
    <t>双金属温度计 2" 300LB RF 316</t>
  </si>
  <si>
    <t>双金属温度计 1-1/2" 300LB RF 316</t>
  </si>
  <si>
    <t>气动调节切断蝶阀 ASME 20" 300LB RF（进口） WCB</t>
  </si>
  <si>
    <t>气动薄膜单座调节阀 ASME 1" 600LB RF CF8</t>
  </si>
  <si>
    <t>电磁流量计 ASME 2" 300LB RF 316L</t>
  </si>
  <si>
    <t>电磁流量计 2" 300LB RF 电极：316L</t>
  </si>
  <si>
    <t>5-1022</t>
  </si>
  <si>
    <t>电磁流量计 3" 300LB RF  电极：316L</t>
  </si>
  <si>
    <t>电磁流量计 4" 300LB RF  电极：316L</t>
  </si>
  <si>
    <t>法兰取压标准孔板 2" 300LB RF  316</t>
  </si>
  <si>
    <t>法兰取压标准孔板 8" 300LB RF  WCB</t>
  </si>
  <si>
    <t>差压流量变送器  316</t>
  </si>
  <si>
    <t>双法兰液位变送器 3" 300LB RF  316L</t>
  </si>
  <si>
    <t>远传压力变送器 3" 300LB RF  316L</t>
  </si>
  <si>
    <t>隔膜压力表 2" 300LB RF  316L</t>
  </si>
  <si>
    <t>热电阻Pt100 2" 300LB RF  316L</t>
  </si>
  <si>
    <t>热电阻Pt100 1-1/2" 300LB RF  316L</t>
  </si>
  <si>
    <t>双金属温度计 1-1/2" 300LB RF  316</t>
  </si>
  <si>
    <t>气动薄膜单座调节阀 1" 300LB RF  WCB</t>
  </si>
  <si>
    <t>气动薄膜单座调节阀 8" 300LB RF  WCB</t>
  </si>
  <si>
    <t>气动薄膜单座调节阀 1" 300LB RF  CF3M</t>
  </si>
  <si>
    <t>气动薄膜单座调节阀 2" 300LB RF  CF3M</t>
  </si>
  <si>
    <t>气动薄膜单座调节阀 3" 300LB RF  CF3M</t>
  </si>
  <si>
    <t>气动薄膜单座调节阀 1-1/2" 300LB RF  CF3</t>
  </si>
  <si>
    <t>气动薄膜波纹管单座调节阀 1" 300LB RF 进口  CF3M</t>
  </si>
  <si>
    <t>气动切断球阀 4" 300LB RF  CF3M</t>
  </si>
  <si>
    <t>公用系统工程(2119)</t>
  </si>
  <si>
    <t>5-5011</t>
  </si>
  <si>
    <t>电导仪</t>
  </si>
  <si>
    <t>就地转子流量计 ASME 3/4"   300LB RF  316</t>
  </si>
  <si>
    <t>电磁流量计 ASME 3" 300LB RF 电极：316L</t>
  </si>
  <si>
    <t>电磁流量计 ASME 6" 300LB RF 电极：316L</t>
  </si>
  <si>
    <t>节流装置（标准孔板）ASME 3" 300LB RF  316</t>
  </si>
  <si>
    <t>节流装置（标准孔板）ASME 4" 300LB RF  316</t>
  </si>
  <si>
    <t>节流装置（标准孔板）ASME 6" 300LB RF  316L</t>
  </si>
  <si>
    <t>节流装置（标准孔板）ASME 8" 300LB RF  316</t>
  </si>
  <si>
    <t>节流装置（标准孔板）ASME 12" 300LB RF  316</t>
  </si>
  <si>
    <t>节流装置（标准孔板）ASME 12" 600LB RF  316L</t>
  </si>
  <si>
    <t>K型热电偶 ASME 1-1/2" 600LB RF  铬钼钢</t>
  </si>
  <si>
    <t>双金属温度计ASME 1-1/2" 300LB RF  316</t>
  </si>
  <si>
    <t>双金属温度计ASME 1-1/2" 300LB RF  316L</t>
  </si>
  <si>
    <t>双金属温度计ASME 1-1/2" 600LB RF  铬钼钢</t>
  </si>
  <si>
    <t>双金属温度计ASME 2" 300LB RF  316</t>
  </si>
  <si>
    <t>气动薄膜单座调节阀 ASME 6" 600LB RF  WC6</t>
  </si>
  <si>
    <t>气动薄膜单座调节阀 ASME 10" 300LB RF  WCB</t>
  </si>
  <si>
    <t>气动薄膜单座调节阀 ASME 10" 600LB RF  WC6</t>
  </si>
  <si>
    <t>气动调节蝶阀 ASME 12" 300LB RF  WCB</t>
  </si>
  <si>
    <t>自力式调节阀 ASME 2" 300LB RF  WCB</t>
  </si>
  <si>
    <t>中间罐区(2115)</t>
  </si>
  <si>
    <t>远传转子流量计 1" 300LB RF  316</t>
  </si>
  <si>
    <t>远传转子流量计 1-1/2" 300LB RF  316</t>
  </si>
  <si>
    <t>就地转子流量计 1-1/2" 300LB RF  316L</t>
  </si>
  <si>
    <t>双法兰液位变送器 3" 300LB RF  316/316L</t>
  </si>
  <si>
    <t>雷达液位计 6" 300LB RF  316</t>
  </si>
  <si>
    <t>差压变送器  316</t>
  </si>
  <si>
    <t>压力变送器  316</t>
  </si>
  <si>
    <t>双法兰差压变送器 3" 300LB RF  316</t>
  </si>
  <si>
    <t>膜盒压力表  316L</t>
  </si>
  <si>
    <t>双金属温度计 2" 300LB RF  316</t>
  </si>
  <si>
    <t>气动薄膜单座调节阀 1" 300LB RF  CF3</t>
  </si>
  <si>
    <t>气动薄膜单座调节阀 2" 300LB RF  WCB</t>
  </si>
  <si>
    <t>气动薄膜单座调节阀 3" 300LB RF  WCB</t>
  </si>
  <si>
    <t>气动薄膜单座调节阀 4" 300LB RF  WCB</t>
  </si>
  <si>
    <t>气动切断球阀 1" 300LB RF WCB</t>
  </si>
  <si>
    <t>气动切断球阀 1" 300LB RF  CF8</t>
  </si>
  <si>
    <t>气动切断球阀 1-1/2" 300LB RF  WCB</t>
  </si>
  <si>
    <t>气动切断球阀 6" 300LB RF  CF3</t>
  </si>
  <si>
    <t>气动切断球阀 8" 300LB RF  CF3</t>
  </si>
  <si>
    <t>气动切断球阀 10" 300LB RF  CF3</t>
  </si>
  <si>
    <t>废水罐区(2116)</t>
  </si>
  <si>
    <t>气动薄膜单座调节阀 2" 300LB RF   CF3</t>
  </si>
  <si>
    <t>气动薄膜单座调节阀 3" 300LB RF  CF3</t>
  </si>
  <si>
    <t>气动薄膜单座调节阀 2" 300LB RF  CF3</t>
  </si>
  <si>
    <t>废气处理(2122)</t>
  </si>
  <si>
    <t>压力变送器   316L</t>
  </si>
  <si>
    <t>热电阻Pt100 1-1/2" 600LB RF  316L</t>
  </si>
  <si>
    <t>双金属温度计 1-1/2" 600LB RF  316</t>
  </si>
  <si>
    <t>废液焚烧(2123)</t>
  </si>
  <si>
    <t>稀硫铵罐区(2118)</t>
  </si>
  <si>
    <t>涡街流量计 ASME 2" 300LB RF  316</t>
  </si>
  <si>
    <t>5-1027</t>
  </si>
  <si>
    <t>超声波液位计</t>
  </si>
  <si>
    <t>法兰取压标准孔板 3" 300LB RF  A105</t>
  </si>
  <si>
    <t>法兰取压标准孔板 6" 300LB RF  A105</t>
  </si>
  <si>
    <t>法兰取压标准孔板 12" 300LB RF  A105</t>
  </si>
  <si>
    <t>5-1033</t>
  </si>
  <si>
    <t>法兰取压标准孔板 20" 300LB RF  A105</t>
  </si>
  <si>
    <t>法兰取压标准孔板 2" 300LB RF 304L</t>
  </si>
  <si>
    <t>质量流量计 1-1/2" 300LB RF  316L</t>
  </si>
  <si>
    <t>质量流量计 2" 300LB RF  316L</t>
  </si>
  <si>
    <t>质量流量计 6" 300LB RF  316L</t>
  </si>
  <si>
    <t>远传转子流量计 1" 300LB RF  316L</t>
  </si>
  <si>
    <t>远传转子流量计 3/4" 300LB RF  316L</t>
  </si>
  <si>
    <t>远传转子流量计 1-1/2" 300LB RF  316L</t>
  </si>
  <si>
    <t>远传转子流量计 2" 300LB RF  316L</t>
  </si>
  <si>
    <t>远传转子流量计 3" 300LB RF  316L</t>
  </si>
  <si>
    <t>就地转子流量计 2" 300LB RF  316L</t>
  </si>
  <si>
    <t>5-1048</t>
  </si>
  <si>
    <t>射频导纳液位计</t>
  </si>
  <si>
    <t>双金属温度计 1-1/2" 300LB RF  316L</t>
  </si>
  <si>
    <t>气动薄膜单座调节阀 3/4" 300LB RF  CF3</t>
  </si>
  <si>
    <t>气动薄膜单座调节阀 6" 300LB RF  CF3</t>
  </si>
  <si>
    <t>气动薄膜单座调节阀 1-1/2" 300LB RF  WCB</t>
  </si>
  <si>
    <t>气动薄膜单座调节阀 6" 300LB RF  WCB</t>
  </si>
  <si>
    <t>气动薄膜单座调节阀 2" 300LB RF    CF3M</t>
  </si>
  <si>
    <t>气动薄膜波纹管单座调节阀 3/4" 300LB RF 进口  CF3M</t>
  </si>
  <si>
    <t>气动薄膜波纹管单座调节阀 2" 300LB RF 进口  CF3M</t>
  </si>
  <si>
    <t>气动薄膜波纹管单座调节阀 4" 300LB RF 进口  CF3M</t>
  </si>
  <si>
    <t>气动切断球阀 2" 300LB RF  CF3</t>
  </si>
  <si>
    <t>自力式调节阀 2" 300LB RF  WCB</t>
  </si>
  <si>
    <t>装置给排水管网(2141)</t>
  </si>
  <si>
    <t>初期污染雨水收集池(2146)</t>
  </si>
  <si>
    <t>电磁流量计 2" 300LB RF</t>
  </si>
  <si>
    <t>生活污水及含盐废水提升池(2148)</t>
  </si>
  <si>
    <t>火炬(2152)</t>
  </si>
  <si>
    <t>合计：B+C+D</t>
  </si>
  <si>
    <t>5-9003</t>
  </si>
  <si>
    <t>无缝钢管 Ф14x2  316</t>
  </si>
  <si>
    <t>5-9008</t>
  </si>
  <si>
    <t>外螺纹截止阀 PN160 DN10 ф14/ф14  316</t>
  </si>
  <si>
    <t>无缝钢管TUBE Φ8x1mm  316</t>
  </si>
  <si>
    <t>气源球阀 G1/2"(F)/ Φ8  316</t>
  </si>
  <si>
    <t>内螺纹闸阀 PN25  G1"(F)  316</t>
  </si>
  <si>
    <t>5-9002</t>
  </si>
  <si>
    <t>镀锌无缝厚壁钢管 1/2"   316</t>
  </si>
  <si>
    <t>镀锌无缝厚壁钢管 1"   316</t>
  </si>
  <si>
    <t>4-2063</t>
  </si>
  <si>
    <t>铝合金桥架  316</t>
  </si>
  <si>
    <t>600x200x6000  铝合金</t>
  </si>
  <si>
    <t>600x200x6000（每200分隔） 铝合金</t>
  </si>
  <si>
    <t>400x200x6000 铝合金</t>
  </si>
  <si>
    <t>400x200x6000（200分隔）  铝合金</t>
  </si>
  <si>
    <t>200x100x6000  铝合金</t>
  </si>
  <si>
    <t>100x100x2000  铝合金</t>
  </si>
  <si>
    <t>G3/4"(M)-G3/4"(M),700mm</t>
  </si>
  <si>
    <t>隔爆电缆密封接头Ex dIICT4 1/2"NPT(M)-G3/4"(F)  304</t>
  </si>
  <si>
    <t>隔爆电缆密封接头Ex dIICT4 3/4"NPT(M)-G3/4"(F)  304</t>
  </si>
  <si>
    <t>5-9020</t>
  </si>
  <si>
    <t>角钢  ∠50x50x5  Q235-A</t>
  </si>
  <si>
    <t>槽钢 8#  Q235-A</t>
  </si>
  <si>
    <t>镀锌焊接钢管 2"  Q235-A</t>
  </si>
  <si>
    <t>阻燃铜芯多股绞合PE绝缘、PVC护套、铜带绕包屏蔽信号电缆</t>
  </si>
  <si>
    <t>1x2x1.5</t>
  </si>
  <si>
    <t>1x3x1.5</t>
  </si>
  <si>
    <t>阻燃铜芯多股绞合PE绝缘、PVC护套、铜带绕包屏蔽本安信号电缆</t>
  </si>
  <si>
    <t>阻燃多股导体PE绝缘、PVC护套、铜带绕包屏蔽本安K型热电偶补偿电缆</t>
  </si>
  <si>
    <t>阻燃铜芯多股绞合PE绝缘、PVC护套控制电缆</t>
  </si>
  <si>
    <t>2x2.5</t>
  </si>
  <si>
    <t>4-2020</t>
  </si>
  <si>
    <t>阻燃铜芯多股绞合PE绝缘、PVC护套、铜带绕包屏蔽（对屏+总屏）信号电缆</t>
  </si>
  <si>
    <t>16x2x1.0</t>
  </si>
  <si>
    <t>16x2x1.5</t>
  </si>
  <si>
    <t>16x2x2.5</t>
  </si>
  <si>
    <t>400x200x6000</t>
  </si>
  <si>
    <t>400x200x6000（200分隔）</t>
  </si>
  <si>
    <t>200x100x6000</t>
  </si>
  <si>
    <t>100x100x2000</t>
  </si>
  <si>
    <t>内螺纹闸阀 PN25  G1-1/2"(F)  316</t>
  </si>
  <si>
    <t>200x100x6000（100分隔）</t>
  </si>
  <si>
    <t>内螺纹闸阀 PN25  G1/2"(F)  316</t>
  </si>
  <si>
    <t>400x200x6000（100 200分隔）</t>
  </si>
  <si>
    <t>无缝钢管 Ф14x2  316L</t>
  </si>
  <si>
    <t>外螺纹截止阀 PN160 DN10 ф14/ф14  316L</t>
  </si>
  <si>
    <t>外螺纹截止阀 PN63 DN10 ф14/ф14  316</t>
  </si>
  <si>
    <t>400x200x6000（50分隔）</t>
  </si>
  <si>
    <t>内螺纹闸阀 PN25  G3/4"(F)  316</t>
  </si>
  <si>
    <t>400x200x6000（350分隔）</t>
  </si>
  <si>
    <t>600x200x6000（350分隔）  铝合金</t>
  </si>
  <si>
    <t>镀锌无缝厚壁钢管 3/4"   316</t>
  </si>
  <si>
    <t>镀锌无缝厚壁钢管 2"   316</t>
  </si>
  <si>
    <t>装置管廊及机柜室(2151)</t>
  </si>
  <si>
    <t>800x300x6000  铝合金</t>
  </si>
  <si>
    <t>800x300x6000（200分隔）  铝合金</t>
  </si>
  <si>
    <t>600x200x6000（每200分隔）  铝合金</t>
  </si>
  <si>
    <t>槽钢 10#  Q235-A</t>
  </si>
  <si>
    <t>地下给排水管网</t>
  </si>
  <si>
    <t xml:space="preserve">CWS线、CWR线 </t>
  </si>
  <si>
    <t xml:space="preserve">螺旋缝焊接钢管 </t>
  </si>
  <si>
    <t>7-1024</t>
  </si>
  <si>
    <t>螺旋缝焊接钢管 D1820x16  Q235B</t>
  </si>
  <si>
    <t>7-1023</t>
  </si>
  <si>
    <t>螺旋缝焊接钢管 D1620x14  Q235B</t>
  </si>
  <si>
    <t>7-1022</t>
  </si>
  <si>
    <t>螺旋缝焊接钢管 D1420x12  Q235B</t>
  </si>
  <si>
    <t>7-1019</t>
  </si>
  <si>
    <t>螺旋缝焊接钢管 D920x10  Q235B</t>
  </si>
  <si>
    <t>7-1017</t>
  </si>
  <si>
    <t>螺旋缝焊接钢管 D720x8  Q235B</t>
  </si>
  <si>
    <t>7-1016</t>
  </si>
  <si>
    <t>螺旋缝焊接钢管 D630x8  Q235B</t>
  </si>
  <si>
    <t>7-1015</t>
  </si>
  <si>
    <t>螺旋缝焊接钢管 D530x6  Q235B</t>
  </si>
  <si>
    <t>螺旋缝焊接钢管 D478x8  Q235B</t>
  </si>
  <si>
    <t>7-1013</t>
  </si>
  <si>
    <t>螺旋缝焊接钢管 D377x6  Q235B</t>
  </si>
  <si>
    <t>7-1012</t>
  </si>
  <si>
    <t>螺旋缝焊接钢管 D325x6  Q235B</t>
  </si>
  <si>
    <t xml:space="preserve">焊接钢管 </t>
  </si>
  <si>
    <t>7-1010</t>
  </si>
  <si>
    <t>焊接钢管 D219x6  20#</t>
  </si>
  <si>
    <t>7-1008</t>
  </si>
  <si>
    <t>焊接钢管 D108x4  20#</t>
  </si>
  <si>
    <t>7-1007</t>
  </si>
  <si>
    <t>焊接钢管 D89x4  20#</t>
  </si>
  <si>
    <t>7-1005</t>
  </si>
  <si>
    <t>焊接钢管 D57x3.5  20#</t>
  </si>
  <si>
    <t>7-1004</t>
  </si>
  <si>
    <t>焊接钢管 D45x3  20#</t>
  </si>
  <si>
    <t>阀门</t>
  </si>
  <si>
    <t>7-5031</t>
  </si>
  <si>
    <t>伸缩法兰蝶阀 DN1800 PN10 S伸缩法兰蝶阀 D341X-10  铸铁</t>
  </si>
  <si>
    <t>7-5026</t>
  </si>
  <si>
    <t>伸缩法兰蝶阀 DN900 PN10 S伸缩法兰蝶阀 D341X-10  铸铁</t>
  </si>
  <si>
    <t xml:space="preserve">防水套管 </t>
  </si>
  <si>
    <t>预2-3999</t>
  </si>
  <si>
    <t>A型刚性防水套管  DN1200 02S404  Q235B</t>
  </si>
  <si>
    <t>A型刚性防水套管  DN1800 02S404  Q235B</t>
  </si>
  <si>
    <t>预2-3985</t>
  </si>
  <si>
    <t>A型刚性防水套管  DN100  Q235B</t>
  </si>
  <si>
    <t>主材：焊接钢管</t>
  </si>
  <si>
    <t>kg</t>
  </si>
  <si>
    <t>除锈防腐</t>
  </si>
  <si>
    <t>9-2015</t>
  </si>
  <si>
    <t>管道抛丸除锈</t>
  </si>
  <si>
    <t>10m²</t>
  </si>
  <si>
    <t>9-3222</t>
  </si>
  <si>
    <t>管道环氧煤沥青防腐 一底两面</t>
  </si>
  <si>
    <t>9-3221</t>
  </si>
  <si>
    <t>管道环氧煤沥青防腐 每增一布一油</t>
  </si>
  <si>
    <t xml:space="preserve">FW线 </t>
  </si>
  <si>
    <t xml:space="preserve">无缝钢管 </t>
  </si>
  <si>
    <t>D478x8 GB/T8163-2012  20#</t>
  </si>
  <si>
    <t>7-1011</t>
  </si>
  <si>
    <t>D273x6 GB/T8163-2012  20#</t>
  </si>
  <si>
    <t>D219x6 GB/T8163-2012  20#</t>
  </si>
  <si>
    <t>7-1009</t>
  </si>
  <si>
    <t>D159x4.5 GB/T8163-2012  20#</t>
  </si>
  <si>
    <t>7-5022</t>
  </si>
  <si>
    <t>弹性座封闸阀 DN450 PN16 Z45X-16Q  QT450</t>
  </si>
  <si>
    <t>7-5017</t>
  </si>
  <si>
    <t>弹性座封闸阀 DN200 PN16 Z45X-16Q  QT450</t>
  </si>
  <si>
    <t>消火栓</t>
  </si>
  <si>
    <t>快速调压式地上消火栓</t>
  </si>
  <si>
    <t>7-7020</t>
  </si>
  <si>
    <t xml:space="preserve">SSK150/65-16 供货总高度H=1740mm </t>
  </si>
  <si>
    <t xml:space="preserve">室外消防箱 </t>
  </si>
  <si>
    <t>7-7023</t>
  </si>
  <si>
    <t>内设25米长DN65消防水龙带2条，￠19mm直流喷流喷雾水枪1个，快速接口接头2对及扳手</t>
  </si>
  <si>
    <t xml:space="preserve">直流/喷雾型消防水炮 </t>
  </si>
  <si>
    <t>7-7026</t>
  </si>
  <si>
    <t>装置内设3个装置外需设5个 Q=50L/s  PN16 供货法兰至地面高度1300mm</t>
  </si>
  <si>
    <t>预2-3993</t>
  </si>
  <si>
    <t>A型刚性防水套管 DN450 02S404  Q235B</t>
  </si>
  <si>
    <t>预2-3988</t>
  </si>
  <si>
    <t>A型刚性防水套管 DN200 02S404  Q235B</t>
  </si>
  <si>
    <t xml:space="preserve">SWW线 </t>
  </si>
  <si>
    <t>焊接钢管 D159x6  20#</t>
  </si>
  <si>
    <t xml:space="preserve">RD线 </t>
  </si>
  <si>
    <t xml:space="preserve">塑料管 </t>
  </si>
  <si>
    <t>调7-1204</t>
  </si>
  <si>
    <t>增强聚丙烯中空壁缠绕管 DN800 环刚度12.5KN   FRPP</t>
  </si>
  <si>
    <t>增强聚丙烯中空壁缠绕管 DN600 环刚度12.5KN   FRPP</t>
  </si>
  <si>
    <t>7-1204</t>
  </si>
  <si>
    <t>增强聚丙烯中空壁缠绕管 DN500 环刚度12.5KN   FRPP</t>
  </si>
  <si>
    <t>7-1203</t>
  </si>
  <si>
    <t>增强聚丙烯中空壁缠绕管 DN400 环刚度12.5KN   FRPP</t>
  </si>
  <si>
    <t>7-1202</t>
  </si>
  <si>
    <t>增强聚丙烯中空壁缠绕管 DN300 环刚度12.5KN   FRPP</t>
  </si>
  <si>
    <t>预2-3997</t>
  </si>
  <si>
    <t>B型刚性防水套管 DN800 02S404  Q235B</t>
  </si>
  <si>
    <t>预2-3995</t>
  </si>
  <si>
    <t>B型刚性防水套管 DN600 02S404  Q235B</t>
  </si>
  <si>
    <t>预2-3994</t>
  </si>
  <si>
    <t>B型刚性防水套管 DN500 02S404  Q235B</t>
  </si>
  <si>
    <t>预2-3992</t>
  </si>
  <si>
    <t>B型刚性防水套管 DN400 02S404  Q235B</t>
  </si>
  <si>
    <t>预2-3990</t>
  </si>
  <si>
    <t>B型刚性防水套管 DN300 02S404  Q235B</t>
  </si>
  <si>
    <t xml:space="preserve">FRD线 </t>
  </si>
  <si>
    <t>D530x8 GB/T8163-2008  20#</t>
  </si>
  <si>
    <t>7-1014</t>
  </si>
  <si>
    <t>D426x8 GB/T8163-2008  20#</t>
  </si>
  <si>
    <t>D325x8 GB/T8163-2008  20#</t>
  </si>
  <si>
    <t>D219x8 GB/T8163-2008  20#</t>
  </si>
  <si>
    <t>D159x6 GB/T8163-2008  20#</t>
  </si>
  <si>
    <t>D108x4 GB/T8163-2008  20#</t>
  </si>
  <si>
    <t>7-5019</t>
  </si>
  <si>
    <t>弹性座封闸阀 DN300  PN10 Z45X-10Q  QT450</t>
  </si>
  <si>
    <t>弹性座封闸阀 DN200  PN10 Z45X-10Q  QT450</t>
  </si>
  <si>
    <t>7-5016</t>
  </si>
  <si>
    <t>弹性座封闸阀 DN150  PN10 Z45X-10Q  QT450</t>
  </si>
  <si>
    <t>A型刚性防水套管 DN500 02S404  Q235B</t>
  </si>
  <si>
    <t>A型刚性防水套管 DN400 02S404  Q235B</t>
  </si>
  <si>
    <t>A型刚性防水套管 DN300 02S404  Q235B</t>
  </si>
  <si>
    <t>预2-3987</t>
  </si>
  <si>
    <t>A型刚性防水套管 DN150 02S404  Q235B</t>
  </si>
  <si>
    <t>A型刚性防水套管 DN100 02S404  Q235B</t>
  </si>
  <si>
    <t>六</t>
  </si>
  <si>
    <t xml:space="preserve">SD线 </t>
  </si>
  <si>
    <t xml:space="preserve">增强聚丙烯中空壁缠绕管 </t>
  </si>
  <si>
    <t>7-1200</t>
  </si>
  <si>
    <t>DN200 环刚度12.5KN   FRPP</t>
  </si>
  <si>
    <t>7-1199</t>
  </si>
  <si>
    <t>DN150 环刚度12.5KN   FRPP</t>
  </si>
  <si>
    <t>B型刚性防水套管 DN200 02S404  Q235B</t>
  </si>
  <si>
    <t>B型刚性防水套管 DN150 02S404  Q235B</t>
  </si>
  <si>
    <t>初期雨水收集池</t>
  </si>
  <si>
    <t>设备</t>
  </si>
  <si>
    <t>1-2143</t>
  </si>
  <si>
    <t>P2136-1~2 自吸污水泵  铸钢   Q=40m3/h    H=65m  自吸高度   6m  配套电机   P=22kW  U=380V</t>
  </si>
  <si>
    <t xml:space="preserve">台 </t>
  </si>
  <si>
    <t>7-4008</t>
  </si>
  <si>
    <t>Z2146-1~2 镶铜铸铁圆闸门  铸铁镶铜</t>
  </si>
  <si>
    <t xml:space="preserve"> DN500 PN10</t>
  </si>
  <si>
    <t xml:space="preserve"> 配套电手动启闭机</t>
  </si>
  <si>
    <t xml:space="preserve"> P=0.75KW  U=380V</t>
  </si>
  <si>
    <t>综合材料</t>
  </si>
  <si>
    <t>7-1086</t>
  </si>
  <si>
    <t>7-1081</t>
  </si>
  <si>
    <t>7-1079</t>
  </si>
  <si>
    <t>7-1078</t>
  </si>
  <si>
    <t>D89X4 GB/T8163-2008  20#</t>
  </si>
  <si>
    <t>7-1076</t>
  </si>
  <si>
    <t>D57X3.5 GB/T8163-2008  20#</t>
  </si>
  <si>
    <t xml:space="preserve">闸阀 </t>
  </si>
  <si>
    <t>7-5015</t>
  </si>
  <si>
    <t>DN100  PN10 Z45X-10Q  QT450</t>
  </si>
  <si>
    <t xml:space="preserve">旋启式止回阀 </t>
  </si>
  <si>
    <t>DN100  PN10 HH44T-10  铸铁</t>
  </si>
  <si>
    <t xml:space="preserve">法兰球阀 </t>
  </si>
  <si>
    <t>7-5012</t>
  </si>
  <si>
    <t>DN50  PN10 Q41F-10P  304</t>
  </si>
  <si>
    <t>刚性防水翼环  DN500 02S404  Q235B</t>
  </si>
  <si>
    <t>预2-3984</t>
  </si>
  <si>
    <t>刚性防水翼环  DN65 02S404  Q235B</t>
  </si>
  <si>
    <t>9-2007</t>
  </si>
  <si>
    <t>管道动力工具除锈</t>
  </si>
  <si>
    <t>9-3045</t>
  </si>
  <si>
    <t>环氧富锌底漆</t>
  </si>
  <si>
    <t>1-2141</t>
  </si>
  <si>
    <t>P2148-1~2 自吸污水泵 安装在生活污水池上 Q=10m3/h    H=50m  自吸高度   3m  配套电机    P=7.5KW  U=380V</t>
  </si>
  <si>
    <t>1-2142</t>
  </si>
  <si>
    <t>P2148-3~4 自吸污水泵 安装在含盐废水池上 Q=15m3/h    H=65m  自吸高度   3m    配套电机 P=15KW  U=380V</t>
  </si>
  <si>
    <t>7-1080</t>
  </si>
  <si>
    <t>D159X6 GB/T8163-2008  20#</t>
  </si>
  <si>
    <t>7-2025</t>
  </si>
  <si>
    <t>DN200  FRPP</t>
  </si>
  <si>
    <t>DN50  PN10 Z44T-10  铸铁</t>
  </si>
  <si>
    <t>DN50  PN10 HH44T-10  铸铁</t>
  </si>
  <si>
    <t>防水套管</t>
  </si>
  <si>
    <t>预2-3983</t>
  </si>
  <si>
    <t>刚性防水翼环 DN50  PN10 02S404  Q235B</t>
  </si>
  <si>
    <t>50</t>
  </si>
  <si>
    <t xml:space="preserve">钢筋混凝土阀门井 </t>
  </si>
  <si>
    <t>5400x3300x3400（H) 05S502</t>
  </si>
  <si>
    <t>3300x2400x3400（H) 05S502</t>
  </si>
  <si>
    <t>1800x1400x2400（H) 05S502</t>
  </si>
  <si>
    <t>1300x1300x2000（H) 05S502</t>
  </si>
  <si>
    <t>650</t>
  </si>
  <si>
    <t xml:space="preserve">钢筋混凝土检查井 </t>
  </si>
  <si>
    <t>Φ1500x2500（H) 02S515</t>
  </si>
  <si>
    <t>Φ1250x2500（H) 02S515</t>
  </si>
  <si>
    <t>1800x1400x1000（H) 05S502</t>
  </si>
  <si>
    <t>1600x1600x1000（H) 05S502</t>
  </si>
  <si>
    <t>1100x1100x1000（H) 05S502</t>
  </si>
  <si>
    <t xml:space="preserve">钢筋混凝土水封井 </t>
  </si>
  <si>
    <t>1250x1250x2500（H) 02S515</t>
  </si>
  <si>
    <t>Φ1500x2000（H) 02S515</t>
  </si>
  <si>
    <t xml:space="preserve">1#钢筋混凝土化粪池 </t>
  </si>
  <si>
    <t>2350x750x2800 03S702</t>
  </si>
  <si>
    <t>8-2034</t>
  </si>
  <si>
    <t>2151-AC-01~02 恒温恒湿精密空调机组</t>
  </si>
  <si>
    <t>HF92N 制冷量:91.8kW 风量:18000m3/h</t>
  </si>
  <si>
    <t>电加热量：48kW</t>
  </si>
  <si>
    <t>机外余压：350Pa</t>
  </si>
  <si>
    <t>加湿量：15kg/h</t>
  </si>
  <si>
    <t>机组噪音:≤73dBA</t>
  </si>
  <si>
    <t>配电总功率: 86.05kW</t>
  </si>
  <si>
    <t>空气过滤器等级：G4</t>
  </si>
  <si>
    <t>制冷剂：R407C</t>
  </si>
  <si>
    <t>含室内外机连接管，连接信号线及所有配件</t>
  </si>
  <si>
    <t>2151-AC-03 单元式空调机 LF8N</t>
  </si>
  <si>
    <t>制冷量：8.1kW</t>
  </si>
  <si>
    <t>风量：1500m3/h</t>
  </si>
  <si>
    <t>机外余压：100Pa</t>
  </si>
  <si>
    <t>制冷功率：3.06kW</t>
  </si>
  <si>
    <t>电源：3-380-50</t>
  </si>
  <si>
    <t xml:space="preserve">含室内外机连接管，连接信号线及所有配件。
</t>
  </si>
  <si>
    <t>8-2039</t>
  </si>
  <si>
    <t>2151-CFU-01 新风净化机 DAS403-2</t>
  </si>
  <si>
    <t>风量：2040m3/h</t>
  </si>
  <si>
    <t>机外余压：250Pa</t>
  </si>
  <si>
    <t>总功率：2.2kW</t>
  </si>
  <si>
    <t>噪音：≤60dB(A)</t>
  </si>
  <si>
    <t>厂家配套100mm高底座</t>
  </si>
  <si>
    <t>化学过滤材料：M9000，配套控制箱；</t>
  </si>
  <si>
    <t>8-2048</t>
  </si>
  <si>
    <t>2151-EF-01~04 斜流排风机 SJG-3F</t>
  </si>
  <si>
    <t>风量：800m3/h</t>
  </si>
  <si>
    <t>全压：230Pa</t>
  </si>
  <si>
    <t>转数：1450 r/min</t>
  </si>
  <si>
    <t>功率：0.25kW</t>
  </si>
  <si>
    <t>噪音:≤ 61dB(A)</t>
  </si>
  <si>
    <t>8-2012</t>
  </si>
  <si>
    <t>2151-AS-01~03 电动密闭阀 JZD-G</t>
  </si>
  <si>
    <t>尺寸：500X600</t>
  </si>
  <si>
    <t>电源：DC24V</t>
  </si>
  <si>
    <t>功率：0.015kW</t>
  </si>
  <si>
    <t>2151-FD-01~02 70℃防火阀 FH-SFVD</t>
  </si>
  <si>
    <t>尺寸：1350x630</t>
  </si>
  <si>
    <t>70℃熔断器动作，自动关闭</t>
  </si>
  <si>
    <t>DC24V电信号输入，联锁关闭</t>
  </si>
  <si>
    <t>可输出状态信号</t>
  </si>
  <si>
    <t>抗爆阀 PV-KK-SM-4</t>
  </si>
  <si>
    <t>压力降：100Pa</t>
  </si>
  <si>
    <r>
      <rPr>
        <sz val="9"/>
        <rFont val="宋体"/>
        <charset val="134"/>
      </rPr>
      <t>风量：800m</t>
    </r>
    <r>
      <rPr>
        <vertAlign val="superscript"/>
        <sz val="9"/>
        <rFont val="宋体"/>
        <charset val="134"/>
      </rPr>
      <t>3</t>
    </r>
    <r>
      <rPr>
        <sz val="9"/>
        <rFont val="宋体"/>
        <charset val="134"/>
      </rPr>
      <t>/h</t>
    </r>
  </si>
  <si>
    <t>2列2行</t>
  </si>
  <si>
    <t>配套组合框</t>
  </si>
  <si>
    <t>抗爆阀 PV-KK-SM-6</t>
  </si>
  <si>
    <r>
      <rPr>
        <sz val="9"/>
        <rFont val="宋体"/>
        <charset val="134"/>
      </rPr>
      <t>风量： 2040m</t>
    </r>
    <r>
      <rPr>
        <vertAlign val="superscript"/>
        <sz val="9"/>
        <rFont val="宋体"/>
        <charset val="134"/>
      </rPr>
      <t>3</t>
    </r>
    <r>
      <rPr>
        <sz val="9"/>
        <rFont val="宋体"/>
        <charset val="134"/>
      </rPr>
      <t>/h</t>
    </r>
  </si>
  <si>
    <t>2列3行</t>
  </si>
  <si>
    <t>8-1007</t>
  </si>
  <si>
    <t>2151-EHW-01~02 电热水器</t>
  </si>
  <si>
    <t>加热量：2kW</t>
  </si>
  <si>
    <t>容积：60L</t>
  </si>
  <si>
    <t>通风空调材料</t>
  </si>
  <si>
    <t>8-2016</t>
  </si>
  <si>
    <t>送风静压箱 5600X2300X1000 δ=1.2mm</t>
  </si>
  <si>
    <t>回风静压箱 5600X2000X1600 δ=1.2mm</t>
  </si>
  <si>
    <t>8-2002</t>
  </si>
  <si>
    <t>镀锌钢板风管 δ=1.0mm</t>
  </si>
  <si>
    <t>8-2011</t>
  </si>
  <si>
    <t>双层百叶风口 800X300  铝合金</t>
  </si>
  <si>
    <t>配套调节阀</t>
  </si>
  <si>
    <t>带调节阀散流器 480X240 10K121  铝合金</t>
  </si>
  <si>
    <t>手动对开多叶调节阀 1500X1000 L=160mm(全密闭式)  钢制</t>
  </si>
  <si>
    <t>手动对开多叶调节阀 800X500 L=140mm 钢制</t>
  </si>
  <si>
    <t>手动对开多叶调节阀 1500X1000 L=140mm(全密闭式) 钢制</t>
  </si>
  <si>
    <t>9-1081</t>
  </si>
  <si>
    <t>B1级阻燃闭孔泡沫橡塑 δ=25mm</t>
  </si>
  <si>
    <t>生活给排水材料</t>
  </si>
  <si>
    <t>7-6007</t>
  </si>
  <si>
    <t>蹲式大便器 配套水箱</t>
  </si>
  <si>
    <t xml:space="preserve">主材 </t>
  </si>
  <si>
    <t>7-6002</t>
  </si>
  <si>
    <t>洗手盆 配套水龙头</t>
  </si>
  <si>
    <t>7-6011</t>
  </si>
  <si>
    <t>落地式小便器 配套自闭阀</t>
  </si>
  <si>
    <t>7-6015</t>
  </si>
  <si>
    <t>水封地漏 DN50</t>
  </si>
  <si>
    <t>7-2021</t>
  </si>
  <si>
    <t>PP-R塑料给水管 De50 S4级</t>
  </si>
  <si>
    <t>7-2017</t>
  </si>
  <si>
    <t>PP-R塑料给水管 De20 S4级</t>
  </si>
  <si>
    <t>7-2024</t>
  </si>
  <si>
    <t>UPVC塑料排水管 DN100</t>
  </si>
  <si>
    <t>UPVC塑料排水管 DN50</t>
  </si>
  <si>
    <t>7-5005</t>
  </si>
  <si>
    <t>PP-R专用球阀 DN40</t>
  </si>
  <si>
    <t>7-5001</t>
  </si>
  <si>
    <t>PP-R专用球阀 DN15</t>
  </si>
  <si>
    <t>采暖通风设备</t>
  </si>
  <si>
    <t>8-2049</t>
  </si>
  <si>
    <t>2147-EF-01~06 轴流排风机 T35-11№4.0</t>
  </si>
  <si>
    <t>风量：3920m3/h</t>
  </si>
  <si>
    <t>全压：90Pa</t>
  </si>
  <si>
    <t>总功率：0.18kW</t>
  </si>
  <si>
    <t>内配防虫网</t>
  </si>
  <si>
    <t>外配45度防雨弯头</t>
  </si>
  <si>
    <t>2147-AC-01~03 单元式空调机 LF28N</t>
  </si>
  <si>
    <t>制冷量：     27.4kW</t>
  </si>
  <si>
    <t>循环风量： 5000m3/h</t>
  </si>
  <si>
    <t>制冷功率：  10.51kW</t>
  </si>
  <si>
    <t>电源：       3-380-50</t>
  </si>
  <si>
    <t>配套250mm高角钢支架</t>
  </si>
  <si>
    <t>2147-AC-04 分体柜式空调机 KFR-50LW/E</t>
  </si>
  <si>
    <t>制冷量：     5.2W</t>
  </si>
  <si>
    <t>制热量：     7.35W</t>
  </si>
  <si>
    <t>制冷功率：   1.49kW</t>
  </si>
  <si>
    <t>制热功率：   3.6kW</t>
  </si>
  <si>
    <t>电源：     1-220-50</t>
  </si>
  <si>
    <t>7-6003</t>
  </si>
  <si>
    <t>污水池盆 配套水龙头</t>
  </si>
  <si>
    <t>10组</t>
  </si>
  <si>
    <t>组</t>
  </si>
  <si>
    <t>通风设备</t>
  </si>
  <si>
    <t>2110-EF-01~02 防爆斜流风机 BSJG-3.5F</t>
  </si>
  <si>
    <t>风量：2800m3/h</t>
  </si>
  <si>
    <t>全压：240Pa</t>
  </si>
  <si>
    <t>功率：0.37kW</t>
  </si>
  <si>
    <t>噪音: ≤ 61dB(A)</t>
  </si>
  <si>
    <t>2110-SF-01~02 防爆轴流风机 BT35-11№4.0</t>
  </si>
  <si>
    <t>风量：3528m3/h</t>
  </si>
  <si>
    <t>全压：74Pa</t>
  </si>
  <si>
    <t>功率：0.12kW</t>
  </si>
  <si>
    <t>噪音:  ≤ 61dB(A)</t>
  </si>
  <si>
    <t>内配防护网，外配90度防雨弯头</t>
  </si>
  <si>
    <t>2110-EF-03~04 防爆轴流风机 BT35-11№4.0</t>
  </si>
  <si>
    <t>内配防护网，外配45度防雨弯头</t>
  </si>
  <si>
    <t>通风材料</t>
  </si>
  <si>
    <t>单层百叶排风口</t>
  </si>
  <si>
    <t>消防材料</t>
  </si>
  <si>
    <t xml:space="preserve">丙烯腈主装置 </t>
  </si>
  <si>
    <t>无缝钢管φ108×4  20#</t>
  </si>
  <si>
    <t>7-1077</t>
  </si>
  <si>
    <t>无缝钢管φ76×4  20#</t>
  </si>
  <si>
    <t>7-5013</t>
  </si>
  <si>
    <t>管牙接扣(带闷盖)  PN16 DN65 KD65  铸铝</t>
  </si>
  <si>
    <t>球阀DN65 PN16 Q41F-16C  碳钢</t>
  </si>
  <si>
    <t xml:space="preserve">环氧磷酸锌底漆 </t>
  </si>
  <si>
    <t>9-3033</t>
  </si>
  <si>
    <t>红色丙烯酸聚氨酯面漆  CO4-2</t>
  </si>
  <si>
    <t xml:space="preserve">乙腈装置 </t>
  </si>
  <si>
    <t>管牙接扣(带闷盖)    PN16 DN65 KD65  铸铝</t>
  </si>
  <si>
    <t xml:space="preserve">泡沫站 </t>
  </si>
  <si>
    <t>7-1108</t>
  </si>
  <si>
    <t>无缝钢管φ219x8  20#</t>
  </si>
  <si>
    <t>球阀PN16,DN200 Q41H-16C 碳钢</t>
  </si>
  <si>
    <t>7-5009</t>
  </si>
  <si>
    <t>闸阀PN16,DN25 Z41H-16C 碳钢</t>
  </si>
  <si>
    <t xml:space="preserve">中间罐区 </t>
  </si>
  <si>
    <t>7-1128</t>
  </si>
  <si>
    <t>7-1127</t>
  </si>
  <si>
    <t>无缝钢管φ159x6  20#</t>
  </si>
  <si>
    <t>7-1126</t>
  </si>
  <si>
    <t>无缝钢管φ108x4  20#</t>
  </si>
  <si>
    <t>7-1125</t>
  </si>
  <si>
    <t>无缝钢管Φ89x4.5  20#</t>
  </si>
  <si>
    <t>7-1124</t>
  </si>
  <si>
    <t>无缝钢管Φ76x4  20#</t>
  </si>
  <si>
    <t>7-1120</t>
  </si>
  <si>
    <t>无缝钢管Φ32x3  20#</t>
  </si>
  <si>
    <t>7-5014</t>
  </si>
  <si>
    <t>金属软管PN16,DN80 1.6XJR65FH-1000  0Cr19Ni9、20#</t>
  </si>
  <si>
    <t>金属软管PN16,DN100 1.6XJR65FH-1000  0Cr19Ni9、20#</t>
  </si>
  <si>
    <t>立式过滤器PN16,DN80 LYTF-80  20#（不锈钢滤网）</t>
  </si>
  <si>
    <t>立式过滤器PN16,DN100 LYTF-65  20#（不锈钢滤网）</t>
  </si>
  <si>
    <t>球阀PN16,DN65 Q41H-16C 20#（不锈钢滤网）</t>
  </si>
  <si>
    <t>球阀PN16,DN80 Q41H-16C 碳钢</t>
  </si>
  <si>
    <t>球阀PN16,DN100 Q41H-16C 碳钢</t>
  </si>
  <si>
    <t>管牙接口（带闷盖）DN65 KD65 铸铝</t>
  </si>
  <si>
    <t>红色丙烯酸聚氨酯面漆 HG2-590-67   CO4-2</t>
  </si>
  <si>
    <t xml:space="preserve">废水罐区 </t>
  </si>
  <si>
    <t>无缝钢管φ159x6    20#</t>
  </si>
  <si>
    <t>无缝钢管φ108x4    20#</t>
  </si>
  <si>
    <t>无缝钢管Φ76x4    20#</t>
  </si>
  <si>
    <t>立式过滤器PN16,DN100 1.6XJR65FH-1000  0Cr19Ni9、20#</t>
  </si>
  <si>
    <t>管牙接扣(带闷盖)    DN65 KD65 铸铝</t>
  </si>
  <si>
    <t>球阀PN16,DN150 Q41H-16C 碳钢</t>
  </si>
  <si>
    <t>球阀PN16,DN65 Q41H-16C 碳钢</t>
  </si>
  <si>
    <t>消防设备</t>
  </si>
  <si>
    <t xml:space="preserve">半固定消防水竖管装置 </t>
  </si>
  <si>
    <t xml:space="preserve">DN65水带25m，快速接口DN65 </t>
  </si>
  <si>
    <t>条</t>
  </si>
  <si>
    <t xml:space="preserve">减压稳压单口阀DN65 </t>
  </si>
  <si>
    <t xml:space="preserve">直流-喷雾水枪DN65 </t>
  </si>
  <si>
    <t>推车式干粉灭火器 MFT/ABC50</t>
  </si>
  <si>
    <t>具</t>
  </si>
  <si>
    <t>手提式干粉灭火器 MF/ABC8</t>
  </si>
  <si>
    <t>灭火器箱 MFX8</t>
  </si>
  <si>
    <t>7-7030</t>
  </si>
  <si>
    <t>水力空气泡沫灭火装置 MPY300 组合件</t>
  </si>
  <si>
    <t>设备运杂费:设备原价x8%</t>
  </si>
  <si>
    <t>材料运杂费:材料原价x5%</t>
  </si>
  <si>
    <t>C</t>
  </si>
  <si>
    <t>综合取费：1.3154*Σb</t>
  </si>
  <si>
    <t>D</t>
  </si>
  <si>
    <t>安装工程增值税：（B+C）*10%</t>
  </si>
  <si>
    <t xml:space="preserve">DN65水带25m，  快速接口DN65 </t>
  </si>
  <si>
    <t>7-7034</t>
  </si>
  <si>
    <t>平衡压力式泡沫比例混合装置 PHP L-64/6 S  组合件</t>
  </si>
  <si>
    <t xml:space="preserve">包括：泡沫罐、泡沫液泵、比例混合器、过滤器、仪表等成套供应 </t>
  </si>
  <si>
    <t>防爆电动闸阀DN200 DYQ940H</t>
  </si>
  <si>
    <t>抗溶性水成膜泡沫液 0.03</t>
  </si>
  <si>
    <t>七</t>
  </si>
  <si>
    <t>手提式二氧化碳灭火器 MT5</t>
  </si>
  <si>
    <t xml:space="preserve">推车式二氧化碳灭火器 MTT30   </t>
  </si>
  <si>
    <t xml:space="preserve">灭火器箱 MFX8 </t>
  </si>
  <si>
    <t>灭火器箱 MTX5</t>
  </si>
  <si>
    <t>八</t>
  </si>
  <si>
    <t>生活污水提升池</t>
  </si>
  <si>
    <t>九</t>
  </si>
  <si>
    <t xml:space="preserve">固定式泡沫灭火系统 </t>
  </si>
  <si>
    <t>7-7029</t>
  </si>
  <si>
    <t>空气泡沫发生器 PCL16</t>
  </si>
  <si>
    <t>空气泡沫发生器 PCL24</t>
  </si>
  <si>
    <t>防爆电动闸阀DN80 DYQ940H</t>
  </si>
  <si>
    <t>防爆电动闸阀DN100 DYQ940H</t>
  </si>
  <si>
    <t>防爆电动闸阀DN150 DYQ940H</t>
  </si>
  <si>
    <t>地上式泡沫消火栓 SSP100/65-1.6</t>
  </si>
  <si>
    <t>7-7025</t>
  </si>
  <si>
    <t>泡沫消火栓配箱 WSP21-J</t>
  </si>
  <si>
    <t xml:space="preserve">附一支PQ8枪、水龙带DN65,25mx2条,DN65水带接口2付 </t>
  </si>
  <si>
    <t>水力空气泡沫灭火装置 MPY300  组合件</t>
  </si>
  <si>
    <t>耐寒型抗溶性水成膜泡沫灭火剂 0.03</t>
  </si>
  <si>
    <t>十</t>
  </si>
  <si>
    <t>十一</t>
  </si>
  <si>
    <t>十二</t>
  </si>
  <si>
    <t xml:space="preserve">火炬 </t>
  </si>
  <si>
    <t>十三</t>
  </si>
  <si>
    <t xml:space="preserve">机柜间 </t>
  </si>
  <si>
    <t>管道</t>
  </si>
  <si>
    <t>地面操作混凝土圆形立式阀门井φ1200 05S502-16</t>
  </si>
  <si>
    <t>工程费用估算表</t>
  </si>
  <si>
    <t>项目编号：JLY118-010FS</t>
  </si>
  <si>
    <t>档案号：F1024A0-FS03-00</t>
  </si>
  <si>
    <t>建设项目名称：中国石油吉化（揭阳）分公司60万吨/年ABS及其配套工程</t>
  </si>
  <si>
    <t>设计阶段：可研</t>
  </si>
  <si>
    <t>单项工程名称：丙烯腈装置</t>
  </si>
  <si>
    <t>金额单位：万元、万美元</t>
  </si>
  <si>
    <t>单元或主项代码</t>
  </si>
  <si>
    <t>设计规模或      主要工程量</t>
  </si>
  <si>
    <t>占工程费用比例（%）</t>
  </si>
  <si>
    <t>工程费</t>
  </si>
  <si>
    <r>
      <rPr>
        <sz val="9"/>
        <color theme="1"/>
        <rFont val="Times New Roman"/>
        <charset val="134"/>
      </rPr>
      <t>13</t>
    </r>
    <r>
      <rPr>
        <sz val="9"/>
        <color theme="1"/>
        <rFont val="宋体"/>
        <charset val="134"/>
        <scheme val="minor"/>
      </rPr>
      <t>×</t>
    </r>
    <r>
      <rPr>
        <sz val="9"/>
        <color theme="1"/>
        <rFont val="Times New Roman"/>
        <charset val="134"/>
      </rPr>
      <t>10</t>
    </r>
    <r>
      <rPr>
        <vertAlign val="superscript"/>
        <sz val="9"/>
        <color theme="1"/>
        <rFont val="Times New Roman"/>
        <charset val="134"/>
      </rPr>
      <t xml:space="preserve">4 </t>
    </r>
    <r>
      <rPr>
        <sz val="9"/>
        <color theme="1"/>
        <rFont val="Times New Roman"/>
        <charset val="134"/>
      </rPr>
      <t>t/a</t>
    </r>
  </si>
  <si>
    <t>四丙</t>
  </si>
  <si>
    <t>三丙</t>
  </si>
  <si>
    <t>扣AOGC</t>
  </si>
  <si>
    <t>建、构筑物</t>
  </si>
  <si>
    <t>地基处理</t>
  </si>
  <si>
    <t>其他小型设备</t>
  </si>
  <si>
    <t>设备隔热</t>
  </si>
  <si>
    <t>1.3.1</t>
  </si>
  <si>
    <t>引进</t>
  </si>
  <si>
    <t>冰机</t>
  </si>
  <si>
    <t>1.3.2</t>
  </si>
  <si>
    <t>国产</t>
  </si>
  <si>
    <t>机泵</t>
  </si>
  <si>
    <t>起重设备</t>
  </si>
  <si>
    <t>工艺管道</t>
  </si>
  <si>
    <t>电气</t>
  </si>
  <si>
    <t>主装置电气</t>
  </si>
  <si>
    <t>电信</t>
  </si>
  <si>
    <t>主装置电信</t>
  </si>
  <si>
    <t>自控仪表</t>
  </si>
  <si>
    <t>1.9.1</t>
  </si>
  <si>
    <t>仪表设备</t>
  </si>
  <si>
    <t>1.9.2</t>
  </si>
  <si>
    <t>材料</t>
  </si>
  <si>
    <t>采暖通风给排水</t>
  </si>
  <si>
    <t>分析化验</t>
  </si>
  <si>
    <t>催化剂及化学品</t>
  </si>
  <si>
    <t>消防安全</t>
  </si>
  <si>
    <t>催化剂沉降</t>
  </si>
  <si>
    <t>176</t>
  </si>
  <si>
    <t>2.1</t>
  </si>
  <si>
    <t>土建</t>
  </si>
  <si>
    <t>2.2</t>
  </si>
  <si>
    <t>工艺设备</t>
  </si>
  <si>
    <t>2.3</t>
  </si>
  <si>
    <t>2.4</t>
  </si>
  <si>
    <t>2.5</t>
  </si>
  <si>
    <t>2.6</t>
  </si>
  <si>
    <t>2.7</t>
  </si>
  <si>
    <t>废气焚烧单元AOGC</t>
  </si>
  <si>
    <t>总图</t>
  </si>
  <si>
    <t>静止设备</t>
  </si>
  <si>
    <t xml:space="preserve">换热器  </t>
  </si>
  <si>
    <t>余热锅炉</t>
  </si>
  <si>
    <t xml:space="preserve">
过滤器</t>
  </si>
  <si>
    <t>喷氨格栅、氨空混合器</t>
  </si>
  <si>
    <t>烟囱</t>
  </si>
  <si>
    <t>设备保温防腐</t>
  </si>
  <si>
    <t>其他：安全阀</t>
  </si>
  <si>
    <t>补氧/开车风机</t>
  </si>
  <si>
    <t>催化剂</t>
  </si>
  <si>
    <t>管道阀门</t>
  </si>
  <si>
    <t>特殊件</t>
  </si>
  <si>
    <t>3.10.1</t>
  </si>
  <si>
    <t>3.10.2</t>
  </si>
  <si>
    <t>消防</t>
  </si>
  <si>
    <t>供排水</t>
  </si>
  <si>
    <t>废水焚烧单元WWI</t>
  </si>
  <si>
    <t>4.1</t>
  </si>
  <si>
    <t>4.2</t>
  </si>
  <si>
    <t>引进（喷枪、燃烧器、部分进口仪表及控制、BMS系统）</t>
  </si>
  <si>
    <t>工艺设备成套</t>
  </si>
  <si>
    <t>焚烧炉砌筑</t>
  </si>
  <si>
    <t>4.3</t>
  </si>
  <si>
    <t>4.4</t>
  </si>
  <si>
    <t>4.5</t>
  </si>
  <si>
    <t>进口部分</t>
  </si>
  <si>
    <t>国内部分</t>
  </si>
  <si>
    <t>4.6</t>
  </si>
  <si>
    <t>4.7</t>
  </si>
  <si>
    <t>通信</t>
  </si>
  <si>
    <t>4.8</t>
  </si>
  <si>
    <t>增值税抵扣额</t>
  </si>
  <si>
    <t>引进设备</t>
  </si>
  <si>
    <t>国内</t>
  </si>
  <si>
    <t>总概算表</t>
  </si>
  <si>
    <t>文件编号:</t>
  </si>
  <si>
    <r>
      <rPr>
        <sz val="9"/>
        <color indexed="0"/>
        <rFont val="宋体"/>
        <charset val="134"/>
      </rPr>
      <t>x</t>
    </r>
    <r>
      <rPr>
        <sz val="9"/>
        <color indexed="0"/>
        <rFont val="宋体"/>
        <charset val="134"/>
      </rPr>
      <t>xx</t>
    </r>
  </si>
  <si>
    <t>设计阶段:</t>
  </si>
  <si>
    <t>基础设计</t>
  </si>
  <si>
    <t>项目代号:</t>
  </si>
  <si>
    <t>工程名称：中海油东方20万吨/年丙烯腈装置-催化剂沉降单元</t>
  </si>
  <si>
    <t>专    业:</t>
  </si>
  <si>
    <t>单元号或主项号</t>
  </si>
  <si>
    <t>规模或主要工程量</t>
  </si>
  <si>
    <t>概算价值（万元）</t>
  </si>
  <si>
    <t>占投资%</t>
  </si>
  <si>
    <t>含外币金额（万美元）</t>
  </si>
  <si>
    <t xml:space="preserve">设备购置费  </t>
  </si>
  <si>
    <t>其他</t>
  </si>
  <si>
    <r>
      <rPr>
        <b/>
        <sz val="10"/>
        <rFont val="宋体"/>
        <charset val="134"/>
      </rPr>
      <t>Ⅰ</t>
    </r>
  </si>
  <si>
    <r>
      <rPr>
        <b/>
        <sz val="10"/>
        <rFont val="宋体"/>
        <charset val="134"/>
      </rPr>
      <t>概算总投资（含增值税）</t>
    </r>
  </si>
  <si>
    <r>
      <rPr>
        <b/>
        <sz val="10"/>
        <rFont val="宋体"/>
        <charset val="134"/>
      </rPr>
      <t>概算总投资（不含增值税）</t>
    </r>
  </si>
  <si>
    <r>
      <rPr>
        <b/>
        <sz val="10"/>
        <rFont val="宋体"/>
        <charset val="134"/>
      </rPr>
      <t>Ⅱ</t>
    </r>
  </si>
  <si>
    <r>
      <rPr>
        <b/>
        <sz val="10"/>
        <rFont val="宋体"/>
        <charset val="134"/>
      </rPr>
      <t>建设投资（含增值税）</t>
    </r>
  </si>
  <si>
    <r>
      <rPr>
        <b/>
        <sz val="10"/>
        <rFont val="宋体"/>
        <charset val="134"/>
      </rPr>
      <t>建设投资（不含增值税）</t>
    </r>
  </si>
  <si>
    <r>
      <rPr>
        <sz val="10"/>
        <rFont val="宋体"/>
        <charset val="134"/>
      </rPr>
      <t>一</t>
    </r>
  </si>
  <si>
    <r>
      <rPr>
        <sz val="10"/>
        <rFont val="宋体"/>
        <charset val="134"/>
      </rPr>
      <t>固定资产投资</t>
    </r>
  </si>
  <si>
    <r>
      <rPr>
        <sz val="10"/>
        <rFont val="Times New Roman"/>
        <charset val="134"/>
      </rPr>
      <t>(</t>
    </r>
    <r>
      <rPr>
        <sz val="10"/>
        <rFont val="宋体"/>
        <charset val="134"/>
      </rPr>
      <t>一</t>
    </r>
    <r>
      <rPr>
        <sz val="10"/>
        <rFont val="Times New Roman"/>
        <charset val="134"/>
      </rPr>
      <t>)</t>
    </r>
  </si>
  <si>
    <r>
      <rPr>
        <sz val="10"/>
        <rFont val="宋体"/>
        <charset val="134"/>
      </rPr>
      <t>工程费用</t>
    </r>
  </si>
  <si>
    <t>建筑</t>
  </si>
  <si>
    <t>结构</t>
  </si>
  <si>
    <r>
      <rPr>
        <sz val="10"/>
        <rFont val="宋体"/>
        <charset val="134"/>
      </rPr>
      <t>工艺设备</t>
    </r>
  </si>
  <si>
    <r>
      <rPr>
        <sz val="10"/>
        <rFont val="宋体"/>
        <charset val="134"/>
      </rPr>
      <t>工艺管道</t>
    </r>
  </si>
  <si>
    <r>
      <rPr>
        <sz val="10"/>
        <rFont val="宋体"/>
        <charset val="134"/>
      </rPr>
      <t>电气</t>
    </r>
  </si>
  <si>
    <r>
      <rPr>
        <sz val="10"/>
        <rFont val="宋体"/>
        <charset val="134"/>
      </rPr>
      <t>电信</t>
    </r>
  </si>
  <si>
    <r>
      <rPr>
        <sz val="10"/>
        <rFont val="宋体"/>
        <charset val="134"/>
      </rPr>
      <t>自控仪表</t>
    </r>
  </si>
  <si>
    <r>
      <rPr>
        <sz val="10"/>
        <rFont val="宋体"/>
        <charset val="134"/>
      </rPr>
      <t>给排水</t>
    </r>
  </si>
  <si>
    <r>
      <rPr>
        <sz val="10"/>
        <rFont val="宋体"/>
        <charset val="134"/>
      </rPr>
      <t>特定条件下费用</t>
    </r>
  </si>
  <si>
    <r>
      <rPr>
        <sz val="10"/>
        <rFont val="宋体"/>
        <charset val="134"/>
      </rPr>
      <t>安全生产费</t>
    </r>
  </si>
  <si>
    <r>
      <rPr>
        <sz val="10"/>
        <rFont val="Times New Roman"/>
        <charset val="134"/>
      </rPr>
      <t>(</t>
    </r>
    <r>
      <rPr>
        <sz val="10"/>
        <rFont val="宋体"/>
        <charset val="134"/>
      </rPr>
      <t>二</t>
    </r>
    <r>
      <rPr>
        <sz val="10"/>
        <rFont val="Times New Roman"/>
        <charset val="134"/>
      </rPr>
      <t>)</t>
    </r>
  </si>
  <si>
    <r>
      <rPr>
        <sz val="10"/>
        <rFont val="宋体"/>
        <charset val="134"/>
      </rPr>
      <t>固定资产其他费</t>
    </r>
  </si>
  <si>
    <r>
      <rPr>
        <sz val="10"/>
        <rFont val="宋体"/>
        <charset val="134"/>
      </rPr>
      <t>工程建设管理费</t>
    </r>
  </si>
  <si>
    <r>
      <rPr>
        <sz val="10"/>
        <rFont val="宋体"/>
        <charset val="134"/>
      </rPr>
      <t>临时设施费</t>
    </r>
  </si>
  <si>
    <t>前期准备费</t>
  </si>
  <si>
    <r>
      <rPr>
        <sz val="10"/>
        <rFont val="宋体"/>
        <charset val="134"/>
      </rPr>
      <t>环境影响咨询费</t>
    </r>
  </si>
  <si>
    <r>
      <rPr>
        <sz val="10"/>
        <rFont val="宋体"/>
        <charset val="134"/>
      </rPr>
      <t>劳动安全卫生评价费</t>
    </r>
  </si>
  <si>
    <r>
      <rPr>
        <sz val="10"/>
        <rFont val="宋体"/>
        <charset val="134"/>
      </rPr>
      <t>其他专项评价费</t>
    </r>
  </si>
  <si>
    <r>
      <rPr>
        <sz val="10"/>
        <rFont val="宋体"/>
        <charset val="134"/>
      </rPr>
      <t>可行性研究报告编制费</t>
    </r>
  </si>
  <si>
    <r>
      <rPr>
        <sz val="10"/>
        <rFont val="宋体"/>
        <charset val="134"/>
      </rPr>
      <t>勘察费</t>
    </r>
  </si>
  <si>
    <r>
      <rPr>
        <sz val="10"/>
        <rFont val="宋体"/>
        <charset val="134"/>
      </rPr>
      <t>工程设计费</t>
    </r>
  </si>
  <si>
    <t>9.1</t>
  </si>
  <si>
    <r>
      <rPr>
        <sz val="10"/>
        <rFont val="宋体"/>
        <charset val="134"/>
      </rPr>
      <t>基本设计费</t>
    </r>
  </si>
  <si>
    <r>
      <rPr>
        <sz val="10"/>
        <rFont val="Times New Roman"/>
        <charset val="134"/>
      </rPr>
      <t>9.2</t>
    </r>
  </si>
  <si>
    <r>
      <rPr>
        <sz val="10"/>
        <rFont val="宋体"/>
        <charset val="134"/>
      </rPr>
      <t>非标设计费</t>
    </r>
  </si>
  <si>
    <r>
      <rPr>
        <sz val="10"/>
        <rFont val="Times New Roman"/>
        <charset val="134"/>
      </rPr>
      <t>9.3</t>
    </r>
  </si>
  <si>
    <r>
      <rPr>
        <sz val="10"/>
        <rFont val="宋体"/>
        <charset val="134"/>
      </rPr>
      <t>竣工图编制费</t>
    </r>
  </si>
  <si>
    <r>
      <rPr>
        <sz val="10"/>
        <rFont val="宋体"/>
        <charset val="134"/>
      </rPr>
      <t>工程建设监理费</t>
    </r>
  </si>
  <si>
    <r>
      <rPr>
        <sz val="10"/>
        <rFont val="宋体"/>
        <charset val="134"/>
      </rPr>
      <t>特种设备安全监督检验费</t>
    </r>
  </si>
  <si>
    <r>
      <rPr>
        <sz val="10"/>
        <rFont val="宋体"/>
        <charset val="134"/>
      </rPr>
      <t>压力管道安装监督检验费</t>
    </r>
  </si>
  <si>
    <r>
      <rPr>
        <sz val="10"/>
        <rFont val="宋体"/>
        <charset val="134"/>
      </rPr>
      <t>设备采购技术服务费</t>
    </r>
  </si>
  <si>
    <r>
      <rPr>
        <sz val="10"/>
        <rFont val="宋体"/>
        <charset val="134"/>
      </rPr>
      <t>工程保险费</t>
    </r>
  </si>
  <si>
    <t>工艺包编制费</t>
  </si>
  <si>
    <r>
      <rPr>
        <sz val="10"/>
        <rFont val="宋体"/>
        <charset val="134"/>
      </rPr>
      <t>二</t>
    </r>
  </si>
  <si>
    <r>
      <rPr>
        <sz val="10"/>
        <rFont val="宋体"/>
        <charset val="134"/>
      </rPr>
      <t>预备费</t>
    </r>
  </si>
  <si>
    <r>
      <rPr>
        <sz val="10"/>
        <rFont val="宋体"/>
        <charset val="134"/>
      </rPr>
      <t>基本预备费</t>
    </r>
  </si>
  <si>
    <r>
      <rPr>
        <sz val="10"/>
        <rFont val="宋体"/>
        <charset val="134"/>
      </rPr>
      <t>三</t>
    </r>
  </si>
  <si>
    <r>
      <rPr>
        <sz val="10"/>
        <rFont val="宋体"/>
        <charset val="134"/>
      </rPr>
      <t>增值税抵扣</t>
    </r>
  </si>
</sst>
</file>

<file path=xl/styles.xml><?xml version="1.0" encoding="utf-8"?>
<styleSheet xmlns="http://schemas.openxmlformats.org/spreadsheetml/2006/main">
  <numFmts count="2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
    <numFmt numFmtId="178" formatCode="[$€-2]\ #,##0;[$€-2]\ \-#,##0"/>
    <numFmt numFmtId="179" formatCode="0.00_);\(0.00\)"/>
    <numFmt numFmtId="180" formatCode="#,##0\¥;[Red]\-#,##0\¥"/>
    <numFmt numFmtId="181" formatCode="\$#,##0.00;\(\$#,##0.00\)"/>
    <numFmt numFmtId="182" formatCode="%#.00"/>
    <numFmt numFmtId="183" formatCode="0;_ۿ"/>
    <numFmt numFmtId="184" formatCode="0_ "/>
    <numFmt numFmtId="185" formatCode="0.00_ "/>
    <numFmt numFmtId="186" formatCode="0;_ࠀ"/>
    <numFmt numFmtId="187" formatCode="#,##0_);[Red]\(#,##0\)"/>
    <numFmt numFmtId="188" formatCode="0.0_ "/>
    <numFmt numFmtId="189" formatCode="0_);[Red]\(0\)"/>
    <numFmt numFmtId="190" formatCode="0.000_ "/>
    <numFmt numFmtId="191" formatCode="0;[Red]0"/>
    <numFmt numFmtId="192" formatCode="0.0"/>
    <numFmt numFmtId="193" formatCode="0;_ؓ"/>
    <numFmt numFmtId="194" formatCode="0.000"/>
    <numFmt numFmtId="195" formatCode="0;_͌"/>
    <numFmt numFmtId="196" formatCode="0.0%"/>
  </numFmts>
  <fonts count="90">
    <font>
      <sz val="11"/>
      <color theme="1"/>
      <name val="宋体"/>
      <charset val="134"/>
      <scheme val="minor"/>
    </font>
    <font>
      <sz val="10"/>
      <name val="Times New Roman"/>
      <charset val="134"/>
    </font>
    <font>
      <sz val="11"/>
      <name val="Times New Roman"/>
      <charset val="134"/>
    </font>
    <font>
      <b/>
      <sz val="11"/>
      <name val="Times New Roman"/>
      <charset val="134"/>
    </font>
    <font>
      <sz val="9"/>
      <color indexed="0"/>
      <name val="宋体"/>
      <charset val="134"/>
    </font>
    <font>
      <b/>
      <sz val="20"/>
      <color indexed="0"/>
      <name val="宋体"/>
      <charset val="134"/>
    </font>
    <font>
      <b/>
      <sz val="11"/>
      <name val="宋体"/>
      <charset val="134"/>
    </font>
    <font>
      <b/>
      <sz val="10"/>
      <name val="Times New Roman"/>
      <charset val="134"/>
    </font>
    <font>
      <sz val="10"/>
      <name val="宋体"/>
      <charset val="134"/>
    </font>
    <font>
      <b/>
      <sz val="9"/>
      <color indexed="8"/>
      <name val="宋体"/>
      <charset val="134"/>
    </font>
    <font>
      <sz val="9"/>
      <color indexed="8"/>
      <name val="宋体"/>
      <charset val="134"/>
    </font>
    <font>
      <sz val="9"/>
      <color theme="1"/>
      <name val="宋体"/>
      <charset val="134"/>
      <scheme val="minor"/>
    </font>
    <font>
      <b/>
      <sz val="9"/>
      <color theme="1"/>
      <name val="宋体"/>
      <charset val="134"/>
      <scheme val="minor"/>
    </font>
    <font>
      <sz val="9"/>
      <name val="宋体"/>
      <charset val="134"/>
      <scheme val="minor"/>
    </font>
    <font>
      <sz val="10"/>
      <color indexed="8"/>
      <name val="宋体"/>
      <charset val="134"/>
    </font>
    <font>
      <b/>
      <sz val="14"/>
      <color indexed="8"/>
      <name val="宋体"/>
      <charset val="134"/>
    </font>
    <font>
      <sz val="9"/>
      <color theme="1"/>
      <name val="Times New Roman"/>
      <charset val="134"/>
    </font>
    <font>
      <sz val="10"/>
      <name val="宋体"/>
      <charset val="134"/>
      <scheme val="major"/>
    </font>
    <font>
      <b/>
      <sz val="9"/>
      <name val="宋体"/>
      <charset val="134"/>
    </font>
    <font>
      <sz val="9"/>
      <name val="宋体"/>
      <charset val="134"/>
    </font>
    <font>
      <sz val="9"/>
      <color indexed="8"/>
      <name val="宋体"/>
      <charset val="134"/>
      <scheme val="minor"/>
    </font>
    <font>
      <b/>
      <sz val="10"/>
      <name val="宋体"/>
      <charset val="134"/>
    </font>
    <font>
      <b/>
      <sz val="9"/>
      <color indexed="8"/>
      <name val="宋体"/>
      <charset val="134"/>
      <scheme val="minor"/>
    </font>
    <font>
      <b/>
      <sz val="9"/>
      <color theme="1"/>
      <name val="宋体"/>
      <charset val="134"/>
    </font>
    <font>
      <sz val="9"/>
      <color theme="1"/>
      <name val="宋体"/>
      <charset val="134"/>
    </font>
    <font>
      <sz val="11"/>
      <name val="宋体"/>
      <charset val="134"/>
      <scheme val="minor"/>
    </font>
    <font>
      <b/>
      <sz val="9"/>
      <name val="宋体"/>
      <charset val="134"/>
      <scheme val="minor"/>
    </font>
    <font>
      <b/>
      <sz val="11"/>
      <color theme="1"/>
      <name val="宋体"/>
      <charset val="134"/>
      <scheme val="minor"/>
    </font>
    <font>
      <sz val="12"/>
      <name val="宋体"/>
      <charset val="134"/>
    </font>
    <font>
      <sz val="9"/>
      <color indexed="9"/>
      <name val="宋体"/>
      <charset val="134"/>
    </font>
    <font>
      <sz val="10"/>
      <color theme="1"/>
      <name val="宋体"/>
      <charset val="134"/>
      <scheme val="minor"/>
    </font>
    <font>
      <b/>
      <sz val="12"/>
      <color rgb="FFFF0000"/>
      <name val="宋体"/>
      <charset val="134"/>
    </font>
    <font>
      <b/>
      <sz val="20"/>
      <color theme="1"/>
      <name val="宋体"/>
      <charset val="134"/>
      <scheme val="minor"/>
    </font>
    <font>
      <sz val="10"/>
      <name val="宋体"/>
      <charset val="134"/>
      <scheme val="minor"/>
    </font>
    <font>
      <b/>
      <sz val="10"/>
      <color indexed="8"/>
      <name val="宋体"/>
      <charset val="134"/>
    </font>
    <font>
      <b/>
      <sz val="10"/>
      <name val="宋体"/>
      <charset val="134"/>
      <scheme val="minor"/>
    </font>
    <font>
      <b/>
      <sz val="10"/>
      <color rgb="FFFF0000"/>
      <name val="宋体"/>
      <charset val="134"/>
    </font>
    <font>
      <b/>
      <sz val="10"/>
      <color rgb="FFFF0000"/>
      <name val="宋体"/>
      <charset val="134"/>
      <scheme val="minor"/>
    </font>
    <font>
      <sz val="10"/>
      <color rgb="FF000000"/>
      <name val="宋体"/>
      <charset val="134"/>
      <scheme val="minor"/>
    </font>
    <font>
      <sz val="10"/>
      <color indexed="8"/>
      <name val="宋体"/>
      <charset val="134"/>
      <scheme val="minor"/>
    </font>
    <font>
      <sz val="9"/>
      <color rgb="FF000000"/>
      <name val="宋体"/>
      <charset val="134"/>
    </font>
    <font>
      <sz val="9"/>
      <color rgb="FF000000"/>
      <name val="宋体"/>
      <charset val="134"/>
      <scheme val="minor"/>
    </font>
    <font>
      <sz val="11"/>
      <color rgb="FF3F3F76"/>
      <name val="宋体"/>
      <charset val="0"/>
      <scheme val="minor"/>
    </font>
    <font>
      <sz val="10"/>
      <name val="Arial"/>
      <charset val="134"/>
    </font>
    <font>
      <sz val="11"/>
      <color theme="1"/>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color indexed="17"/>
      <name val="宋体"/>
      <charset val="134"/>
    </font>
    <font>
      <sz val="12"/>
      <color indexed="8"/>
      <name val="宋体"/>
      <charset val="134"/>
    </font>
    <font>
      <sz val="10"/>
      <name val="MS Sans Serif"/>
      <charset val="134"/>
    </font>
    <font>
      <sz val="12"/>
      <name val="Times New Roman"/>
      <charset val="134"/>
    </font>
    <font>
      <b/>
      <sz val="12"/>
      <name val="宋体"/>
      <charset val="134"/>
    </font>
    <font>
      <sz val="12"/>
      <color indexed="16"/>
      <name val="宋体"/>
      <charset val="134"/>
    </font>
    <font>
      <sz val="11"/>
      <color indexed="17"/>
      <name val="宋体"/>
      <charset val="134"/>
    </font>
    <font>
      <sz val="10"/>
      <color indexed="8"/>
      <name val="Arial"/>
      <charset val="134"/>
    </font>
    <font>
      <sz val="11"/>
      <color theme="1"/>
      <name val="宋体"/>
      <charset val="134"/>
    </font>
    <font>
      <sz val="11"/>
      <color indexed="20"/>
      <name val="宋体"/>
      <charset val="134"/>
    </font>
    <font>
      <sz val="1"/>
      <color indexed="8"/>
      <name val="Courier"/>
      <charset val="134"/>
    </font>
    <font>
      <sz val="11"/>
      <color indexed="20"/>
      <name val="Tahoma"/>
      <charset val="134"/>
    </font>
    <font>
      <sz val="11"/>
      <color indexed="17"/>
      <name val="Tahoma"/>
      <charset val="134"/>
    </font>
    <font>
      <vertAlign val="superscript"/>
      <sz val="9"/>
      <color theme="1"/>
      <name val="Times New Roman"/>
      <charset val="134"/>
    </font>
    <font>
      <vertAlign val="superscript"/>
      <sz val="9"/>
      <name val="宋体"/>
      <charset val="134"/>
    </font>
    <font>
      <sz val="10"/>
      <color theme="1"/>
      <name val="Times New Roman"/>
      <charset val="134"/>
    </font>
    <font>
      <sz val="10"/>
      <color theme="1"/>
      <name val="宋体"/>
      <charset val="134"/>
    </font>
    <font>
      <sz val="10.5"/>
      <color rgb="FF000000"/>
      <name val="Times New Roman"/>
      <charset val="134"/>
    </font>
    <font>
      <sz val="10.5"/>
      <color rgb="FF000000"/>
      <name val="黑体"/>
      <charset val="134"/>
    </font>
    <font>
      <sz val="9"/>
      <color rgb="FF000000"/>
      <name val="Times New Roman"/>
      <charset val="134"/>
    </font>
    <font>
      <sz val="9"/>
      <color rgb="FF000000"/>
      <name val="黑体"/>
      <charset val="134"/>
    </font>
    <font>
      <b/>
      <vertAlign val="superscript"/>
      <sz val="10.5"/>
      <color rgb="FF000000"/>
      <name val="Times New Roman"/>
      <charset val="134"/>
    </font>
    <font>
      <sz val="7.5"/>
      <color rgb="FF000000"/>
      <name val="黑体"/>
      <charset val="134"/>
    </font>
    <font>
      <sz val="7.5"/>
      <color rgb="FF000000"/>
      <name val="Times New Roman"/>
      <charset val="134"/>
    </font>
    <font>
      <vertAlign val="superscript"/>
      <sz val="10"/>
      <name val="宋体"/>
      <charset val="134"/>
    </font>
    <font>
      <sz val="8"/>
      <color theme="1"/>
      <name val="宋体"/>
      <charset val="134"/>
    </font>
    <font>
      <sz val="14"/>
      <color theme="1"/>
      <name val="Times New Roman"/>
      <charset val="134"/>
    </font>
    <font>
      <sz val="9"/>
      <color rgb="FFFF0000"/>
      <name val="宋体"/>
      <charset val="134"/>
    </font>
  </fonts>
  <fills count="44">
    <fill>
      <patternFill patternType="none"/>
    </fill>
    <fill>
      <patternFill patternType="gray125"/>
    </fill>
    <fill>
      <patternFill patternType="solid">
        <fgColor indexed="9"/>
        <bgColor indexed="9"/>
      </patternFill>
    </fill>
    <fill>
      <patternFill patternType="solid">
        <fgColor rgb="FFFFFF00"/>
        <bgColor indexed="9"/>
      </patternFill>
    </fill>
    <fill>
      <patternFill patternType="solid">
        <fgColor theme="8" tint="0.799981688894314"/>
        <bgColor indexed="64"/>
      </patternFill>
    </fill>
    <fill>
      <patternFill patternType="solid">
        <fgColor theme="0"/>
        <bgColor indexed="9"/>
      </patternFill>
    </fill>
    <fill>
      <patternFill patternType="solid">
        <fgColor theme="0"/>
        <bgColor indexed="64"/>
      </patternFill>
    </fill>
    <fill>
      <patternFill patternType="solid">
        <fgColor rgb="FFFFFF00"/>
        <bgColor indexed="64"/>
      </patternFill>
    </fill>
    <fill>
      <patternFill patternType="solid">
        <fgColor rgb="FFFFC000"/>
        <bgColor indexed="64"/>
      </patternFill>
    </fill>
    <fill>
      <patternFill patternType="solid">
        <fgColor rgb="FF92D050"/>
        <bgColor indexed="64"/>
      </patternFill>
    </fill>
    <fill>
      <patternFill patternType="solid">
        <fgColor rgb="FFFFCC99"/>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2"/>
        <bgColor indexed="42"/>
      </patternFill>
    </fill>
    <fill>
      <patternFill patternType="solid">
        <fgColor indexed="45"/>
        <bgColor indexed="45"/>
      </patternFill>
    </fill>
    <fill>
      <patternFill patternType="solid">
        <fgColor indexed="42"/>
        <bgColor indexed="64"/>
      </patternFill>
    </fill>
    <fill>
      <patternFill patternType="solid">
        <fgColor indexed="45"/>
        <bgColor indexed="64"/>
      </patternFill>
    </fill>
  </fills>
  <borders count="52">
    <border>
      <left/>
      <right/>
      <top/>
      <bottom/>
      <diagonal/>
    </border>
    <border>
      <left style="double">
        <color auto="1"/>
      </left>
      <right style="thin">
        <color indexed="8"/>
      </right>
      <top style="double">
        <color auto="1"/>
      </top>
      <bottom style="thin">
        <color indexed="8"/>
      </bottom>
      <diagonal/>
    </border>
    <border>
      <left style="thin">
        <color indexed="8"/>
      </left>
      <right/>
      <top style="double">
        <color auto="1"/>
      </top>
      <bottom style="thin">
        <color indexed="8"/>
      </bottom>
      <diagonal/>
    </border>
    <border>
      <left/>
      <right style="thin">
        <color indexed="8"/>
      </right>
      <top style="double">
        <color auto="1"/>
      </top>
      <bottom style="thin">
        <color indexed="8"/>
      </bottom>
      <diagonal/>
    </border>
    <border>
      <left style="thin">
        <color indexed="8"/>
      </left>
      <right style="thin">
        <color indexed="8"/>
      </right>
      <top style="double">
        <color auto="1"/>
      </top>
      <bottom style="thin">
        <color indexed="8"/>
      </bottom>
      <diagonal/>
    </border>
    <border>
      <left style="double">
        <color auto="1"/>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top style="thin">
        <color indexed="8"/>
      </top>
      <bottom style="thin">
        <color indexed="8"/>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double">
        <color auto="1"/>
      </left>
      <right style="thin">
        <color indexed="8"/>
      </right>
      <top style="thin">
        <color indexed="8"/>
      </top>
      <bottom style="thin">
        <color auto="1"/>
      </bottom>
      <diagonal/>
    </border>
    <border>
      <left style="thin">
        <color indexed="8"/>
      </left>
      <right style="thin">
        <color indexed="8"/>
      </right>
      <top style="thin">
        <color indexed="8"/>
      </top>
      <bottom style="thin">
        <color auto="1"/>
      </bottom>
      <diagonal/>
    </border>
    <border>
      <left style="double">
        <color auto="1"/>
      </left>
      <right style="thin">
        <color auto="1"/>
      </right>
      <top/>
      <bottom style="thin">
        <color auto="1"/>
      </bottom>
      <diagonal/>
    </border>
    <border>
      <left style="thin">
        <color auto="1"/>
      </left>
      <right style="thin">
        <color auto="1"/>
      </right>
      <top/>
      <bottom style="thin">
        <color auto="1"/>
      </bottom>
      <diagonal/>
    </border>
    <border>
      <left style="double">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double">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thin">
        <color indexed="8"/>
      </left>
      <right/>
      <top style="thin">
        <color indexed="8"/>
      </top>
      <bottom/>
      <diagonal/>
    </border>
    <border>
      <left style="thin">
        <color auto="1"/>
      </left>
      <right style="double">
        <color auto="1"/>
      </right>
      <top style="thin">
        <color auto="1"/>
      </top>
      <bottom style="thin">
        <color auto="1"/>
      </bottom>
      <diagonal/>
    </border>
    <border>
      <left/>
      <right style="thin">
        <color auto="1"/>
      </right>
      <top style="thin">
        <color auto="1"/>
      </top>
      <bottom style="thin">
        <color auto="1"/>
      </bottom>
      <diagonal/>
    </border>
    <border>
      <left style="thin">
        <color indexed="8"/>
      </left>
      <right style="thin">
        <color indexed="8"/>
      </right>
      <top/>
      <bottom/>
      <diagonal/>
    </border>
    <border>
      <left style="thin">
        <color indexed="8"/>
      </left>
      <right style="double">
        <color auto="1"/>
      </right>
      <top/>
      <bottom/>
      <diagonal/>
    </border>
    <border>
      <left style="thin">
        <color indexed="8"/>
      </left>
      <right style="thin">
        <color indexed="8"/>
      </right>
      <top/>
      <bottom style="thin">
        <color auto="1"/>
      </bottom>
      <diagonal/>
    </border>
    <border>
      <left style="thin">
        <color indexed="8"/>
      </left>
      <right style="double">
        <color auto="1"/>
      </right>
      <top/>
      <bottom style="thin">
        <color auto="1"/>
      </bottom>
      <diagonal/>
    </border>
    <border>
      <left style="thin">
        <color auto="1"/>
      </left>
      <right/>
      <top/>
      <bottom style="thin">
        <color auto="1"/>
      </bottom>
      <diagonal/>
    </border>
    <border>
      <left style="thin">
        <color auto="1"/>
      </left>
      <right style="double">
        <color auto="1"/>
      </right>
      <top/>
      <bottom style="thin">
        <color auto="1"/>
      </bottom>
      <diagonal/>
    </border>
    <border>
      <left style="thin">
        <color auto="1"/>
      </left>
      <right/>
      <top style="thin">
        <color auto="1"/>
      </top>
      <bottom style="double">
        <color auto="1"/>
      </bottom>
      <diagonal/>
    </border>
    <border>
      <left style="thin">
        <color auto="1"/>
      </left>
      <right style="double">
        <color auto="1"/>
      </right>
      <top style="thin">
        <color auto="1"/>
      </top>
      <bottom style="double">
        <color auto="1"/>
      </bottom>
      <diagonal/>
    </border>
    <border>
      <left style="thin">
        <color auto="1"/>
      </left>
      <right/>
      <top style="thin">
        <color auto="1"/>
      </top>
      <bottom/>
      <diagonal/>
    </border>
    <border>
      <left/>
      <right/>
      <top style="thin">
        <color auto="1"/>
      </top>
      <bottom/>
      <diagonal/>
    </border>
    <border>
      <left/>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04">
    <xf numFmtId="0" fontId="0" fillId="0" borderId="0"/>
    <xf numFmtId="42" fontId="0" fillId="0" borderId="0" applyFont="0" applyFill="0" applyBorder="0" applyAlignment="0" applyProtection="0">
      <alignment vertical="center"/>
    </xf>
    <xf numFmtId="178" fontId="28" fillId="0" borderId="0">
      <alignment vertical="center"/>
    </xf>
    <xf numFmtId="0" fontId="28" fillId="0" borderId="0"/>
    <xf numFmtId="0" fontId="28" fillId="0" borderId="0"/>
    <xf numFmtId="0" fontId="28" fillId="0" borderId="0"/>
    <xf numFmtId="0" fontId="28" fillId="0" borderId="0"/>
    <xf numFmtId="44" fontId="0" fillId="0" borderId="0" applyFont="0" applyFill="0" applyBorder="0" applyAlignment="0" applyProtection="0">
      <alignment vertical="center"/>
    </xf>
    <xf numFmtId="178" fontId="28" fillId="0" borderId="0"/>
    <xf numFmtId="0" fontId="28" fillId="0" borderId="0"/>
    <xf numFmtId="178" fontId="28" fillId="0" borderId="0"/>
    <xf numFmtId="0" fontId="28" fillId="0" borderId="0"/>
    <xf numFmtId="0" fontId="42" fillId="10" borderId="44" applyNumberFormat="0" applyAlignment="0" applyProtection="0">
      <alignment vertical="center"/>
    </xf>
    <xf numFmtId="0" fontId="28" fillId="0" borderId="0"/>
    <xf numFmtId="178" fontId="28" fillId="0" borderId="0"/>
    <xf numFmtId="178" fontId="43" fillId="0" borderId="0"/>
    <xf numFmtId="0" fontId="28" fillId="0" borderId="0"/>
    <xf numFmtId="178" fontId="28" fillId="0" borderId="0"/>
    <xf numFmtId="0" fontId="44" fillId="11" borderId="0" applyNumberFormat="0" applyBorder="0" applyAlignment="0" applyProtection="0">
      <alignment vertical="center"/>
    </xf>
    <xf numFmtId="0" fontId="28" fillId="0" borderId="0"/>
    <xf numFmtId="178" fontId="28" fillId="0" borderId="0"/>
    <xf numFmtId="0" fontId="28" fillId="0" borderId="0"/>
    <xf numFmtId="41" fontId="0" fillId="0" borderId="0" applyFont="0" applyFill="0" applyBorder="0" applyAlignment="0" applyProtection="0">
      <alignment vertical="center"/>
    </xf>
    <xf numFmtId="178" fontId="28" fillId="0" borderId="0"/>
    <xf numFmtId="178" fontId="28" fillId="0" borderId="0"/>
    <xf numFmtId="178" fontId="28" fillId="0" borderId="0"/>
    <xf numFmtId="0" fontId="44" fillId="12" borderId="0" applyNumberFormat="0" applyBorder="0" applyAlignment="0" applyProtection="0">
      <alignment vertical="center"/>
    </xf>
    <xf numFmtId="178" fontId="28" fillId="0" borderId="0"/>
    <xf numFmtId="0" fontId="28" fillId="0" borderId="0"/>
    <xf numFmtId="0" fontId="28" fillId="0" borderId="0"/>
    <xf numFmtId="178" fontId="28" fillId="0" borderId="0"/>
    <xf numFmtId="0" fontId="28" fillId="0" borderId="0"/>
    <xf numFmtId="178" fontId="28" fillId="0" borderId="0"/>
    <xf numFmtId="0" fontId="28" fillId="0" borderId="0"/>
    <xf numFmtId="0" fontId="28" fillId="0" borderId="0"/>
    <xf numFmtId="0" fontId="28" fillId="0" borderId="0"/>
    <xf numFmtId="0" fontId="28" fillId="0" borderId="0"/>
    <xf numFmtId="0" fontId="28" fillId="0" borderId="0"/>
    <xf numFmtId="178" fontId="28" fillId="0" borderId="0"/>
    <xf numFmtId="178" fontId="28" fillId="0" borderId="0"/>
    <xf numFmtId="0" fontId="45" fillId="13" borderId="0" applyNumberFormat="0" applyBorder="0" applyAlignment="0" applyProtection="0">
      <alignment vertical="center"/>
    </xf>
    <xf numFmtId="178" fontId="28" fillId="0" borderId="0"/>
    <xf numFmtId="0" fontId="28" fillId="0" borderId="0"/>
    <xf numFmtId="178" fontId="28" fillId="0" borderId="0"/>
    <xf numFmtId="0" fontId="28" fillId="0" borderId="0"/>
    <xf numFmtId="178" fontId="28" fillId="0" borderId="0"/>
    <xf numFmtId="178" fontId="28" fillId="0" borderId="0"/>
    <xf numFmtId="0" fontId="28" fillId="0" borderId="0"/>
    <xf numFmtId="178" fontId="28" fillId="0" borderId="0"/>
    <xf numFmtId="43" fontId="0" fillId="0" borderId="0" applyFont="0" applyFill="0" applyBorder="0" applyAlignment="0" applyProtection="0">
      <alignment vertical="center"/>
    </xf>
    <xf numFmtId="0" fontId="28" fillId="0" borderId="0"/>
    <xf numFmtId="178" fontId="28" fillId="0" borderId="0"/>
    <xf numFmtId="178" fontId="28" fillId="0" borderId="0"/>
    <xf numFmtId="178" fontId="43" fillId="0" borderId="0"/>
    <xf numFmtId="0" fontId="28" fillId="0" borderId="0"/>
    <xf numFmtId="0" fontId="28" fillId="0" borderId="0"/>
    <xf numFmtId="178" fontId="28" fillId="0" borderId="0"/>
    <xf numFmtId="0" fontId="46" fillId="14" borderId="0" applyNumberFormat="0" applyBorder="0" applyAlignment="0" applyProtection="0">
      <alignment vertical="center"/>
    </xf>
    <xf numFmtId="0" fontId="28" fillId="0" borderId="0"/>
    <xf numFmtId="0" fontId="47" fillId="0" borderId="0" applyNumberFormat="0" applyFill="0" applyBorder="0" applyAlignment="0" applyProtection="0">
      <alignment vertical="center"/>
    </xf>
    <xf numFmtId="178" fontId="28" fillId="0" borderId="0"/>
    <xf numFmtId="178" fontId="28" fillId="0" borderId="0"/>
    <xf numFmtId="178" fontId="28" fillId="0" borderId="0"/>
    <xf numFmtId="9" fontId="0" fillId="0" borderId="0" applyFont="0" applyFill="0" applyBorder="0" applyAlignment="0" applyProtection="0">
      <alignment vertical="center"/>
    </xf>
    <xf numFmtId="0" fontId="28" fillId="0" borderId="0"/>
    <xf numFmtId="0" fontId="28" fillId="0" borderId="0"/>
    <xf numFmtId="0" fontId="28" fillId="0" borderId="0"/>
    <xf numFmtId="0" fontId="28" fillId="0" borderId="0"/>
    <xf numFmtId="0" fontId="48" fillId="0" borderId="0" applyNumberFormat="0" applyFill="0" applyBorder="0" applyAlignment="0" applyProtection="0">
      <alignment vertical="center"/>
    </xf>
    <xf numFmtId="178" fontId="28" fillId="0" borderId="0"/>
    <xf numFmtId="0" fontId="28" fillId="0" borderId="0"/>
    <xf numFmtId="0" fontId="28" fillId="0" borderId="0"/>
    <xf numFmtId="178" fontId="28" fillId="0" borderId="0"/>
    <xf numFmtId="0" fontId="28" fillId="0" borderId="0"/>
    <xf numFmtId="178" fontId="28" fillId="0" borderId="0"/>
    <xf numFmtId="0" fontId="0" fillId="15" borderId="45" applyNumberFormat="0" applyFont="0" applyAlignment="0" applyProtection="0">
      <alignment vertical="center"/>
    </xf>
    <xf numFmtId="0" fontId="46" fillId="16" borderId="0" applyNumberFormat="0" applyBorder="0" applyAlignment="0" applyProtection="0">
      <alignment vertical="center"/>
    </xf>
    <xf numFmtId="178" fontId="28" fillId="0" borderId="0"/>
    <xf numFmtId="178" fontId="28" fillId="0" borderId="0">
      <alignment vertical="center"/>
    </xf>
    <xf numFmtId="178" fontId="28" fillId="0" borderId="0"/>
    <xf numFmtId="178" fontId="28" fillId="0" borderId="0"/>
    <xf numFmtId="0" fontId="28" fillId="0" borderId="0"/>
    <xf numFmtId="0" fontId="28" fillId="0" borderId="0"/>
    <xf numFmtId="178" fontId="28" fillId="0" borderId="0"/>
    <xf numFmtId="178" fontId="28" fillId="0" borderId="0"/>
    <xf numFmtId="178" fontId="28" fillId="0" borderId="0"/>
    <xf numFmtId="0" fontId="28" fillId="0" borderId="0"/>
    <xf numFmtId="0" fontId="28" fillId="0" borderId="0"/>
    <xf numFmtId="0" fontId="28" fillId="0" borderId="0"/>
    <xf numFmtId="0" fontId="49" fillId="0" borderId="0" applyNumberFormat="0" applyFill="0" applyBorder="0" applyAlignment="0" applyProtection="0">
      <alignment vertical="center"/>
    </xf>
    <xf numFmtId="178" fontId="28" fillId="0" borderId="0"/>
    <xf numFmtId="0" fontId="28" fillId="0" borderId="0"/>
    <xf numFmtId="178" fontId="28" fillId="0" borderId="0"/>
    <xf numFmtId="178" fontId="28" fillId="0" borderId="0"/>
    <xf numFmtId="0" fontId="50" fillId="0" borderId="0" applyNumberFormat="0" applyFill="0" applyBorder="0" applyAlignment="0" applyProtection="0">
      <alignment vertical="center"/>
    </xf>
    <xf numFmtId="0" fontId="28" fillId="0" borderId="0"/>
    <xf numFmtId="0" fontId="28" fillId="0" borderId="0"/>
    <xf numFmtId="178" fontId="28" fillId="0" borderId="0"/>
    <xf numFmtId="0" fontId="51" fillId="0" borderId="0" applyNumberFormat="0" applyFill="0" applyBorder="0" applyAlignment="0" applyProtection="0">
      <alignment vertical="center"/>
    </xf>
    <xf numFmtId="0" fontId="28" fillId="0" borderId="0"/>
    <xf numFmtId="178" fontId="28" fillId="0" borderId="0"/>
    <xf numFmtId="178" fontId="28" fillId="0" borderId="0"/>
    <xf numFmtId="0" fontId="28" fillId="0" borderId="0"/>
    <xf numFmtId="0" fontId="28" fillId="0" borderId="0"/>
    <xf numFmtId="178" fontId="28" fillId="0" borderId="0"/>
    <xf numFmtId="178" fontId="28" fillId="0" borderId="0"/>
    <xf numFmtId="178" fontId="28" fillId="0" borderId="0"/>
    <xf numFmtId="0" fontId="28" fillId="0" borderId="0"/>
    <xf numFmtId="0" fontId="28" fillId="0" borderId="0"/>
    <xf numFmtId="178" fontId="28" fillId="0" borderId="0"/>
    <xf numFmtId="178" fontId="28" fillId="0" borderId="0"/>
    <xf numFmtId="0" fontId="52" fillId="0" borderId="0" applyNumberFormat="0" applyFill="0" applyBorder="0" applyAlignment="0" applyProtection="0">
      <alignment vertical="center"/>
    </xf>
    <xf numFmtId="178" fontId="28" fillId="0" borderId="0"/>
    <xf numFmtId="178" fontId="43" fillId="0" borderId="0"/>
    <xf numFmtId="0" fontId="53" fillId="0" borderId="46" applyNumberFormat="0" applyFill="0" applyAlignment="0" applyProtection="0">
      <alignment vertical="center"/>
    </xf>
    <xf numFmtId="178" fontId="28" fillId="0" borderId="0"/>
    <xf numFmtId="178" fontId="28" fillId="0" borderId="0"/>
    <xf numFmtId="178" fontId="28" fillId="0" borderId="0">
      <alignment vertical="center"/>
    </xf>
    <xf numFmtId="178" fontId="28" fillId="0" borderId="0">
      <alignment vertical="center"/>
    </xf>
    <xf numFmtId="0" fontId="28" fillId="0" borderId="0"/>
    <xf numFmtId="0" fontId="54" fillId="0" borderId="46" applyNumberFormat="0" applyFill="0" applyAlignment="0" applyProtection="0">
      <alignment vertical="center"/>
    </xf>
    <xf numFmtId="0" fontId="28" fillId="0" borderId="0"/>
    <xf numFmtId="178" fontId="28" fillId="0" borderId="0"/>
    <xf numFmtId="0" fontId="46" fillId="17" borderId="0" applyNumberFormat="0" applyBorder="0" applyAlignment="0" applyProtection="0">
      <alignment vertical="center"/>
    </xf>
    <xf numFmtId="0" fontId="28" fillId="0" borderId="0"/>
    <xf numFmtId="178" fontId="28" fillId="0" borderId="0"/>
    <xf numFmtId="0" fontId="28" fillId="0" borderId="0"/>
    <xf numFmtId="0" fontId="28" fillId="0" borderId="0"/>
    <xf numFmtId="178" fontId="28" fillId="0" borderId="0"/>
    <xf numFmtId="0" fontId="49" fillId="0" borderId="47" applyNumberFormat="0" applyFill="0" applyAlignment="0" applyProtection="0">
      <alignment vertical="center"/>
    </xf>
    <xf numFmtId="178" fontId="28" fillId="0" borderId="0"/>
    <xf numFmtId="178" fontId="28" fillId="0" borderId="0"/>
    <xf numFmtId="0" fontId="46" fillId="18" borderId="0" applyNumberFormat="0" applyBorder="0" applyAlignment="0" applyProtection="0">
      <alignment vertical="center"/>
    </xf>
    <xf numFmtId="178" fontId="28" fillId="0" borderId="0"/>
    <xf numFmtId="0" fontId="28" fillId="0" borderId="0"/>
    <xf numFmtId="0" fontId="55" fillId="19" borderId="48" applyNumberFormat="0" applyAlignment="0" applyProtection="0">
      <alignment vertical="center"/>
    </xf>
    <xf numFmtId="178" fontId="28" fillId="0" borderId="0"/>
    <xf numFmtId="0" fontId="28" fillId="0" borderId="0"/>
    <xf numFmtId="178" fontId="28" fillId="0" borderId="0"/>
    <xf numFmtId="0" fontId="28" fillId="0" borderId="0"/>
    <xf numFmtId="178" fontId="28" fillId="0" borderId="0"/>
    <xf numFmtId="0" fontId="28" fillId="0" borderId="0"/>
    <xf numFmtId="178" fontId="28" fillId="0" borderId="0"/>
    <xf numFmtId="178" fontId="28" fillId="0" borderId="0"/>
    <xf numFmtId="0" fontId="56" fillId="19" borderId="44" applyNumberFormat="0" applyAlignment="0" applyProtection="0">
      <alignment vertical="center"/>
    </xf>
    <xf numFmtId="0" fontId="28" fillId="0" borderId="0"/>
    <xf numFmtId="178" fontId="28" fillId="0" borderId="0"/>
    <xf numFmtId="0" fontId="28" fillId="0" borderId="0"/>
    <xf numFmtId="0" fontId="28" fillId="0" borderId="0"/>
    <xf numFmtId="0" fontId="28" fillId="0" borderId="0"/>
    <xf numFmtId="0" fontId="28" fillId="0" borderId="0"/>
    <xf numFmtId="0" fontId="28" fillId="0" borderId="0"/>
    <xf numFmtId="0" fontId="57" fillId="20" borderId="49" applyNumberFormat="0" applyAlignment="0" applyProtection="0">
      <alignment vertical="center"/>
    </xf>
    <xf numFmtId="0" fontId="28" fillId="0" borderId="0"/>
    <xf numFmtId="0" fontId="44" fillId="21" borderId="0" applyNumberFormat="0" applyBorder="0" applyAlignment="0" applyProtection="0">
      <alignment vertical="center"/>
    </xf>
    <xf numFmtId="178" fontId="28" fillId="0" borderId="0"/>
    <xf numFmtId="0" fontId="46" fillId="22" borderId="0" applyNumberFormat="0" applyBorder="0" applyAlignment="0" applyProtection="0">
      <alignment vertical="center"/>
    </xf>
    <xf numFmtId="0" fontId="28" fillId="0" borderId="0">
      <alignment vertical="center"/>
    </xf>
    <xf numFmtId="0" fontId="28" fillId="0" borderId="0">
      <alignment vertical="center"/>
    </xf>
    <xf numFmtId="0" fontId="28" fillId="0" borderId="0"/>
    <xf numFmtId="0" fontId="28" fillId="0" borderId="0"/>
    <xf numFmtId="178" fontId="28" fillId="0" borderId="0"/>
    <xf numFmtId="0" fontId="58" fillId="0" borderId="50" applyNumberFormat="0" applyFill="0" applyAlignment="0" applyProtection="0">
      <alignment vertical="center"/>
    </xf>
    <xf numFmtId="0" fontId="28" fillId="0" borderId="0"/>
    <xf numFmtId="0" fontId="28" fillId="0" borderId="0"/>
    <xf numFmtId="178" fontId="28" fillId="0" borderId="0"/>
    <xf numFmtId="0" fontId="59" fillId="0" borderId="51" applyNumberFormat="0" applyFill="0" applyAlignment="0" applyProtection="0">
      <alignment vertical="center"/>
    </xf>
    <xf numFmtId="0" fontId="28" fillId="0" borderId="0"/>
    <xf numFmtId="178" fontId="28" fillId="0" borderId="0"/>
    <xf numFmtId="0" fontId="28" fillId="0" borderId="0"/>
    <xf numFmtId="178" fontId="28" fillId="0" borderId="0"/>
    <xf numFmtId="178" fontId="28" fillId="0" borderId="0"/>
    <xf numFmtId="0" fontId="28" fillId="0" borderId="0"/>
    <xf numFmtId="178" fontId="28" fillId="0" borderId="0"/>
    <xf numFmtId="178" fontId="28" fillId="0" borderId="0"/>
    <xf numFmtId="0" fontId="60" fillId="23" borderId="0" applyNumberFormat="0" applyBorder="0" applyAlignment="0" applyProtection="0">
      <alignment vertical="center"/>
    </xf>
    <xf numFmtId="178" fontId="28" fillId="0" borderId="0"/>
    <xf numFmtId="0" fontId="28" fillId="0" borderId="0"/>
    <xf numFmtId="0" fontId="28" fillId="0" borderId="0"/>
    <xf numFmtId="0" fontId="28" fillId="0" borderId="0"/>
    <xf numFmtId="0" fontId="61" fillId="24" borderId="0" applyNumberFormat="0" applyBorder="0" applyAlignment="0" applyProtection="0">
      <alignment vertical="center"/>
    </xf>
    <xf numFmtId="178" fontId="28" fillId="0" borderId="0"/>
    <xf numFmtId="0" fontId="28" fillId="0" borderId="0"/>
    <xf numFmtId="0" fontId="28" fillId="0" borderId="0">
      <alignment vertical="center"/>
    </xf>
    <xf numFmtId="0" fontId="28" fillId="0" borderId="0"/>
    <xf numFmtId="0" fontId="28" fillId="0" borderId="0"/>
    <xf numFmtId="0" fontId="44" fillId="4" borderId="0" applyNumberFormat="0" applyBorder="0" applyAlignment="0" applyProtection="0">
      <alignment vertical="center"/>
    </xf>
    <xf numFmtId="0" fontId="28" fillId="0" borderId="0"/>
    <xf numFmtId="178" fontId="0" fillId="0" borderId="0">
      <alignment vertical="center"/>
    </xf>
    <xf numFmtId="178" fontId="28" fillId="0" borderId="0"/>
    <xf numFmtId="0" fontId="28" fillId="0" borderId="0"/>
    <xf numFmtId="0" fontId="46" fillId="25" borderId="0" applyNumberFormat="0" applyBorder="0" applyAlignment="0" applyProtection="0">
      <alignment vertical="center"/>
    </xf>
    <xf numFmtId="0" fontId="28" fillId="0" borderId="0">
      <alignment vertical="center"/>
    </xf>
    <xf numFmtId="0" fontId="28" fillId="0" borderId="0"/>
    <xf numFmtId="178" fontId="28" fillId="0" borderId="0"/>
    <xf numFmtId="0" fontId="28" fillId="0" borderId="0"/>
    <xf numFmtId="0" fontId="44" fillId="26" borderId="0" applyNumberFormat="0" applyBorder="0" applyAlignment="0" applyProtection="0">
      <alignment vertical="center"/>
    </xf>
    <xf numFmtId="0" fontId="28" fillId="0" borderId="0"/>
    <xf numFmtId="0" fontId="28" fillId="0" borderId="0"/>
    <xf numFmtId="0" fontId="28" fillId="0" borderId="0"/>
    <xf numFmtId="0" fontId="28" fillId="0" borderId="0"/>
    <xf numFmtId="178" fontId="28" fillId="0" borderId="0"/>
    <xf numFmtId="178" fontId="28" fillId="0" borderId="0"/>
    <xf numFmtId="178" fontId="28" fillId="0" borderId="0"/>
    <xf numFmtId="178" fontId="28" fillId="0" borderId="0"/>
    <xf numFmtId="178" fontId="28" fillId="0" borderId="0"/>
    <xf numFmtId="178" fontId="28" fillId="0" borderId="0"/>
    <xf numFmtId="0" fontId="28" fillId="0" borderId="0"/>
    <xf numFmtId="0" fontId="44" fillId="27" borderId="0" applyNumberFormat="0" applyBorder="0" applyAlignment="0" applyProtection="0">
      <alignment vertical="center"/>
    </xf>
    <xf numFmtId="0" fontId="28" fillId="0" borderId="0"/>
    <xf numFmtId="178" fontId="28" fillId="0" borderId="0"/>
    <xf numFmtId="0" fontId="44" fillId="28" borderId="0" applyNumberFormat="0" applyBorder="0" applyAlignment="0" applyProtection="0">
      <alignment vertical="center"/>
    </xf>
    <xf numFmtId="0" fontId="28" fillId="0" borderId="0"/>
    <xf numFmtId="0" fontId="44" fillId="29" borderId="0" applyNumberFormat="0" applyBorder="0" applyAlignment="0" applyProtection="0">
      <alignment vertical="center"/>
    </xf>
    <xf numFmtId="0" fontId="28" fillId="0" borderId="0"/>
    <xf numFmtId="178" fontId="28" fillId="0" borderId="0"/>
    <xf numFmtId="0" fontId="46" fillId="30" borderId="0" applyNumberFormat="0" applyBorder="0" applyAlignment="0" applyProtection="0">
      <alignment vertical="center"/>
    </xf>
    <xf numFmtId="178" fontId="28" fillId="0" borderId="0">
      <alignment vertical="center"/>
    </xf>
    <xf numFmtId="178" fontId="43" fillId="0" borderId="0"/>
    <xf numFmtId="0" fontId="46" fillId="31" borderId="0" applyNumberFormat="0" applyBorder="0" applyAlignment="0" applyProtection="0">
      <alignment vertical="center"/>
    </xf>
    <xf numFmtId="178" fontId="28" fillId="0" borderId="0"/>
    <xf numFmtId="178" fontId="28" fillId="0" borderId="0"/>
    <xf numFmtId="0" fontId="28" fillId="0" borderId="0"/>
    <xf numFmtId="0" fontId="44" fillId="32" borderId="0" applyNumberFormat="0" applyBorder="0" applyAlignment="0" applyProtection="0">
      <alignment vertical="center"/>
    </xf>
    <xf numFmtId="0" fontId="44" fillId="33" borderId="0" applyNumberFormat="0" applyBorder="0" applyAlignment="0" applyProtection="0">
      <alignment vertical="center"/>
    </xf>
    <xf numFmtId="0" fontId="28" fillId="0" borderId="0"/>
    <xf numFmtId="178" fontId="28" fillId="0" borderId="0"/>
    <xf numFmtId="178" fontId="28" fillId="0" borderId="0"/>
    <xf numFmtId="178" fontId="28" fillId="0" borderId="0"/>
    <xf numFmtId="178" fontId="28" fillId="0" borderId="0"/>
    <xf numFmtId="0" fontId="28" fillId="0" borderId="0"/>
    <xf numFmtId="178" fontId="28" fillId="0" borderId="0"/>
    <xf numFmtId="178" fontId="28" fillId="0" borderId="0"/>
    <xf numFmtId="178" fontId="28" fillId="0" borderId="0"/>
    <xf numFmtId="0" fontId="46" fillId="34" borderId="0" applyNumberFormat="0" applyBorder="0" applyAlignment="0" applyProtection="0">
      <alignment vertical="center"/>
    </xf>
    <xf numFmtId="0" fontId="28" fillId="0" borderId="0"/>
    <xf numFmtId="178" fontId="28" fillId="0" borderId="0"/>
    <xf numFmtId="0" fontId="28" fillId="0" borderId="0"/>
    <xf numFmtId="0" fontId="44" fillId="35" borderId="0" applyNumberFormat="0" applyBorder="0" applyAlignment="0" applyProtection="0">
      <alignment vertical="center"/>
    </xf>
    <xf numFmtId="178" fontId="28" fillId="0" borderId="0"/>
    <xf numFmtId="178" fontId="28" fillId="0" borderId="0"/>
    <xf numFmtId="178" fontId="28" fillId="0" borderId="0"/>
    <xf numFmtId="0" fontId="28" fillId="0" borderId="0"/>
    <xf numFmtId="0" fontId="28" fillId="0" borderId="0"/>
    <xf numFmtId="178" fontId="28" fillId="0" borderId="0"/>
    <xf numFmtId="178" fontId="28" fillId="0" borderId="0"/>
    <xf numFmtId="0" fontId="46" fillId="36" borderId="0" applyNumberFormat="0" applyBorder="0" applyAlignment="0" applyProtection="0">
      <alignment vertical="center"/>
    </xf>
    <xf numFmtId="178" fontId="43" fillId="0" borderId="0"/>
    <xf numFmtId="0" fontId="28" fillId="0" borderId="0"/>
    <xf numFmtId="0" fontId="46" fillId="37" borderId="0" applyNumberFormat="0" applyBorder="0" applyAlignment="0" applyProtection="0">
      <alignment vertical="center"/>
    </xf>
    <xf numFmtId="178" fontId="28" fillId="0" borderId="0"/>
    <xf numFmtId="0" fontId="28" fillId="0" borderId="0">
      <alignment vertical="center"/>
    </xf>
    <xf numFmtId="0" fontId="28" fillId="0" borderId="0"/>
    <xf numFmtId="178" fontId="28" fillId="0" borderId="0"/>
    <xf numFmtId="178" fontId="28" fillId="0" borderId="0"/>
    <xf numFmtId="178" fontId="28" fillId="0" borderId="0"/>
    <xf numFmtId="0" fontId="28" fillId="0" borderId="0"/>
    <xf numFmtId="178" fontId="28" fillId="0" borderId="0"/>
    <xf numFmtId="0" fontId="44" fillId="38" borderId="0" applyNumberFormat="0" applyBorder="0" applyAlignment="0" applyProtection="0">
      <alignment vertical="center"/>
    </xf>
    <xf numFmtId="0" fontId="46" fillId="39" borderId="0" applyNumberFormat="0" applyBorder="0" applyAlignment="0" applyProtection="0">
      <alignment vertical="center"/>
    </xf>
    <xf numFmtId="0" fontId="28" fillId="0" borderId="0"/>
    <xf numFmtId="0" fontId="28" fillId="0" borderId="0"/>
    <xf numFmtId="0" fontId="28" fillId="0" borderId="0"/>
    <xf numFmtId="0" fontId="43" fillId="0" borderId="0"/>
    <xf numFmtId="178" fontId="28" fillId="0" borderId="0"/>
    <xf numFmtId="0" fontId="28" fillId="0" borderId="0"/>
    <xf numFmtId="178" fontId="28" fillId="0" borderId="0"/>
    <xf numFmtId="0" fontId="28" fillId="0" borderId="0"/>
    <xf numFmtId="178" fontId="28" fillId="0" borderId="0"/>
    <xf numFmtId="0" fontId="28" fillId="0" borderId="0"/>
    <xf numFmtId="178" fontId="28" fillId="0" borderId="0"/>
    <xf numFmtId="178" fontId="28" fillId="0" borderId="0"/>
    <xf numFmtId="0" fontId="28" fillId="0" borderId="0"/>
    <xf numFmtId="0" fontId="28" fillId="0" borderId="0"/>
    <xf numFmtId="0" fontId="28" fillId="0" borderId="0"/>
    <xf numFmtId="0" fontId="28" fillId="0" borderId="0"/>
    <xf numFmtId="0" fontId="28" fillId="0" borderId="0"/>
    <xf numFmtId="178" fontId="28" fillId="0" borderId="0"/>
    <xf numFmtId="178" fontId="28" fillId="0" borderId="0"/>
    <xf numFmtId="178" fontId="28" fillId="0" borderId="0"/>
    <xf numFmtId="178" fontId="28" fillId="0" borderId="0"/>
    <xf numFmtId="0" fontId="28" fillId="0" borderId="0"/>
    <xf numFmtId="0" fontId="28" fillId="0" borderId="0"/>
    <xf numFmtId="178" fontId="28" fillId="0" borderId="0"/>
    <xf numFmtId="178" fontId="62" fillId="40" borderId="0" applyNumberFormat="0" applyBorder="0" applyAlignment="0" applyProtection="0"/>
    <xf numFmtId="0" fontId="28" fillId="0" borderId="0"/>
    <xf numFmtId="0" fontId="28" fillId="0" borderId="0"/>
    <xf numFmtId="0" fontId="28" fillId="0" borderId="0"/>
    <xf numFmtId="178" fontId="28" fillId="0" borderId="0"/>
    <xf numFmtId="0" fontId="28" fillId="0" borderId="0"/>
    <xf numFmtId="0" fontId="28" fillId="0" borderId="0"/>
    <xf numFmtId="0" fontId="28" fillId="0" borderId="0"/>
    <xf numFmtId="178" fontId="28" fillId="0" borderId="0"/>
    <xf numFmtId="0" fontId="28" fillId="0" borderId="0"/>
    <xf numFmtId="178" fontId="28" fillId="0" borderId="0"/>
    <xf numFmtId="178" fontId="28" fillId="0" borderId="0"/>
    <xf numFmtId="178" fontId="28" fillId="0" borderId="0"/>
    <xf numFmtId="0" fontId="28" fillId="0" borderId="0"/>
    <xf numFmtId="178" fontId="28" fillId="0" borderId="0"/>
    <xf numFmtId="178" fontId="28" fillId="0" borderId="0"/>
    <xf numFmtId="0" fontId="28" fillId="0" borderId="0"/>
    <xf numFmtId="178" fontId="28" fillId="0" borderId="0"/>
    <xf numFmtId="178" fontId="28" fillId="0" borderId="0"/>
    <xf numFmtId="178" fontId="28" fillId="0" borderId="0"/>
    <xf numFmtId="0" fontId="28" fillId="0" borderId="0"/>
    <xf numFmtId="178" fontId="28" fillId="0" borderId="0"/>
    <xf numFmtId="0" fontId="28" fillId="0" borderId="0"/>
    <xf numFmtId="178" fontId="28" fillId="0" borderId="0"/>
    <xf numFmtId="178" fontId="28" fillId="0" borderId="0"/>
    <xf numFmtId="178" fontId="28" fillId="0" borderId="0"/>
    <xf numFmtId="0" fontId="28" fillId="0" borderId="0"/>
    <xf numFmtId="178" fontId="28" fillId="0" borderId="0"/>
    <xf numFmtId="178" fontId="28" fillId="0" borderId="0"/>
    <xf numFmtId="0" fontId="28" fillId="0" borderId="0"/>
    <xf numFmtId="0" fontId="28" fillId="0" borderId="0"/>
    <xf numFmtId="0" fontId="28" fillId="0" borderId="0"/>
    <xf numFmtId="178" fontId="28" fillId="0" borderId="0"/>
    <xf numFmtId="0" fontId="28" fillId="0" borderId="0"/>
    <xf numFmtId="178" fontId="28" fillId="0" borderId="0"/>
    <xf numFmtId="178" fontId="28" fillId="0" borderId="0"/>
    <xf numFmtId="0" fontId="28" fillId="0" borderId="0"/>
    <xf numFmtId="178" fontId="28" fillId="0" borderId="0"/>
    <xf numFmtId="0" fontId="28" fillId="0" borderId="0"/>
    <xf numFmtId="178" fontId="28" fillId="0" borderId="0"/>
    <xf numFmtId="0" fontId="28" fillId="0" borderId="0"/>
    <xf numFmtId="0" fontId="62" fillId="40" borderId="0" applyNumberFormat="0" applyBorder="0" applyAlignment="0" applyProtection="0"/>
    <xf numFmtId="178" fontId="28" fillId="0" borderId="0"/>
    <xf numFmtId="0" fontId="28" fillId="0" borderId="0"/>
    <xf numFmtId="0" fontId="28" fillId="0" borderId="0"/>
    <xf numFmtId="178" fontId="28" fillId="0" borderId="0"/>
    <xf numFmtId="0" fontId="28" fillId="0" borderId="0"/>
    <xf numFmtId="0" fontId="28" fillId="0" borderId="0"/>
    <xf numFmtId="0" fontId="28" fillId="0" borderId="0"/>
    <xf numFmtId="178" fontId="28" fillId="0" borderId="0"/>
    <xf numFmtId="178" fontId="28" fillId="0" borderId="0"/>
    <xf numFmtId="178" fontId="28" fillId="0" borderId="0"/>
    <xf numFmtId="0" fontId="28" fillId="0" borderId="0"/>
    <xf numFmtId="0" fontId="28" fillId="0" borderId="0"/>
    <xf numFmtId="178" fontId="28" fillId="0" borderId="0"/>
    <xf numFmtId="0" fontId="28" fillId="0" borderId="0"/>
    <xf numFmtId="0" fontId="28" fillId="0" borderId="0"/>
    <xf numFmtId="178" fontId="28" fillId="0" borderId="0"/>
    <xf numFmtId="178" fontId="28" fillId="0" borderId="0"/>
    <xf numFmtId="0" fontId="28" fillId="0" borderId="0"/>
    <xf numFmtId="0" fontId="28" fillId="0" borderId="0"/>
    <xf numFmtId="0" fontId="28" fillId="0" borderId="0"/>
    <xf numFmtId="178" fontId="28" fillId="0" borderId="0"/>
    <xf numFmtId="0" fontId="28" fillId="0" borderId="0"/>
    <xf numFmtId="0" fontId="28" fillId="0" borderId="0"/>
    <xf numFmtId="0" fontId="28" fillId="0" borderId="0"/>
    <xf numFmtId="0" fontId="28" fillId="0" borderId="0">
      <alignment vertical="center"/>
    </xf>
    <xf numFmtId="0" fontId="28" fillId="0" borderId="0"/>
    <xf numFmtId="178" fontId="28" fillId="0" borderId="0"/>
    <xf numFmtId="178" fontId="28" fillId="0" borderId="0"/>
    <xf numFmtId="178" fontId="28" fillId="0" borderId="0"/>
    <xf numFmtId="178" fontId="28" fillId="0" borderId="0"/>
    <xf numFmtId="0" fontId="28" fillId="0" borderId="0"/>
    <xf numFmtId="0" fontId="28" fillId="0" borderId="0"/>
    <xf numFmtId="0" fontId="28" fillId="0" borderId="0"/>
    <xf numFmtId="178" fontId="28" fillId="0" borderId="0"/>
    <xf numFmtId="178" fontId="28" fillId="0" borderId="0"/>
    <xf numFmtId="0" fontId="28" fillId="0" borderId="0">
      <alignment vertical="center"/>
    </xf>
    <xf numFmtId="178" fontId="28" fillId="0" borderId="0"/>
    <xf numFmtId="0" fontId="28" fillId="0" borderId="0">
      <alignment vertical="center"/>
    </xf>
    <xf numFmtId="178" fontId="28" fillId="0" borderId="0"/>
    <xf numFmtId="0" fontId="28" fillId="0" borderId="0"/>
    <xf numFmtId="0" fontId="28" fillId="0" borderId="0"/>
    <xf numFmtId="178" fontId="28" fillId="0" borderId="0"/>
    <xf numFmtId="0" fontId="28" fillId="0" borderId="0"/>
    <xf numFmtId="0" fontId="28" fillId="0" borderId="0"/>
    <xf numFmtId="178" fontId="28" fillId="0" borderId="0"/>
    <xf numFmtId="178" fontId="28" fillId="0" borderId="0">
      <alignment vertical="center"/>
    </xf>
    <xf numFmtId="0" fontId="28" fillId="0" borderId="0"/>
    <xf numFmtId="0" fontId="28" fillId="0" borderId="0"/>
    <xf numFmtId="0" fontId="28" fillId="0" borderId="0"/>
    <xf numFmtId="0" fontId="28" fillId="0" borderId="0"/>
    <xf numFmtId="178" fontId="28" fillId="0" borderId="0">
      <alignment vertical="center"/>
    </xf>
    <xf numFmtId="0" fontId="28" fillId="0" borderId="0"/>
    <xf numFmtId="178" fontId="28" fillId="0" borderId="0"/>
    <xf numFmtId="178" fontId="28" fillId="0" borderId="0"/>
    <xf numFmtId="0" fontId="28" fillId="0" borderId="0"/>
    <xf numFmtId="178" fontId="28" fillId="0" borderId="0"/>
    <xf numFmtId="178" fontId="28" fillId="0" borderId="0"/>
    <xf numFmtId="0" fontId="28" fillId="0" borderId="0">
      <alignment vertical="center"/>
    </xf>
    <xf numFmtId="0" fontId="28" fillId="0" borderId="0"/>
    <xf numFmtId="0" fontId="28" fillId="0" borderId="0">
      <alignment vertical="center"/>
    </xf>
    <xf numFmtId="178" fontId="28" fillId="0" borderId="0"/>
    <xf numFmtId="178" fontId="28" fillId="0" borderId="0"/>
    <xf numFmtId="0" fontId="28" fillId="0" borderId="0"/>
    <xf numFmtId="0" fontId="28" fillId="0" borderId="0"/>
    <xf numFmtId="178" fontId="28" fillId="0" borderId="0">
      <alignment vertical="center"/>
    </xf>
    <xf numFmtId="178" fontId="28" fillId="0" borderId="0"/>
    <xf numFmtId="0" fontId="28" fillId="0" borderId="0"/>
    <xf numFmtId="0" fontId="28" fillId="0" borderId="0"/>
    <xf numFmtId="0" fontId="28" fillId="0" borderId="0"/>
    <xf numFmtId="178" fontId="28" fillId="0" borderId="0">
      <alignment vertical="center"/>
    </xf>
    <xf numFmtId="0" fontId="28" fillId="0" borderId="0"/>
    <xf numFmtId="0" fontId="28" fillId="0" borderId="0"/>
    <xf numFmtId="0" fontId="28" fillId="0" borderId="0"/>
    <xf numFmtId="178" fontId="28" fillId="0" borderId="0"/>
    <xf numFmtId="178" fontId="28" fillId="0" borderId="0"/>
    <xf numFmtId="0" fontId="28" fillId="0" borderId="0"/>
    <xf numFmtId="178" fontId="28" fillId="0" borderId="0"/>
    <xf numFmtId="0" fontId="28" fillId="0" borderId="0"/>
    <xf numFmtId="178" fontId="28" fillId="0" borderId="0"/>
    <xf numFmtId="178" fontId="28" fillId="0" borderId="0"/>
    <xf numFmtId="178" fontId="28" fillId="0" borderId="0"/>
    <xf numFmtId="0" fontId="28" fillId="0" borderId="0"/>
    <xf numFmtId="178" fontId="28" fillId="0" borderId="0"/>
    <xf numFmtId="0" fontId="28" fillId="0" borderId="0"/>
    <xf numFmtId="0" fontId="28" fillId="0" borderId="0"/>
    <xf numFmtId="0" fontId="28" fillId="0" borderId="0"/>
    <xf numFmtId="0" fontId="28" fillId="0" borderId="0"/>
    <xf numFmtId="178" fontId="28" fillId="0" borderId="0"/>
    <xf numFmtId="178" fontId="28" fillId="0" borderId="0"/>
    <xf numFmtId="178" fontId="28" fillId="0" borderId="0"/>
    <xf numFmtId="178" fontId="28" fillId="0" borderId="0"/>
    <xf numFmtId="0" fontId="28" fillId="0" borderId="0"/>
    <xf numFmtId="178" fontId="28" fillId="0" borderId="0"/>
    <xf numFmtId="0" fontId="28" fillId="0" borderId="0"/>
    <xf numFmtId="178" fontId="28" fillId="0" borderId="0"/>
    <xf numFmtId="178" fontId="28" fillId="0" borderId="0"/>
    <xf numFmtId="178" fontId="28" fillId="0" borderId="0"/>
    <xf numFmtId="0" fontId="28" fillId="0" borderId="0"/>
    <xf numFmtId="0" fontId="28" fillId="0" borderId="0"/>
    <xf numFmtId="178" fontId="28" fillId="0" borderId="0"/>
    <xf numFmtId="0" fontId="28" fillId="0" borderId="0"/>
    <xf numFmtId="178" fontId="28" fillId="0" borderId="0"/>
    <xf numFmtId="0" fontId="28" fillId="0" borderId="0"/>
    <xf numFmtId="178" fontId="28" fillId="0" borderId="0"/>
    <xf numFmtId="178" fontId="28" fillId="0" borderId="0"/>
    <xf numFmtId="178" fontId="28" fillId="0" borderId="0"/>
    <xf numFmtId="0" fontId="28" fillId="0" borderId="0"/>
    <xf numFmtId="178" fontId="28" fillId="0" borderId="0">
      <alignment vertical="center"/>
    </xf>
    <xf numFmtId="178" fontId="28" fillId="0" borderId="0"/>
    <xf numFmtId="0" fontId="28" fillId="0" borderId="0"/>
    <xf numFmtId="0" fontId="28" fillId="0" borderId="0"/>
    <xf numFmtId="178" fontId="28" fillId="0" borderId="0"/>
    <xf numFmtId="0" fontId="28" fillId="0" borderId="0"/>
    <xf numFmtId="0" fontId="28" fillId="0" borderId="0"/>
    <xf numFmtId="0" fontId="28" fillId="0" borderId="0"/>
    <xf numFmtId="178" fontId="28" fillId="0" borderId="0"/>
    <xf numFmtId="178" fontId="28" fillId="0" borderId="0"/>
    <xf numFmtId="0" fontId="28" fillId="0" borderId="0"/>
    <xf numFmtId="0" fontId="28" fillId="0" borderId="0"/>
    <xf numFmtId="0" fontId="28" fillId="0" borderId="0"/>
    <xf numFmtId="0" fontId="28" fillId="0" borderId="0"/>
    <xf numFmtId="178" fontId="28" fillId="0" borderId="0"/>
    <xf numFmtId="0" fontId="28" fillId="0" borderId="0"/>
    <xf numFmtId="0" fontId="28" fillId="0" borderId="0"/>
    <xf numFmtId="178" fontId="28" fillId="0" borderId="0"/>
    <xf numFmtId="0" fontId="28" fillId="0" borderId="0"/>
    <xf numFmtId="0" fontId="28" fillId="0" borderId="0"/>
    <xf numFmtId="0" fontId="28" fillId="0" borderId="0"/>
    <xf numFmtId="178" fontId="28" fillId="0" borderId="0"/>
    <xf numFmtId="0" fontId="28" fillId="0" borderId="0"/>
    <xf numFmtId="0" fontId="28" fillId="0" borderId="0"/>
    <xf numFmtId="178" fontId="28" fillId="0" borderId="0"/>
    <xf numFmtId="0" fontId="28" fillId="0" borderId="0"/>
    <xf numFmtId="0" fontId="28" fillId="0" borderId="0"/>
    <xf numFmtId="178" fontId="28" fillId="0" borderId="0"/>
    <xf numFmtId="0" fontId="28" fillId="0" borderId="0"/>
    <xf numFmtId="0" fontId="28" fillId="0" borderId="0"/>
    <xf numFmtId="178" fontId="28" fillId="0" borderId="0"/>
    <xf numFmtId="178" fontId="28" fillId="0" borderId="0"/>
    <xf numFmtId="178" fontId="28" fillId="0" borderId="0"/>
    <xf numFmtId="0" fontId="28" fillId="0" borderId="0"/>
    <xf numFmtId="0" fontId="28" fillId="0" borderId="0"/>
    <xf numFmtId="0" fontId="28" fillId="0" borderId="0"/>
    <xf numFmtId="178" fontId="28" fillId="0" borderId="0"/>
    <xf numFmtId="0" fontId="28" fillId="0" borderId="0"/>
    <xf numFmtId="178" fontId="28" fillId="0" borderId="0"/>
    <xf numFmtId="0" fontId="28" fillId="0" borderId="0"/>
    <xf numFmtId="0" fontId="28" fillId="0" borderId="0"/>
    <xf numFmtId="0" fontId="28" fillId="0" borderId="0"/>
    <xf numFmtId="178" fontId="28" fillId="0" borderId="0"/>
    <xf numFmtId="0" fontId="28" fillId="0" borderId="0"/>
    <xf numFmtId="0" fontId="28" fillId="0" borderId="0"/>
    <xf numFmtId="0" fontId="28" fillId="0" borderId="0"/>
    <xf numFmtId="178" fontId="28" fillId="0" borderId="0"/>
    <xf numFmtId="178" fontId="28" fillId="0" borderId="0"/>
    <xf numFmtId="178" fontId="28" fillId="0" borderId="0"/>
    <xf numFmtId="0" fontId="28" fillId="0" borderId="0"/>
    <xf numFmtId="0" fontId="28" fillId="0" borderId="0"/>
    <xf numFmtId="178" fontId="28" fillId="0" borderId="0"/>
    <xf numFmtId="0" fontId="28" fillId="0" borderId="0"/>
    <xf numFmtId="0" fontId="28" fillId="0" borderId="0"/>
    <xf numFmtId="178" fontId="28" fillId="0" borderId="0"/>
    <xf numFmtId="0" fontId="28" fillId="0" borderId="0">
      <alignment vertical="center"/>
    </xf>
    <xf numFmtId="0" fontId="28" fillId="0" borderId="0"/>
    <xf numFmtId="178" fontId="28" fillId="0" borderId="0"/>
    <xf numFmtId="0" fontId="28" fillId="0" borderId="0"/>
    <xf numFmtId="178" fontId="28" fillId="0" borderId="0"/>
    <xf numFmtId="178" fontId="28" fillId="0" borderId="0"/>
    <xf numFmtId="0" fontId="28" fillId="0" borderId="0"/>
    <xf numFmtId="0" fontId="28" fillId="0" borderId="0"/>
    <xf numFmtId="178" fontId="43" fillId="0" borderId="0"/>
    <xf numFmtId="178" fontId="28" fillId="0" borderId="0"/>
    <xf numFmtId="0" fontId="28" fillId="0" borderId="0"/>
    <xf numFmtId="178" fontId="28" fillId="0" borderId="0"/>
    <xf numFmtId="178" fontId="28" fillId="0" borderId="0"/>
    <xf numFmtId="0" fontId="28" fillId="0" borderId="0"/>
    <xf numFmtId="0" fontId="28" fillId="0" borderId="0"/>
    <xf numFmtId="178" fontId="28" fillId="0" borderId="0"/>
    <xf numFmtId="0" fontId="28" fillId="0" borderId="0"/>
    <xf numFmtId="178" fontId="28" fillId="0" borderId="0"/>
    <xf numFmtId="0" fontId="28" fillId="0" borderId="0"/>
    <xf numFmtId="178" fontId="28" fillId="0" borderId="0"/>
    <xf numFmtId="178" fontId="28" fillId="0" borderId="0"/>
    <xf numFmtId="178" fontId="28" fillId="0" borderId="0"/>
    <xf numFmtId="0" fontId="28" fillId="0" borderId="0"/>
    <xf numFmtId="0" fontId="28" fillId="0" borderId="0"/>
    <xf numFmtId="0" fontId="28" fillId="0" borderId="0"/>
    <xf numFmtId="178" fontId="28" fillId="0" borderId="0"/>
    <xf numFmtId="0" fontId="28" fillId="0" borderId="0"/>
    <xf numFmtId="178" fontId="28" fillId="0" borderId="0"/>
    <xf numFmtId="0" fontId="28" fillId="0" borderId="0"/>
    <xf numFmtId="0" fontId="28" fillId="0" borderId="0"/>
    <xf numFmtId="178" fontId="28" fillId="0" borderId="0"/>
    <xf numFmtId="178" fontId="28" fillId="0" borderId="0"/>
    <xf numFmtId="0" fontId="28" fillId="0" borderId="0"/>
    <xf numFmtId="178" fontId="28" fillId="0" borderId="0"/>
    <xf numFmtId="0" fontId="28" fillId="0" borderId="0"/>
    <xf numFmtId="178" fontId="28" fillId="0" borderId="0"/>
    <xf numFmtId="0" fontId="28" fillId="0" borderId="0"/>
    <xf numFmtId="0" fontId="28" fillId="0" borderId="0"/>
    <xf numFmtId="178" fontId="28" fillId="0" borderId="0"/>
    <xf numFmtId="178" fontId="28" fillId="0" borderId="0"/>
    <xf numFmtId="178" fontId="28" fillId="0" borderId="0"/>
    <xf numFmtId="178" fontId="28" fillId="0" borderId="0"/>
    <xf numFmtId="0" fontId="28" fillId="0" borderId="0"/>
    <xf numFmtId="178" fontId="28" fillId="0" borderId="0"/>
    <xf numFmtId="178" fontId="28" fillId="0" borderId="0"/>
    <xf numFmtId="0" fontId="28" fillId="0" borderId="0"/>
    <xf numFmtId="0" fontId="28" fillId="0" borderId="0"/>
    <xf numFmtId="0" fontId="28" fillId="0" borderId="0"/>
    <xf numFmtId="178" fontId="28" fillId="0" borderId="0"/>
    <xf numFmtId="178" fontId="28" fillId="0" borderId="0"/>
    <xf numFmtId="0" fontId="28" fillId="0" borderId="0"/>
    <xf numFmtId="178" fontId="28" fillId="0" borderId="0"/>
    <xf numFmtId="178" fontId="28" fillId="0" borderId="0"/>
    <xf numFmtId="0" fontId="28" fillId="0" borderId="0"/>
    <xf numFmtId="0" fontId="28" fillId="0" borderId="0"/>
    <xf numFmtId="178" fontId="28" fillId="0" borderId="0"/>
    <xf numFmtId="0" fontId="28" fillId="0" borderId="0"/>
    <xf numFmtId="0" fontId="28" fillId="0" borderId="0"/>
    <xf numFmtId="178" fontId="28" fillId="0" borderId="0"/>
    <xf numFmtId="0" fontId="28" fillId="0" borderId="0"/>
    <xf numFmtId="178" fontId="28" fillId="0" borderId="0"/>
    <xf numFmtId="178" fontId="28" fillId="0" borderId="0"/>
    <xf numFmtId="178" fontId="28" fillId="0" borderId="0"/>
    <xf numFmtId="178" fontId="28" fillId="0" borderId="0"/>
    <xf numFmtId="0" fontId="28" fillId="0" borderId="0"/>
    <xf numFmtId="0" fontId="28" fillId="0" borderId="0"/>
    <xf numFmtId="178" fontId="28" fillId="0" borderId="0"/>
    <xf numFmtId="0" fontId="28" fillId="0" borderId="0"/>
    <xf numFmtId="178" fontId="28" fillId="0" borderId="0"/>
    <xf numFmtId="178" fontId="28" fillId="0" borderId="0"/>
    <xf numFmtId="0" fontId="28" fillId="0" borderId="0"/>
    <xf numFmtId="178" fontId="28" fillId="0" borderId="0"/>
    <xf numFmtId="178" fontId="28" fillId="0" borderId="0"/>
    <xf numFmtId="178" fontId="28" fillId="0" borderId="0"/>
    <xf numFmtId="178" fontId="28" fillId="0" borderId="0"/>
    <xf numFmtId="0" fontId="28" fillId="0" borderId="0"/>
    <xf numFmtId="178" fontId="28" fillId="0" borderId="0"/>
    <xf numFmtId="178" fontId="28" fillId="0" borderId="0"/>
    <xf numFmtId="0" fontId="28" fillId="0" borderId="0"/>
    <xf numFmtId="178" fontId="28" fillId="0" borderId="0"/>
    <xf numFmtId="178" fontId="28" fillId="0" borderId="0"/>
    <xf numFmtId="0" fontId="28" fillId="0" borderId="0"/>
    <xf numFmtId="178" fontId="28" fillId="0" borderId="0"/>
    <xf numFmtId="178" fontId="28" fillId="0" borderId="0"/>
    <xf numFmtId="0" fontId="28" fillId="0" borderId="0">
      <alignment vertical="center"/>
    </xf>
    <xf numFmtId="0" fontId="28" fillId="0" borderId="0"/>
    <xf numFmtId="0" fontId="28" fillId="0" borderId="0"/>
    <xf numFmtId="178" fontId="28" fillId="0" borderId="0"/>
    <xf numFmtId="0" fontId="28" fillId="0" borderId="0"/>
    <xf numFmtId="0" fontId="28" fillId="0" borderId="0"/>
    <xf numFmtId="178" fontId="28" fillId="0" borderId="0"/>
    <xf numFmtId="178" fontId="28" fillId="0" borderId="0"/>
    <xf numFmtId="0" fontId="28" fillId="0" borderId="0"/>
    <xf numFmtId="0" fontId="28" fillId="0" borderId="0"/>
    <xf numFmtId="178" fontId="28" fillId="0" borderId="0"/>
    <xf numFmtId="0" fontId="28" fillId="0" borderId="0"/>
    <xf numFmtId="0" fontId="28" fillId="0" borderId="0"/>
    <xf numFmtId="0" fontId="28" fillId="0" borderId="0"/>
    <xf numFmtId="178" fontId="28" fillId="0" borderId="0"/>
    <xf numFmtId="0" fontId="28" fillId="0" borderId="0"/>
    <xf numFmtId="0" fontId="28" fillId="0" borderId="0"/>
    <xf numFmtId="0" fontId="28" fillId="0" borderId="0"/>
    <xf numFmtId="178" fontId="28" fillId="0" borderId="0"/>
    <xf numFmtId="178" fontId="28" fillId="0" borderId="0"/>
    <xf numFmtId="0" fontId="43" fillId="0" borderId="0"/>
    <xf numFmtId="0" fontId="28" fillId="0" borderId="0"/>
    <xf numFmtId="0" fontId="28" fillId="0" borderId="0"/>
    <xf numFmtId="0" fontId="28" fillId="0" borderId="0"/>
    <xf numFmtId="178" fontId="28" fillId="0" borderId="0"/>
    <xf numFmtId="0" fontId="43" fillId="0" borderId="0"/>
    <xf numFmtId="178" fontId="28" fillId="0" borderId="0"/>
    <xf numFmtId="178" fontId="28" fillId="0" borderId="0"/>
    <xf numFmtId="178" fontId="43" fillId="0" borderId="0"/>
    <xf numFmtId="0" fontId="28" fillId="0" borderId="0"/>
    <xf numFmtId="0" fontId="28" fillId="0" borderId="0"/>
    <xf numFmtId="178" fontId="28" fillId="0" borderId="0"/>
    <xf numFmtId="178" fontId="28" fillId="0" borderId="0"/>
    <xf numFmtId="0" fontId="28" fillId="0" borderId="0"/>
    <xf numFmtId="178" fontId="28" fillId="0" borderId="0"/>
    <xf numFmtId="178" fontId="28" fillId="0" borderId="0"/>
    <xf numFmtId="0" fontId="28" fillId="0" borderId="0"/>
    <xf numFmtId="0" fontId="28" fillId="0" borderId="0"/>
    <xf numFmtId="178" fontId="28" fillId="0" borderId="0"/>
    <xf numFmtId="178" fontId="28" fillId="0" borderId="0"/>
    <xf numFmtId="0" fontId="28" fillId="0" borderId="0"/>
    <xf numFmtId="0" fontId="28" fillId="0" borderId="0">
      <alignment vertical="center"/>
    </xf>
    <xf numFmtId="0" fontId="28" fillId="0" borderId="0"/>
    <xf numFmtId="178" fontId="28" fillId="0" borderId="0"/>
    <xf numFmtId="0" fontId="43" fillId="0" borderId="0"/>
    <xf numFmtId="178" fontId="28" fillId="0" borderId="0"/>
    <xf numFmtId="178" fontId="28" fillId="0" borderId="0"/>
    <xf numFmtId="178" fontId="28" fillId="0" borderId="0"/>
    <xf numFmtId="0" fontId="28" fillId="0" borderId="0"/>
    <xf numFmtId="178" fontId="28" fillId="0" borderId="0"/>
    <xf numFmtId="0" fontId="28" fillId="0" borderId="0"/>
    <xf numFmtId="178" fontId="28" fillId="0" borderId="0">
      <alignment vertical="center"/>
    </xf>
    <xf numFmtId="178" fontId="28" fillId="0" borderId="0"/>
    <xf numFmtId="178" fontId="28" fillId="0" borderId="0"/>
    <xf numFmtId="178" fontId="28" fillId="0" borderId="0"/>
    <xf numFmtId="0" fontId="43" fillId="0" borderId="0"/>
    <xf numFmtId="178" fontId="28" fillId="0" borderId="0"/>
    <xf numFmtId="178" fontId="28" fillId="0" borderId="0"/>
    <xf numFmtId="178" fontId="28" fillId="0" borderId="0"/>
    <xf numFmtId="0" fontId="28" fillId="0" borderId="0"/>
    <xf numFmtId="0" fontId="28" fillId="0" borderId="0"/>
    <xf numFmtId="178" fontId="28" fillId="0" borderId="0"/>
    <xf numFmtId="0" fontId="43" fillId="0" borderId="0"/>
    <xf numFmtId="0" fontId="28" fillId="0" borderId="0"/>
    <xf numFmtId="178" fontId="28" fillId="0" borderId="0"/>
    <xf numFmtId="0" fontId="28" fillId="0" borderId="0"/>
    <xf numFmtId="178" fontId="28" fillId="0" borderId="0"/>
    <xf numFmtId="0" fontId="28" fillId="0" borderId="0"/>
    <xf numFmtId="178" fontId="28" fillId="0" borderId="0"/>
    <xf numFmtId="0" fontId="28" fillId="0" borderId="0"/>
    <xf numFmtId="178" fontId="28" fillId="0" borderId="0"/>
    <xf numFmtId="0" fontId="28" fillId="0" borderId="0"/>
    <xf numFmtId="178" fontId="28" fillId="0" borderId="0"/>
    <xf numFmtId="0" fontId="28" fillId="0" borderId="0"/>
    <xf numFmtId="0" fontId="28" fillId="0" borderId="0"/>
    <xf numFmtId="0" fontId="43" fillId="0" borderId="0"/>
    <xf numFmtId="178" fontId="28" fillId="0" borderId="0"/>
    <xf numFmtId="0" fontId="28" fillId="0" borderId="0"/>
    <xf numFmtId="178" fontId="28" fillId="0" borderId="0"/>
    <xf numFmtId="0" fontId="28" fillId="0" borderId="0"/>
    <xf numFmtId="0" fontId="28" fillId="0" borderId="0"/>
    <xf numFmtId="178" fontId="28" fillId="0" borderId="0"/>
    <xf numFmtId="178" fontId="28" fillId="0" borderId="0"/>
    <xf numFmtId="0" fontId="28" fillId="0" borderId="0"/>
    <xf numFmtId="0" fontId="28" fillId="0" borderId="0"/>
    <xf numFmtId="178" fontId="28" fillId="0" borderId="0"/>
    <xf numFmtId="178" fontId="28" fillId="0" borderId="0"/>
    <xf numFmtId="0" fontId="28" fillId="0" borderId="0"/>
    <xf numFmtId="0" fontId="28" fillId="0" borderId="0"/>
    <xf numFmtId="178" fontId="43" fillId="0" borderId="0"/>
    <xf numFmtId="178" fontId="28" fillId="0" borderId="0"/>
    <xf numFmtId="178" fontId="28" fillId="0" borderId="0"/>
    <xf numFmtId="0" fontId="28" fillId="0" borderId="0"/>
    <xf numFmtId="178" fontId="28" fillId="0" borderId="0"/>
    <xf numFmtId="0" fontId="28" fillId="0" borderId="0"/>
    <xf numFmtId="0" fontId="28" fillId="0" borderId="0"/>
    <xf numFmtId="178" fontId="28" fillId="0" borderId="0"/>
    <xf numFmtId="178" fontId="28" fillId="0" borderId="0"/>
    <xf numFmtId="178" fontId="28" fillId="0" borderId="0"/>
    <xf numFmtId="178" fontId="28" fillId="0" borderId="0"/>
    <xf numFmtId="0" fontId="28" fillId="0" borderId="0"/>
    <xf numFmtId="178" fontId="28" fillId="0" borderId="0"/>
    <xf numFmtId="178" fontId="28" fillId="0" borderId="0"/>
    <xf numFmtId="0" fontId="28" fillId="0" borderId="0"/>
    <xf numFmtId="178" fontId="28" fillId="0" borderId="0"/>
    <xf numFmtId="178" fontId="28" fillId="0" borderId="0"/>
    <xf numFmtId="178" fontId="28" fillId="0" borderId="0"/>
    <xf numFmtId="178" fontId="28" fillId="0" borderId="0">
      <alignment vertical="center"/>
    </xf>
    <xf numFmtId="178" fontId="28" fillId="0" borderId="0"/>
    <xf numFmtId="0" fontId="28" fillId="0" borderId="0"/>
    <xf numFmtId="0" fontId="28" fillId="0" borderId="0"/>
    <xf numFmtId="0" fontId="28" fillId="0" borderId="0"/>
    <xf numFmtId="178" fontId="28" fillId="0" borderId="0"/>
    <xf numFmtId="178" fontId="28" fillId="0" borderId="0"/>
    <xf numFmtId="178" fontId="28" fillId="0" borderId="0"/>
    <xf numFmtId="0" fontId="28" fillId="0" borderId="0"/>
    <xf numFmtId="0" fontId="28" fillId="0" borderId="0">
      <alignment vertical="center"/>
    </xf>
    <xf numFmtId="178" fontId="28" fillId="0" borderId="0"/>
    <xf numFmtId="0" fontId="28" fillId="0" borderId="0"/>
    <xf numFmtId="178" fontId="28" fillId="0" borderId="0"/>
    <xf numFmtId="0" fontId="28" fillId="0" borderId="0"/>
    <xf numFmtId="178" fontId="28" fillId="0" borderId="0"/>
    <xf numFmtId="0" fontId="28" fillId="0" borderId="0">
      <alignment vertical="center"/>
    </xf>
    <xf numFmtId="0" fontId="28" fillId="0" borderId="0"/>
    <xf numFmtId="178" fontId="28" fillId="0" borderId="0"/>
    <xf numFmtId="178" fontId="28" fillId="0" borderId="0"/>
    <xf numFmtId="178" fontId="28" fillId="0" borderId="0">
      <alignment vertical="center"/>
    </xf>
    <xf numFmtId="0" fontId="28" fillId="0" borderId="0"/>
    <xf numFmtId="178" fontId="28" fillId="0" borderId="0">
      <alignment vertical="center"/>
    </xf>
    <xf numFmtId="0" fontId="28" fillId="0" borderId="0"/>
    <xf numFmtId="0" fontId="28" fillId="0" borderId="0"/>
    <xf numFmtId="178" fontId="28" fillId="0" borderId="0"/>
    <xf numFmtId="0" fontId="28" fillId="0" borderId="0">
      <alignment vertical="center"/>
    </xf>
    <xf numFmtId="0" fontId="28" fillId="0" borderId="0"/>
    <xf numFmtId="178" fontId="28" fillId="0" borderId="0"/>
    <xf numFmtId="0" fontId="28" fillId="0" borderId="0"/>
    <xf numFmtId="178" fontId="28" fillId="0" borderId="0"/>
    <xf numFmtId="0" fontId="28" fillId="0" borderId="0">
      <alignment vertical="center"/>
    </xf>
    <xf numFmtId="0" fontId="28" fillId="0" borderId="0"/>
    <xf numFmtId="178" fontId="28" fillId="0" borderId="0"/>
    <xf numFmtId="178" fontId="28" fillId="0" borderId="0"/>
    <xf numFmtId="0" fontId="28" fillId="0" borderId="0"/>
    <xf numFmtId="0" fontId="28" fillId="0" borderId="0"/>
    <xf numFmtId="178" fontId="28" fillId="0" borderId="0">
      <alignment vertical="center"/>
    </xf>
    <xf numFmtId="178" fontId="28" fillId="0" borderId="0"/>
    <xf numFmtId="0" fontId="28" fillId="0" borderId="0"/>
    <xf numFmtId="0" fontId="28" fillId="0" borderId="0">
      <alignment vertical="center"/>
    </xf>
    <xf numFmtId="0" fontId="28" fillId="0" borderId="0">
      <alignment vertical="center"/>
    </xf>
    <xf numFmtId="178" fontId="28" fillId="0" borderId="0">
      <alignment vertical="center"/>
    </xf>
    <xf numFmtId="0" fontId="28" fillId="0" borderId="0"/>
    <xf numFmtId="0" fontId="28" fillId="0" borderId="0"/>
    <xf numFmtId="178" fontId="28" fillId="0" borderId="0"/>
    <xf numFmtId="0" fontId="28" fillId="0" borderId="0"/>
    <xf numFmtId="0" fontId="28" fillId="0" borderId="0"/>
    <xf numFmtId="178" fontId="28" fillId="0" borderId="0"/>
    <xf numFmtId="178" fontId="28" fillId="0" borderId="0"/>
    <xf numFmtId="178" fontId="28" fillId="0" borderId="0"/>
    <xf numFmtId="178" fontId="28" fillId="0" borderId="0"/>
    <xf numFmtId="0" fontId="28" fillId="0" borderId="0"/>
    <xf numFmtId="178" fontId="28" fillId="0" borderId="0"/>
    <xf numFmtId="0" fontId="28" fillId="0" borderId="0"/>
    <xf numFmtId="0" fontId="28" fillId="0" borderId="0"/>
    <xf numFmtId="0" fontId="28" fillId="0" borderId="0">
      <alignment vertical="center"/>
    </xf>
    <xf numFmtId="178" fontId="28" fillId="0" borderId="0"/>
    <xf numFmtId="178" fontId="28" fillId="0" borderId="0"/>
    <xf numFmtId="178" fontId="28" fillId="0" borderId="0"/>
    <xf numFmtId="0" fontId="63" fillId="0" borderId="0"/>
    <xf numFmtId="0" fontId="28" fillId="0" borderId="0"/>
    <xf numFmtId="178" fontId="28" fillId="0" borderId="0"/>
    <xf numFmtId="0" fontId="28" fillId="0" borderId="0"/>
    <xf numFmtId="178" fontId="28" fillId="0" borderId="0"/>
    <xf numFmtId="0" fontId="28" fillId="0" borderId="0"/>
    <xf numFmtId="0" fontId="28" fillId="0" borderId="0"/>
    <xf numFmtId="0" fontId="28" fillId="0" borderId="0"/>
    <xf numFmtId="178" fontId="28" fillId="0" borderId="0"/>
    <xf numFmtId="0" fontId="28" fillId="0" borderId="0"/>
    <xf numFmtId="178" fontId="28" fillId="0" borderId="0"/>
    <xf numFmtId="178" fontId="28" fillId="0" borderId="0"/>
    <xf numFmtId="0" fontId="28" fillId="0" borderId="0"/>
    <xf numFmtId="0" fontId="28" fillId="0" borderId="0"/>
    <xf numFmtId="178" fontId="28" fillId="0" borderId="0"/>
    <xf numFmtId="0" fontId="28" fillId="0" borderId="0"/>
    <xf numFmtId="178" fontId="28" fillId="0" borderId="0"/>
    <xf numFmtId="178" fontId="28" fillId="0" borderId="0"/>
    <xf numFmtId="178" fontId="28" fillId="0" borderId="0"/>
    <xf numFmtId="178" fontId="28" fillId="0" borderId="0"/>
    <xf numFmtId="0" fontId="28" fillId="0" borderId="0"/>
    <xf numFmtId="178" fontId="28" fillId="0" borderId="0"/>
    <xf numFmtId="178" fontId="28" fillId="0" borderId="0"/>
    <xf numFmtId="0" fontId="28" fillId="0" borderId="0"/>
    <xf numFmtId="178" fontId="28" fillId="0" borderId="0"/>
    <xf numFmtId="0" fontId="28" fillId="0" borderId="0"/>
    <xf numFmtId="0" fontId="28" fillId="0" borderId="0"/>
    <xf numFmtId="178" fontId="28" fillId="0" borderId="0"/>
    <xf numFmtId="0" fontId="28" fillId="0" borderId="0"/>
    <xf numFmtId="178" fontId="28" fillId="0" borderId="0"/>
    <xf numFmtId="0" fontId="28" fillId="0" borderId="0"/>
    <xf numFmtId="0" fontId="28" fillId="0" borderId="0"/>
    <xf numFmtId="0" fontId="28" fillId="0" borderId="0"/>
    <xf numFmtId="0" fontId="28" fillId="0" borderId="0"/>
    <xf numFmtId="178" fontId="28" fillId="0" borderId="0"/>
    <xf numFmtId="0" fontId="28" fillId="0" borderId="0"/>
    <xf numFmtId="0" fontId="28" fillId="0" borderId="0"/>
    <xf numFmtId="178" fontId="28" fillId="0" borderId="0"/>
    <xf numFmtId="178" fontId="28" fillId="0" borderId="0"/>
    <xf numFmtId="178"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78" fontId="28" fillId="0" borderId="0"/>
    <xf numFmtId="0" fontId="28" fillId="0" borderId="0"/>
    <xf numFmtId="178" fontId="28" fillId="0" borderId="0"/>
    <xf numFmtId="178" fontId="28" fillId="0" borderId="0"/>
    <xf numFmtId="0" fontId="28" fillId="0" borderId="0"/>
    <xf numFmtId="0" fontId="28" fillId="0" borderId="0"/>
    <xf numFmtId="0" fontId="28" fillId="0" borderId="0"/>
    <xf numFmtId="178" fontId="28" fillId="0" borderId="0"/>
    <xf numFmtId="178" fontId="28" fillId="0" borderId="0"/>
    <xf numFmtId="178" fontId="28" fillId="0" borderId="0"/>
    <xf numFmtId="178" fontId="28" fillId="0" borderId="0"/>
    <xf numFmtId="178" fontId="28" fillId="0" borderId="0"/>
    <xf numFmtId="178" fontId="28" fillId="0" borderId="0"/>
    <xf numFmtId="178" fontId="28" fillId="0" borderId="0"/>
    <xf numFmtId="178" fontId="28" fillId="0" borderId="0"/>
    <xf numFmtId="0" fontId="28" fillId="0" borderId="0"/>
    <xf numFmtId="178" fontId="28" fillId="0" borderId="0"/>
    <xf numFmtId="0" fontId="28" fillId="0" borderId="0"/>
    <xf numFmtId="178" fontId="28" fillId="0" borderId="0"/>
    <xf numFmtId="0" fontId="28" fillId="0" borderId="0"/>
    <xf numFmtId="178" fontId="28" fillId="0" borderId="0"/>
    <xf numFmtId="0" fontId="28" fillId="0" borderId="0"/>
    <xf numFmtId="0" fontId="28" fillId="0" borderId="0"/>
    <xf numFmtId="0" fontId="28" fillId="0" borderId="0"/>
    <xf numFmtId="0" fontId="28" fillId="0" borderId="0"/>
    <xf numFmtId="178" fontId="28" fillId="0" borderId="0"/>
    <xf numFmtId="0" fontId="28" fillId="0" borderId="0"/>
    <xf numFmtId="178" fontId="28" fillId="0" borderId="0"/>
    <xf numFmtId="0" fontId="28" fillId="0" borderId="0"/>
    <xf numFmtId="0" fontId="28" fillId="0" borderId="0"/>
    <xf numFmtId="0" fontId="28" fillId="0" borderId="0"/>
    <xf numFmtId="0" fontId="28" fillId="0" borderId="0"/>
    <xf numFmtId="178" fontId="28" fillId="0" borderId="0"/>
    <xf numFmtId="178" fontId="28" fillId="0" borderId="0"/>
    <xf numFmtId="178" fontId="28" fillId="0" borderId="0"/>
    <xf numFmtId="178" fontId="28" fillId="0" borderId="0"/>
    <xf numFmtId="0" fontId="28" fillId="0" borderId="0"/>
    <xf numFmtId="0" fontId="28" fillId="0" borderId="0">
      <alignment vertical="center"/>
    </xf>
    <xf numFmtId="178" fontId="28" fillId="0" borderId="0"/>
    <xf numFmtId="0" fontId="28" fillId="0" borderId="0"/>
    <xf numFmtId="178" fontId="28" fillId="0" borderId="0"/>
    <xf numFmtId="0" fontId="28" fillId="0" borderId="0"/>
    <xf numFmtId="0" fontId="43" fillId="0" borderId="0"/>
    <xf numFmtId="178" fontId="28" fillId="0" borderId="0"/>
    <xf numFmtId="0" fontId="28" fillId="0" borderId="0"/>
    <xf numFmtId="0" fontId="28" fillId="0" borderId="0"/>
    <xf numFmtId="0" fontId="28" fillId="0" borderId="0"/>
    <xf numFmtId="178"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78" fontId="28" fillId="0" borderId="0"/>
    <xf numFmtId="0" fontId="43" fillId="0" borderId="0"/>
    <xf numFmtId="0" fontId="28" fillId="0" borderId="0"/>
    <xf numFmtId="0" fontId="28" fillId="0" borderId="0"/>
    <xf numFmtId="0" fontId="28" fillId="0" borderId="0"/>
    <xf numFmtId="0" fontId="28" fillId="0" borderId="0"/>
    <xf numFmtId="178" fontId="28" fillId="0" borderId="0"/>
    <xf numFmtId="178" fontId="28" fillId="0" borderId="0"/>
    <xf numFmtId="0" fontId="28" fillId="0" borderId="0"/>
    <xf numFmtId="178" fontId="28" fillId="0" borderId="0"/>
    <xf numFmtId="178" fontId="28" fillId="0" borderId="0"/>
    <xf numFmtId="178" fontId="28" fillId="0" borderId="0"/>
    <xf numFmtId="178" fontId="28" fillId="0" borderId="0"/>
    <xf numFmtId="0" fontId="28" fillId="0" borderId="0"/>
    <xf numFmtId="178" fontId="28" fillId="0" borderId="0"/>
    <xf numFmtId="0" fontId="28" fillId="0" borderId="0"/>
    <xf numFmtId="178" fontId="28" fillId="0" borderId="0"/>
    <xf numFmtId="178" fontId="28" fillId="0" borderId="0"/>
    <xf numFmtId="0" fontId="28" fillId="0" borderId="0"/>
    <xf numFmtId="178" fontId="28" fillId="0" borderId="0"/>
    <xf numFmtId="0" fontId="28" fillId="0" borderId="0">
      <alignment vertical="center"/>
    </xf>
    <xf numFmtId="0" fontId="28" fillId="0" borderId="0"/>
    <xf numFmtId="0" fontId="28" fillId="0" borderId="0"/>
    <xf numFmtId="0" fontId="28" fillId="0" borderId="0"/>
    <xf numFmtId="178" fontId="28" fillId="0" borderId="0"/>
    <xf numFmtId="178" fontId="28" fillId="0" borderId="0">
      <alignment vertical="center"/>
    </xf>
    <xf numFmtId="0" fontId="43" fillId="0" borderId="0"/>
    <xf numFmtId="178" fontId="28" fillId="0" borderId="0"/>
    <xf numFmtId="178" fontId="28" fillId="0" borderId="0"/>
    <xf numFmtId="0" fontId="28" fillId="0" borderId="0"/>
    <xf numFmtId="178" fontId="28" fillId="0" borderId="0"/>
    <xf numFmtId="0" fontId="28" fillId="0" borderId="0"/>
    <xf numFmtId="178" fontId="28" fillId="0" borderId="0"/>
    <xf numFmtId="178" fontId="28" fillId="0" borderId="0"/>
    <xf numFmtId="0" fontId="28" fillId="0" borderId="0"/>
    <xf numFmtId="178" fontId="28" fillId="0" borderId="0"/>
    <xf numFmtId="178" fontId="28" fillId="0" borderId="0"/>
    <xf numFmtId="178" fontId="28" fillId="0" borderId="0"/>
    <xf numFmtId="0" fontId="28" fillId="0" borderId="0"/>
    <xf numFmtId="178" fontId="28" fillId="0" borderId="0"/>
    <xf numFmtId="0" fontId="28" fillId="0" borderId="0"/>
    <xf numFmtId="0" fontId="28" fillId="0" borderId="0"/>
    <xf numFmtId="178" fontId="28" fillId="0" borderId="0"/>
    <xf numFmtId="0" fontId="28" fillId="0" borderId="0"/>
    <xf numFmtId="0" fontId="28" fillId="0" borderId="0"/>
    <xf numFmtId="178" fontId="28" fillId="0" borderId="0"/>
    <xf numFmtId="0" fontId="28" fillId="0" borderId="0"/>
    <xf numFmtId="0" fontId="28" fillId="0" borderId="0"/>
    <xf numFmtId="0" fontId="28" fillId="0" borderId="0"/>
    <xf numFmtId="178" fontId="28" fillId="0" borderId="0"/>
    <xf numFmtId="0" fontId="28" fillId="0" borderId="0"/>
    <xf numFmtId="178" fontId="28" fillId="0" borderId="0"/>
    <xf numFmtId="0" fontId="28" fillId="0" borderId="0"/>
    <xf numFmtId="0" fontId="28" fillId="0" borderId="0"/>
    <xf numFmtId="178" fontId="28" fillId="0" borderId="0"/>
    <xf numFmtId="0" fontId="28" fillId="0" borderId="0"/>
    <xf numFmtId="0" fontId="28" fillId="0" borderId="0"/>
    <xf numFmtId="178" fontId="28" fillId="0" borderId="0"/>
    <xf numFmtId="0" fontId="28" fillId="0" borderId="0"/>
    <xf numFmtId="0" fontId="28" fillId="0" borderId="0"/>
    <xf numFmtId="178" fontId="28" fillId="0" borderId="0"/>
    <xf numFmtId="178" fontId="28" fillId="0" borderId="0"/>
    <xf numFmtId="0" fontId="28" fillId="0" borderId="0"/>
    <xf numFmtId="178" fontId="28" fillId="0" borderId="0"/>
    <xf numFmtId="178" fontId="28" fillId="0" borderId="0"/>
    <xf numFmtId="0" fontId="28" fillId="0" borderId="0"/>
    <xf numFmtId="178" fontId="28" fillId="0" borderId="0"/>
    <xf numFmtId="178" fontId="28" fillId="0" borderId="0"/>
    <xf numFmtId="0" fontId="28" fillId="0" borderId="0"/>
    <xf numFmtId="0" fontId="28" fillId="0" borderId="0"/>
    <xf numFmtId="0" fontId="43" fillId="0" borderId="0"/>
    <xf numFmtId="178" fontId="28" fillId="0" borderId="0"/>
    <xf numFmtId="178" fontId="28" fillId="0" borderId="0"/>
    <xf numFmtId="178" fontId="28" fillId="0" borderId="0"/>
    <xf numFmtId="0" fontId="28" fillId="0" borderId="0"/>
    <xf numFmtId="178" fontId="28" fillId="0" borderId="0"/>
    <xf numFmtId="178" fontId="28" fillId="0" borderId="0"/>
    <xf numFmtId="0" fontId="28" fillId="0" borderId="0"/>
    <xf numFmtId="0" fontId="28" fillId="0" borderId="0"/>
    <xf numFmtId="178" fontId="28" fillId="0" borderId="0"/>
    <xf numFmtId="0" fontId="28" fillId="0" borderId="0"/>
    <xf numFmtId="0" fontId="28" fillId="0" borderId="0"/>
    <xf numFmtId="178" fontId="28" fillId="0" borderId="0"/>
    <xf numFmtId="178" fontId="28" fillId="0" borderId="0"/>
    <xf numFmtId="0" fontId="28" fillId="0" borderId="0"/>
    <xf numFmtId="0" fontId="28" fillId="0" borderId="0"/>
    <xf numFmtId="0" fontId="28" fillId="0" borderId="0"/>
    <xf numFmtId="0" fontId="28" fillId="0" borderId="0"/>
    <xf numFmtId="178" fontId="43" fillId="0" borderId="0"/>
    <xf numFmtId="0" fontId="28" fillId="0" borderId="0"/>
    <xf numFmtId="0" fontId="28" fillId="0" borderId="0"/>
    <xf numFmtId="0" fontId="28" fillId="0" borderId="0"/>
    <xf numFmtId="0" fontId="28" fillId="0" borderId="0"/>
    <xf numFmtId="178" fontId="28" fillId="0" borderId="0"/>
    <xf numFmtId="0" fontId="28" fillId="0" borderId="0"/>
    <xf numFmtId="0" fontId="28" fillId="0" borderId="0"/>
    <xf numFmtId="178" fontId="28" fillId="0" borderId="0"/>
    <xf numFmtId="178" fontId="28" fillId="0" borderId="0"/>
    <xf numFmtId="178" fontId="28" fillId="0" borderId="0"/>
    <xf numFmtId="0" fontId="28" fillId="0" borderId="0"/>
    <xf numFmtId="0" fontId="28" fillId="0" borderId="0"/>
    <xf numFmtId="178" fontId="28" fillId="0" borderId="0"/>
    <xf numFmtId="178" fontId="28" fillId="0" borderId="0"/>
    <xf numFmtId="178" fontId="28" fillId="0" borderId="0"/>
    <xf numFmtId="178" fontId="28" fillId="0" borderId="0"/>
    <xf numFmtId="178" fontId="28" fillId="0" borderId="0"/>
    <xf numFmtId="178" fontId="28" fillId="0" borderId="0"/>
    <xf numFmtId="0" fontId="28" fillId="0" borderId="0"/>
    <xf numFmtId="0" fontId="28" fillId="0" borderId="0"/>
    <xf numFmtId="0" fontId="28" fillId="0" borderId="0"/>
    <xf numFmtId="178" fontId="28" fillId="0" borderId="0"/>
    <xf numFmtId="178" fontId="28" fillId="0" borderId="0"/>
    <xf numFmtId="178" fontId="28" fillId="0" borderId="0"/>
    <xf numFmtId="178" fontId="28" fillId="0" borderId="0"/>
    <xf numFmtId="0" fontId="28" fillId="0" borderId="0"/>
    <xf numFmtId="178" fontId="28" fillId="0" borderId="0"/>
    <xf numFmtId="0" fontId="28" fillId="0" borderId="0"/>
    <xf numFmtId="0" fontId="28" fillId="0" borderId="0"/>
    <xf numFmtId="178" fontId="28" fillId="0" borderId="0"/>
    <xf numFmtId="0" fontId="28" fillId="0" borderId="0"/>
    <xf numFmtId="178" fontId="28" fillId="0" borderId="0"/>
    <xf numFmtId="178" fontId="28" fillId="0" borderId="0"/>
    <xf numFmtId="178" fontId="28" fillId="0" borderId="0"/>
    <xf numFmtId="178" fontId="28" fillId="0" borderId="0"/>
    <xf numFmtId="0" fontId="28" fillId="0" borderId="0"/>
    <xf numFmtId="178" fontId="28" fillId="0" borderId="0"/>
    <xf numFmtId="178" fontId="28" fillId="0" borderId="0"/>
    <xf numFmtId="178" fontId="28" fillId="0" borderId="0"/>
    <xf numFmtId="178" fontId="28" fillId="0" borderId="0"/>
    <xf numFmtId="178" fontId="28" fillId="0" borderId="0"/>
    <xf numFmtId="0" fontId="28" fillId="0" borderId="0"/>
    <xf numFmtId="178" fontId="28" fillId="0" borderId="0"/>
    <xf numFmtId="178" fontId="28" fillId="0" borderId="0"/>
    <xf numFmtId="0" fontId="28" fillId="0" borderId="0"/>
    <xf numFmtId="0" fontId="28" fillId="0" borderId="0"/>
    <xf numFmtId="178" fontId="28" fillId="0" borderId="0"/>
    <xf numFmtId="178" fontId="28" fillId="0" borderId="0"/>
    <xf numFmtId="0" fontId="28" fillId="0" borderId="0"/>
    <xf numFmtId="0" fontId="28" fillId="0" borderId="0"/>
    <xf numFmtId="178" fontId="28" fillId="0" borderId="0"/>
    <xf numFmtId="0" fontId="28" fillId="0" borderId="0">
      <alignment vertical="center"/>
    </xf>
    <xf numFmtId="0" fontId="28" fillId="0" borderId="0"/>
    <xf numFmtId="0" fontId="28" fillId="0" borderId="0"/>
    <xf numFmtId="178" fontId="28" fillId="0" borderId="0"/>
    <xf numFmtId="0" fontId="28" fillId="0" borderId="0">
      <alignment vertical="center"/>
    </xf>
    <xf numFmtId="178" fontId="28" fillId="0" borderId="0"/>
    <xf numFmtId="178" fontId="28" fillId="0" borderId="0"/>
    <xf numFmtId="178" fontId="28" fillId="0" borderId="0"/>
    <xf numFmtId="178" fontId="28" fillId="0" borderId="0">
      <alignment vertical="center"/>
    </xf>
    <xf numFmtId="178" fontId="28" fillId="0" borderId="0"/>
    <xf numFmtId="0" fontId="28" fillId="0" borderId="0"/>
    <xf numFmtId="0" fontId="28" fillId="0" borderId="0"/>
    <xf numFmtId="0" fontId="28" fillId="0" borderId="0">
      <alignment vertical="center"/>
    </xf>
    <xf numFmtId="0" fontId="28" fillId="0" borderId="0">
      <alignment vertical="center"/>
    </xf>
    <xf numFmtId="178" fontId="28" fillId="0" borderId="0"/>
    <xf numFmtId="178" fontId="43" fillId="0" borderId="0"/>
    <xf numFmtId="0" fontId="28" fillId="0" borderId="0"/>
    <xf numFmtId="178" fontId="43" fillId="0" borderId="0"/>
    <xf numFmtId="0" fontId="28" fillId="0" borderId="0"/>
    <xf numFmtId="178" fontId="28" fillId="0" borderId="0"/>
    <xf numFmtId="178" fontId="28" fillId="0" borderId="0">
      <alignment vertical="center"/>
    </xf>
    <xf numFmtId="178" fontId="28" fillId="0" borderId="0"/>
    <xf numFmtId="0" fontId="28" fillId="0" borderId="0">
      <alignment vertical="center"/>
    </xf>
    <xf numFmtId="178" fontId="28" fillId="0" borderId="0"/>
    <xf numFmtId="0" fontId="28" fillId="0" borderId="0"/>
    <xf numFmtId="178" fontId="28" fillId="0" borderId="0">
      <alignment vertical="center"/>
    </xf>
    <xf numFmtId="178" fontId="28" fillId="0" borderId="0"/>
    <xf numFmtId="178" fontId="28" fillId="0" borderId="0">
      <alignment vertical="center"/>
    </xf>
    <xf numFmtId="0" fontId="28" fillId="0" borderId="0"/>
    <xf numFmtId="178" fontId="28" fillId="0" borderId="0"/>
    <xf numFmtId="178" fontId="28" fillId="0" borderId="0">
      <alignment vertical="center"/>
    </xf>
    <xf numFmtId="178" fontId="43" fillId="0" borderId="0"/>
    <xf numFmtId="178" fontId="28" fillId="0" borderId="0"/>
    <xf numFmtId="178" fontId="28" fillId="0" borderId="0"/>
    <xf numFmtId="0" fontId="28" fillId="0" borderId="0"/>
    <xf numFmtId="0" fontId="28" fillId="0" borderId="0"/>
    <xf numFmtId="0" fontId="28" fillId="0" borderId="0"/>
    <xf numFmtId="0" fontId="64" fillId="0" borderId="0" applyFill="0"/>
    <xf numFmtId="0" fontId="28" fillId="0" borderId="0"/>
    <xf numFmtId="178" fontId="28" fillId="0" borderId="0"/>
    <xf numFmtId="0" fontId="28" fillId="0" borderId="0"/>
    <xf numFmtId="178" fontId="28" fillId="0" borderId="0"/>
    <xf numFmtId="0" fontId="28" fillId="0" borderId="0"/>
    <xf numFmtId="178" fontId="28" fillId="0" borderId="0"/>
    <xf numFmtId="178" fontId="28" fillId="0" borderId="0"/>
    <xf numFmtId="0" fontId="28" fillId="0" borderId="0"/>
    <xf numFmtId="0" fontId="28" fillId="0" borderId="0"/>
    <xf numFmtId="0" fontId="28" fillId="0" borderId="0"/>
    <xf numFmtId="178" fontId="28" fillId="0" borderId="0"/>
    <xf numFmtId="0" fontId="28" fillId="0" borderId="0"/>
    <xf numFmtId="0" fontId="28" fillId="0" borderId="0"/>
    <xf numFmtId="0" fontId="28" fillId="0" borderId="0"/>
    <xf numFmtId="178" fontId="28" fillId="0" borderId="0"/>
    <xf numFmtId="0" fontId="28" fillId="0" borderId="0"/>
    <xf numFmtId="178" fontId="28" fillId="0" borderId="0"/>
    <xf numFmtId="0" fontId="28" fillId="0" borderId="0"/>
    <xf numFmtId="0" fontId="28" fillId="0" borderId="0"/>
    <xf numFmtId="0" fontId="28" fillId="0" borderId="0"/>
    <xf numFmtId="178" fontId="28" fillId="0" borderId="0"/>
    <xf numFmtId="0" fontId="28" fillId="0" borderId="0"/>
    <xf numFmtId="178" fontId="28" fillId="0" borderId="0"/>
    <xf numFmtId="0" fontId="28" fillId="0" borderId="0"/>
    <xf numFmtId="178" fontId="28" fillId="0" borderId="0"/>
    <xf numFmtId="178" fontId="28" fillId="0" borderId="0"/>
    <xf numFmtId="0" fontId="28" fillId="0" borderId="0"/>
    <xf numFmtId="178" fontId="28" fillId="0" borderId="0"/>
    <xf numFmtId="0" fontId="28" fillId="0" borderId="0"/>
    <xf numFmtId="178" fontId="28" fillId="0" borderId="0"/>
    <xf numFmtId="178" fontId="28" fillId="0" borderId="0"/>
    <xf numFmtId="178" fontId="28" fillId="0" borderId="0"/>
    <xf numFmtId="0" fontId="28" fillId="0" borderId="0"/>
    <xf numFmtId="0" fontId="28" fillId="0" borderId="0"/>
    <xf numFmtId="0" fontId="28" fillId="0" borderId="0"/>
    <xf numFmtId="0" fontId="28" fillId="0" borderId="0"/>
    <xf numFmtId="0" fontId="28" fillId="0" borderId="0"/>
    <xf numFmtId="178" fontId="28" fillId="0" borderId="0"/>
    <xf numFmtId="0" fontId="28" fillId="0" borderId="0"/>
    <xf numFmtId="178" fontId="28" fillId="0" borderId="0"/>
    <xf numFmtId="0" fontId="28" fillId="0" borderId="0"/>
    <xf numFmtId="0" fontId="28" fillId="0" borderId="0"/>
    <xf numFmtId="178" fontId="28" fillId="0" borderId="0"/>
    <xf numFmtId="178" fontId="28" fillId="0" borderId="0"/>
    <xf numFmtId="178" fontId="28" fillId="0" borderId="0"/>
    <xf numFmtId="0" fontId="28" fillId="0" borderId="0"/>
    <xf numFmtId="178" fontId="28" fillId="0" borderId="0"/>
    <xf numFmtId="178" fontId="28" fillId="0" borderId="0"/>
    <xf numFmtId="0" fontId="28" fillId="0" borderId="0"/>
    <xf numFmtId="178" fontId="28" fillId="0" borderId="0"/>
    <xf numFmtId="178" fontId="28" fillId="0" borderId="0"/>
    <xf numFmtId="178" fontId="28" fillId="0" borderId="0"/>
    <xf numFmtId="178" fontId="28" fillId="0" borderId="0"/>
    <xf numFmtId="0" fontId="28" fillId="0" borderId="0"/>
    <xf numFmtId="178" fontId="28" fillId="0" borderId="0"/>
    <xf numFmtId="0" fontId="28" fillId="0" borderId="0"/>
    <xf numFmtId="0" fontId="28" fillId="0" borderId="0"/>
    <xf numFmtId="178" fontId="28" fillId="0" borderId="0"/>
    <xf numFmtId="178" fontId="28" fillId="0" borderId="0"/>
    <xf numFmtId="178" fontId="28" fillId="0" borderId="0"/>
    <xf numFmtId="0" fontId="28" fillId="0" borderId="0"/>
    <xf numFmtId="178" fontId="28" fillId="0" borderId="0"/>
    <xf numFmtId="178" fontId="28" fillId="0" borderId="0"/>
    <xf numFmtId="0" fontId="28" fillId="0" borderId="0">
      <alignment vertical="center"/>
    </xf>
    <xf numFmtId="0" fontId="28" fillId="0" borderId="0"/>
    <xf numFmtId="0" fontId="28" fillId="0" borderId="0"/>
    <xf numFmtId="0" fontId="28" fillId="0" borderId="0"/>
    <xf numFmtId="178" fontId="28" fillId="0" borderId="0"/>
    <xf numFmtId="178" fontId="28" fillId="0" borderId="0"/>
    <xf numFmtId="178" fontId="28" fillId="0" borderId="0"/>
    <xf numFmtId="178" fontId="28" fillId="0" borderId="0"/>
    <xf numFmtId="178" fontId="28" fillId="0" borderId="0"/>
    <xf numFmtId="178" fontId="28" fillId="0" borderId="0"/>
    <xf numFmtId="178" fontId="28" fillId="0" borderId="0"/>
    <xf numFmtId="178" fontId="28" fillId="0" borderId="0"/>
    <xf numFmtId="0" fontId="28" fillId="0" borderId="0"/>
    <xf numFmtId="178" fontId="28" fillId="0" borderId="0"/>
    <xf numFmtId="178" fontId="28" fillId="0" borderId="0"/>
    <xf numFmtId="0" fontId="43" fillId="0" borderId="0"/>
    <xf numFmtId="0" fontId="28" fillId="0" borderId="0"/>
    <xf numFmtId="0" fontId="28" fillId="0" borderId="0"/>
    <xf numFmtId="0" fontId="28" fillId="0" borderId="0"/>
    <xf numFmtId="0" fontId="28" fillId="0" borderId="0"/>
    <xf numFmtId="178" fontId="28" fillId="0" borderId="0"/>
    <xf numFmtId="178" fontId="28" fillId="0" borderId="0"/>
    <xf numFmtId="178" fontId="28" fillId="0" borderId="0"/>
    <xf numFmtId="178" fontId="28" fillId="0" borderId="0"/>
    <xf numFmtId="0" fontId="28" fillId="0" borderId="0"/>
    <xf numFmtId="178" fontId="28" fillId="0" borderId="0"/>
    <xf numFmtId="178" fontId="28" fillId="0" borderId="0"/>
    <xf numFmtId="0" fontId="28" fillId="0" borderId="0"/>
    <xf numFmtId="178" fontId="28" fillId="0" borderId="0"/>
    <xf numFmtId="178" fontId="28" fillId="0" borderId="0"/>
    <xf numFmtId="178" fontId="28" fillId="0" borderId="0"/>
    <xf numFmtId="178" fontId="28" fillId="0" borderId="0"/>
    <xf numFmtId="0" fontId="28" fillId="0" borderId="0"/>
    <xf numFmtId="0" fontId="28" fillId="0" borderId="0"/>
    <xf numFmtId="0" fontId="28" fillId="0" borderId="0"/>
    <xf numFmtId="0" fontId="28" fillId="0" borderId="0"/>
    <xf numFmtId="178" fontId="28" fillId="0" borderId="0"/>
    <xf numFmtId="0" fontId="28" fillId="0" borderId="0"/>
    <xf numFmtId="178" fontId="28" fillId="0" borderId="0"/>
    <xf numFmtId="0" fontId="43" fillId="0" borderId="0"/>
    <xf numFmtId="0" fontId="28" fillId="0" borderId="0"/>
    <xf numFmtId="178" fontId="28" fillId="0" borderId="0"/>
    <xf numFmtId="178" fontId="28" fillId="0" borderId="0"/>
    <xf numFmtId="178" fontId="28" fillId="0" borderId="0"/>
    <xf numFmtId="178" fontId="28" fillId="0" borderId="0"/>
    <xf numFmtId="0" fontId="28" fillId="0" borderId="0"/>
    <xf numFmtId="178" fontId="28" fillId="0" borderId="0"/>
    <xf numFmtId="0" fontId="28" fillId="0" borderId="0"/>
    <xf numFmtId="178" fontId="28" fillId="0" borderId="0"/>
    <xf numFmtId="0" fontId="28" fillId="0" borderId="0"/>
    <xf numFmtId="178" fontId="28" fillId="0" borderId="0"/>
    <xf numFmtId="178" fontId="28" fillId="0" borderId="0"/>
    <xf numFmtId="178" fontId="28" fillId="0" borderId="0"/>
    <xf numFmtId="178" fontId="28" fillId="0" borderId="0"/>
    <xf numFmtId="0" fontId="28" fillId="0" borderId="0"/>
    <xf numFmtId="178" fontId="28" fillId="0" borderId="0"/>
    <xf numFmtId="178" fontId="28" fillId="0" borderId="0"/>
    <xf numFmtId="0" fontId="28" fillId="0" borderId="0"/>
    <xf numFmtId="178" fontId="28" fillId="0" borderId="0"/>
    <xf numFmtId="0" fontId="28" fillId="0" borderId="0"/>
    <xf numFmtId="178" fontId="28" fillId="0" borderId="0"/>
    <xf numFmtId="0" fontId="28" fillId="0" borderId="0"/>
    <xf numFmtId="0" fontId="62" fillId="40" borderId="0" applyNumberFormat="0" applyBorder="0" applyAlignment="0" applyProtection="0"/>
    <xf numFmtId="0" fontId="28" fillId="0" borderId="0"/>
    <xf numFmtId="0" fontId="28" fillId="0" borderId="0"/>
    <xf numFmtId="0" fontId="28" fillId="0" borderId="0"/>
    <xf numFmtId="178" fontId="62" fillId="40" borderId="0" applyNumberFormat="0" applyBorder="0" applyAlignment="0" applyProtection="0"/>
    <xf numFmtId="0" fontId="28" fillId="0" borderId="0"/>
    <xf numFmtId="0" fontId="28" fillId="0" borderId="0"/>
    <xf numFmtId="178" fontId="28" fillId="0" borderId="0"/>
    <xf numFmtId="178" fontId="28" fillId="0" borderId="0">
      <alignment vertical="center"/>
    </xf>
    <xf numFmtId="0" fontId="28" fillId="0" borderId="0"/>
    <xf numFmtId="178" fontId="28" fillId="0" borderId="0"/>
    <xf numFmtId="0" fontId="28" fillId="0" borderId="0"/>
    <xf numFmtId="178" fontId="28" fillId="0" borderId="0"/>
    <xf numFmtId="178" fontId="28" fillId="0" borderId="0"/>
    <xf numFmtId="0" fontId="28" fillId="0" borderId="0"/>
    <xf numFmtId="178" fontId="28" fillId="0" borderId="0"/>
    <xf numFmtId="178" fontId="28" fillId="0" borderId="0"/>
    <xf numFmtId="178" fontId="28" fillId="0" borderId="0"/>
    <xf numFmtId="178" fontId="28" fillId="0" borderId="0"/>
    <xf numFmtId="0" fontId="28" fillId="0" borderId="0"/>
    <xf numFmtId="0" fontId="28" fillId="0" borderId="0"/>
    <xf numFmtId="0" fontId="28" fillId="0" borderId="0"/>
    <xf numFmtId="178" fontId="28" fillId="0" borderId="0"/>
    <xf numFmtId="0" fontId="28" fillId="0" borderId="0"/>
    <xf numFmtId="0" fontId="28" fillId="0" borderId="0"/>
    <xf numFmtId="0" fontId="28" fillId="0" borderId="0"/>
    <xf numFmtId="0" fontId="28" fillId="0" borderId="0"/>
    <xf numFmtId="0" fontId="28" fillId="0" borderId="0"/>
    <xf numFmtId="178" fontId="28" fillId="0" borderId="0"/>
    <xf numFmtId="178" fontId="28" fillId="0" borderId="0"/>
    <xf numFmtId="0" fontId="28" fillId="0" borderId="0"/>
    <xf numFmtId="0" fontId="28" fillId="0" borderId="0"/>
    <xf numFmtId="178" fontId="28" fillId="0" borderId="0"/>
    <xf numFmtId="178" fontId="28" fillId="0" borderId="0"/>
    <xf numFmtId="178"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78" fontId="28" fillId="0" borderId="0"/>
    <xf numFmtId="0" fontId="28" fillId="0" borderId="0"/>
    <xf numFmtId="178" fontId="28" fillId="0" borderId="0"/>
    <xf numFmtId="0" fontId="28" fillId="0" borderId="0"/>
    <xf numFmtId="178" fontId="28" fillId="0" borderId="0"/>
    <xf numFmtId="178" fontId="28" fillId="0" borderId="0"/>
    <xf numFmtId="0" fontId="28" fillId="0" borderId="0"/>
    <xf numFmtId="0" fontId="28" fillId="0" borderId="0">
      <alignment vertical="center"/>
    </xf>
    <xf numFmtId="0" fontId="28" fillId="0" borderId="0"/>
    <xf numFmtId="178" fontId="28" fillId="0" borderId="0"/>
    <xf numFmtId="0" fontId="28" fillId="0" borderId="0"/>
    <xf numFmtId="178" fontId="28" fillId="0" borderId="0">
      <alignment vertical="center"/>
    </xf>
    <xf numFmtId="178" fontId="28" fillId="0" borderId="0"/>
    <xf numFmtId="178" fontId="28" fillId="0" borderId="0"/>
    <xf numFmtId="0" fontId="28" fillId="0" borderId="0"/>
    <xf numFmtId="0" fontId="28" fillId="0" borderId="0"/>
    <xf numFmtId="0" fontId="28" fillId="0" borderId="0"/>
    <xf numFmtId="0" fontId="28" fillId="0" borderId="0"/>
    <xf numFmtId="178" fontId="28" fillId="0" borderId="0"/>
    <xf numFmtId="178" fontId="28" fillId="0" borderId="0">
      <alignment vertical="center"/>
    </xf>
    <xf numFmtId="178" fontId="28" fillId="0" borderId="0"/>
    <xf numFmtId="0" fontId="28" fillId="0" borderId="0"/>
    <xf numFmtId="178" fontId="28" fillId="0" borderId="0"/>
    <xf numFmtId="178" fontId="28" fillId="0" borderId="0"/>
    <xf numFmtId="0" fontId="28" fillId="0" borderId="0">
      <alignment vertical="center"/>
    </xf>
    <xf numFmtId="0" fontId="28" fillId="0" borderId="0"/>
    <xf numFmtId="178" fontId="28" fillId="0" borderId="0">
      <alignment vertical="center"/>
    </xf>
    <xf numFmtId="0" fontId="28" fillId="0" borderId="0"/>
    <xf numFmtId="0" fontId="28" fillId="0" borderId="0"/>
    <xf numFmtId="178" fontId="28" fillId="0" borderId="0">
      <alignment vertical="center"/>
    </xf>
    <xf numFmtId="178" fontId="28" fillId="0" borderId="0"/>
    <xf numFmtId="0" fontId="28" fillId="0" borderId="0"/>
    <xf numFmtId="178" fontId="28" fillId="0" borderId="0"/>
    <xf numFmtId="178" fontId="28" fillId="0" borderId="0">
      <alignment vertical="center"/>
    </xf>
    <xf numFmtId="178"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78" fontId="28" fillId="0" borderId="0"/>
    <xf numFmtId="178" fontId="28" fillId="0" borderId="0"/>
    <xf numFmtId="0" fontId="28" fillId="0" borderId="0"/>
    <xf numFmtId="0" fontId="28" fillId="0" borderId="0"/>
    <xf numFmtId="0" fontId="28" fillId="0" borderId="0"/>
    <xf numFmtId="0" fontId="28" fillId="0" borderId="0"/>
    <xf numFmtId="0" fontId="28" fillId="0" borderId="0"/>
    <xf numFmtId="178" fontId="28" fillId="0" borderId="0"/>
    <xf numFmtId="0" fontId="28" fillId="0" borderId="0"/>
    <xf numFmtId="0" fontId="28" fillId="0" borderId="0"/>
    <xf numFmtId="0" fontId="28" fillId="0" borderId="0"/>
    <xf numFmtId="0" fontId="28" fillId="0" borderId="0"/>
    <xf numFmtId="178" fontId="28" fillId="0" borderId="0"/>
    <xf numFmtId="0" fontId="28" fillId="0" borderId="0"/>
    <xf numFmtId="178"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78" fontId="28" fillId="0" borderId="0"/>
    <xf numFmtId="0" fontId="28" fillId="0" borderId="0"/>
    <xf numFmtId="0" fontId="28" fillId="0" borderId="0"/>
    <xf numFmtId="178" fontId="28" fillId="0" borderId="0"/>
    <xf numFmtId="0" fontId="28" fillId="0" borderId="0"/>
    <xf numFmtId="178" fontId="28" fillId="0" borderId="0"/>
    <xf numFmtId="0" fontId="28" fillId="0" borderId="0"/>
    <xf numFmtId="0" fontId="28" fillId="0" borderId="0"/>
    <xf numFmtId="178" fontId="28" fillId="0" borderId="0"/>
    <xf numFmtId="0" fontId="28" fillId="0" borderId="0"/>
    <xf numFmtId="178" fontId="28" fillId="0" borderId="0"/>
    <xf numFmtId="0" fontId="28" fillId="0" borderId="0"/>
    <xf numFmtId="0" fontId="28" fillId="0" borderId="0"/>
    <xf numFmtId="0" fontId="28" fillId="0" borderId="0"/>
    <xf numFmtId="178" fontId="28" fillId="0" borderId="0"/>
    <xf numFmtId="0" fontId="28" fillId="0" borderId="0"/>
    <xf numFmtId="178" fontId="28" fillId="0" borderId="0"/>
    <xf numFmtId="0" fontId="28" fillId="0" borderId="0"/>
    <xf numFmtId="0" fontId="28" fillId="0" borderId="0"/>
    <xf numFmtId="0" fontId="28" fillId="0" borderId="0"/>
    <xf numFmtId="178" fontId="28" fillId="0" borderId="0"/>
    <xf numFmtId="0" fontId="28" fillId="0" borderId="0"/>
    <xf numFmtId="0" fontId="28" fillId="0" borderId="0"/>
    <xf numFmtId="178" fontId="28" fillId="0" borderId="0"/>
    <xf numFmtId="0" fontId="28" fillId="0" borderId="0"/>
    <xf numFmtId="178" fontId="28" fillId="0" borderId="0"/>
    <xf numFmtId="178" fontId="28" fillId="0" borderId="0"/>
    <xf numFmtId="0" fontId="28" fillId="0" borderId="0"/>
    <xf numFmtId="0" fontId="28" fillId="0" borderId="0"/>
    <xf numFmtId="178" fontId="28" fillId="0" borderId="0"/>
    <xf numFmtId="0" fontId="28" fillId="0" borderId="0"/>
    <xf numFmtId="178" fontId="28" fillId="0" borderId="0"/>
    <xf numFmtId="178" fontId="28" fillId="0" borderId="0"/>
    <xf numFmtId="0" fontId="28" fillId="0" borderId="0"/>
    <xf numFmtId="0" fontId="28" fillId="0" borderId="0"/>
    <xf numFmtId="0" fontId="28" fillId="0" borderId="0"/>
    <xf numFmtId="0" fontId="28" fillId="0" borderId="0"/>
    <xf numFmtId="178" fontId="28" fillId="0" borderId="0"/>
    <xf numFmtId="0" fontId="28" fillId="0" borderId="0"/>
    <xf numFmtId="0" fontId="28" fillId="0" borderId="0"/>
    <xf numFmtId="178" fontId="28" fillId="0" borderId="0"/>
    <xf numFmtId="0" fontId="28" fillId="0" borderId="0"/>
    <xf numFmtId="178" fontId="28" fillId="0" borderId="0"/>
    <xf numFmtId="178" fontId="28" fillId="0" borderId="0">
      <alignment vertical="center"/>
    </xf>
    <xf numFmtId="178" fontId="28" fillId="0" borderId="0"/>
    <xf numFmtId="178" fontId="28" fillId="0" borderId="0"/>
    <xf numFmtId="0" fontId="28" fillId="0" borderId="0"/>
    <xf numFmtId="0" fontId="28" fillId="0" borderId="0"/>
    <xf numFmtId="0" fontId="28" fillId="0" borderId="0"/>
    <xf numFmtId="0" fontId="43" fillId="0" borderId="0"/>
    <xf numFmtId="178" fontId="28" fillId="0" borderId="0"/>
    <xf numFmtId="0" fontId="28" fillId="0" borderId="0"/>
    <xf numFmtId="178" fontId="28" fillId="0" borderId="0"/>
    <xf numFmtId="178" fontId="28" fillId="0" borderId="0"/>
    <xf numFmtId="0" fontId="28" fillId="0" borderId="0"/>
    <xf numFmtId="178" fontId="28" fillId="0" borderId="0"/>
    <xf numFmtId="178" fontId="43" fillId="0" borderId="0"/>
    <xf numFmtId="0" fontId="28" fillId="0" borderId="0"/>
    <xf numFmtId="178" fontId="28" fillId="0" borderId="0"/>
    <xf numFmtId="0" fontId="28" fillId="0" borderId="0"/>
    <xf numFmtId="178" fontId="28" fillId="0" borderId="0"/>
    <xf numFmtId="178" fontId="43" fillId="0" borderId="0"/>
    <xf numFmtId="0" fontId="28" fillId="0" borderId="0"/>
    <xf numFmtId="0" fontId="28" fillId="0" borderId="0"/>
    <xf numFmtId="178" fontId="28" fillId="0" borderId="0"/>
    <xf numFmtId="178" fontId="28" fillId="0" borderId="0"/>
    <xf numFmtId="0" fontId="28" fillId="0" borderId="0"/>
    <xf numFmtId="0" fontId="28" fillId="0" borderId="0"/>
    <xf numFmtId="178" fontId="28" fillId="0" borderId="0"/>
    <xf numFmtId="0" fontId="28" fillId="0" borderId="0"/>
    <xf numFmtId="178" fontId="28" fillId="0" borderId="0"/>
    <xf numFmtId="0" fontId="43" fillId="0" borderId="0"/>
    <xf numFmtId="0" fontId="28" fillId="0" borderId="0"/>
    <xf numFmtId="178" fontId="28" fillId="0" borderId="0"/>
    <xf numFmtId="0" fontId="28" fillId="0" borderId="0"/>
    <xf numFmtId="0" fontId="28" fillId="0" borderId="0"/>
    <xf numFmtId="0" fontId="28" fillId="0" borderId="0"/>
    <xf numFmtId="178" fontId="28" fillId="0" borderId="0"/>
    <xf numFmtId="178" fontId="43" fillId="0" borderId="0"/>
    <xf numFmtId="0" fontId="28" fillId="0" borderId="0"/>
    <xf numFmtId="178" fontId="28" fillId="0" borderId="0"/>
    <xf numFmtId="0" fontId="28" fillId="0" borderId="0">
      <alignment vertical="center"/>
    </xf>
    <xf numFmtId="0" fontId="28" fillId="0" borderId="0"/>
    <xf numFmtId="178" fontId="28" fillId="0" borderId="0"/>
    <xf numFmtId="178" fontId="28" fillId="0" borderId="0"/>
    <xf numFmtId="0" fontId="28" fillId="0" borderId="0"/>
    <xf numFmtId="0" fontId="28" fillId="0" borderId="0"/>
    <xf numFmtId="0" fontId="28" fillId="0" borderId="0">
      <alignment vertical="center"/>
    </xf>
    <xf numFmtId="178" fontId="28" fillId="0" borderId="0"/>
    <xf numFmtId="0" fontId="28" fillId="0" borderId="0"/>
    <xf numFmtId="0" fontId="28" fillId="0" borderId="0">
      <alignment vertical="center"/>
    </xf>
    <xf numFmtId="178" fontId="28" fillId="0" borderId="0"/>
    <xf numFmtId="0" fontId="28" fillId="0" borderId="0"/>
    <xf numFmtId="0" fontId="28" fillId="0" borderId="0"/>
    <xf numFmtId="0" fontId="28" fillId="0" borderId="0"/>
    <xf numFmtId="178" fontId="28" fillId="0" borderId="0"/>
    <xf numFmtId="178" fontId="28" fillId="0" borderId="0"/>
    <xf numFmtId="0" fontId="28" fillId="0" borderId="0"/>
    <xf numFmtId="178" fontId="28" fillId="0" borderId="0"/>
    <xf numFmtId="178" fontId="28" fillId="0" borderId="0"/>
    <xf numFmtId="0" fontId="43" fillId="0" borderId="0"/>
    <xf numFmtId="0" fontId="28" fillId="0" borderId="0"/>
    <xf numFmtId="0" fontId="28" fillId="0" borderId="0"/>
    <xf numFmtId="0" fontId="28" fillId="0" borderId="0"/>
    <xf numFmtId="0" fontId="28" fillId="0" borderId="0"/>
    <xf numFmtId="178" fontId="28" fillId="0" borderId="0"/>
    <xf numFmtId="178" fontId="28" fillId="0" borderId="0"/>
    <xf numFmtId="178" fontId="28" fillId="0" borderId="0"/>
    <xf numFmtId="178" fontId="28" fillId="0" borderId="0"/>
    <xf numFmtId="178" fontId="28" fillId="0" borderId="0"/>
    <xf numFmtId="178" fontId="28" fillId="0" borderId="0"/>
    <xf numFmtId="0" fontId="28" fillId="0" borderId="0"/>
    <xf numFmtId="0" fontId="28" fillId="0" borderId="0"/>
    <xf numFmtId="0" fontId="28" fillId="0" borderId="0"/>
    <xf numFmtId="0" fontId="28" fillId="0" borderId="0">
      <alignment vertical="center"/>
    </xf>
    <xf numFmtId="178" fontId="28" fillId="0" borderId="0"/>
    <xf numFmtId="178" fontId="28" fillId="0" borderId="0"/>
    <xf numFmtId="178" fontId="28" fillId="0" borderId="0"/>
    <xf numFmtId="0" fontId="28" fillId="0" borderId="0"/>
    <xf numFmtId="0" fontId="28" fillId="0" borderId="0">
      <alignment vertical="center"/>
    </xf>
    <xf numFmtId="0" fontId="28" fillId="0" borderId="0"/>
    <xf numFmtId="178" fontId="28" fillId="0" borderId="0"/>
    <xf numFmtId="178" fontId="28" fillId="0" borderId="0"/>
    <xf numFmtId="178" fontId="28" fillId="0" borderId="0">
      <alignment vertical="center"/>
    </xf>
    <xf numFmtId="178" fontId="28" fillId="0" borderId="0"/>
    <xf numFmtId="178" fontId="28" fillId="0" borderId="0"/>
    <xf numFmtId="0" fontId="28" fillId="0" borderId="0">
      <alignment vertical="center"/>
    </xf>
    <xf numFmtId="0" fontId="28" fillId="0" borderId="0"/>
    <xf numFmtId="0" fontId="28" fillId="0" borderId="0"/>
    <xf numFmtId="178" fontId="28" fillId="0" borderId="0"/>
    <xf numFmtId="178" fontId="28" fillId="0" borderId="0">
      <alignment vertical="center"/>
    </xf>
    <xf numFmtId="0" fontId="28" fillId="0" borderId="0"/>
    <xf numFmtId="178" fontId="28" fillId="0" borderId="0"/>
    <xf numFmtId="0" fontId="28" fillId="0" borderId="0"/>
    <xf numFmtId="178" fontId="28" fillId="0" borderId="0"/>
    <xf numFmtId="0" fontId="28" fillId="0" borderId="0"/>
    <xf numFmtId="178" fontId="28" fillId="0" borderId="0"/>
    <xf numFmtId="178" fontId="28" fillId="0" borderId="0"/>
    <xf numFmtId="178" fontId="28" fillId="0" borderId="0"/>
    <xf numFmtId="0" fontId="28" fillId="0" borderId="0"/>
    <xf numFmtId="0" fontId="28" fillId="0" borderId="0"/>
    <xf numFmtId="178" fontId="28" fillId="0" borderId="0"/>
    <xf numFmtId="0" fontId="28" fillId="0" borderId="0"/>
    <xf numFmtId="178" fontId="28" fillId="0" borderId="0"/>
    <xf numFmtId="178" fontId="28" fillId="0" borderId="0"/>
    <xf numFmtId="178" fontId="28" fillId="0" borderId="0"/>
    <xf numFmtId="178" fontId="28" fillId="0" borderId="0"/>
    <xf numFmtId="0" fontId="28" fillId="0" borderId="0"/>
    <xf numFmtId="178" fontId="28" fillId="0" borderId="0"/>
    <xf numFmtId="0" fontId="28" fillId="0" borderId="0"/>
    <xf numFmtId="0" fontId="28" fillId="0" borderId="0"/>
    <xf numFmtId="178" fontId="28" fillId="0" borderId="0"/>
    <xf numFmtId="0" fontId="28" fillId="0" borderId="0"/>
    <xf numFmtId="178" fontId="28" fillId="0" borderId="0"/>
    <xf numFmtId="178" fontId="28" fillId="0" borderId="0"/>
    <xf numFmtId="178" fontId="28" fillId="0" borderId="0"/>
    <xf numFmtId="178" fontId="28" fillId="0" borderId="0"/>
    <xf numFmtId="178" fontId="28" fillId="0" borderId="0"/>
    <xf numFmtId="178" fontId="28" fillId="0" borderId="0"/>
    <xf numFmtId="0" fontId="28" fillId="0" borderId="0"/>
    <xf numFmtId="178" fontId="28" fillId="0" borderId="0"/>
    <xf numFmtId="178" fontId="28" fillId="0" borderId="0"/>
    <xf numFmtId="0" fontId="28" fillId="0" borderId="0"/>
    <xf numFmtId="178" fontId="28" fillId="0" borderId="0"/>
    <xf numFmtId="178" fontId="28" fillId="0" borderId="0"/>
    <xf numFmtId="0" fontId="28" fillId="0" borderId="0"/>
    <xf numFmtId="178" fontId="28" fillId="0" borderId="0"/>
    <xf numFmtId="178" fontId="28" fillId="0" borderId="0">
      <alignment vertical="center"/>
    </xf>
    <xf numFmtId="0" fontId="28" fillId="0" borderId="0"/>
    <xf numFmtId="0" fontId="28" fillId="0" borderId="0"/>
    <xf numFmtId="178" fontId="28" fillId="0" borderId="0"/>
    <xf numFmtId="178" fontId="28" fillId="0" borderId="0"/>
    <xf numFmtId="0" fontId="28" fillId="0" borderId="0"/>
    <xf numFmtId="0" fontId="28" fillId="0" borderId="0"/>
    <xf numFmtId="0" fontId="43" fillId="0" borderId="0"/>
    <xf numFmtId="0" fontId="28" fillId="0" borderId="0"/>
    <xf numFmtId="0" fontId="28" fillId="0" borderId="0"/>
    <xf numFmtId="0" fontId="28" fillId="0" borderId="0"/>
    <xf numFmtId="178" fontId="28" fillId="0" borderId="0"/>
    <xf numFmtId="178" fontId="28" fillId="0" borderId="0"/>
    <xf numFmtId="178" fontId="28" fillId="0" borderId="0"/>
    <xf numFmtId="178" fontId="28" fillId="0" borderId="0"/>
    <xf numFmtId="178" fontId="28" fillId="0" borderId="0"/>
    <xf numFmtId="0" fontId="28" fillId="0" borderId="0"/>
    <xf numFmtId="178" fontId="28" fillId="0" borderId="0"/>
    <xf numFmtId="178" fontId="28" fillId="0" borderId="0"/>
    <xf numFmtId="0" fontId="28" fillId="0" borderId="0"/>
    <xf numFmtId="178" fontId="28" fillId="0" borderId="0"/>
    <xf numFmtId="178" fontId="28" fillId="0" borderId="0"/>
    <xf numFmtId="0" fontId="28" fillId="0" borderId="0"/>
    <xf numFmtId="178" fontId="28" fillId="0" borderId="0"/>
    <xf numFmtId="178" fontId="28" fillId="0" borderId="0"/>
    <xf numFmtId="178" fontId="28" fillId="0" borderId="0"/>
    <xf numFmtId="178" fontId="28" fillId="0" borderId="0"/>
    <xf numFmtId="0" fontId="28" fillId="0" borderId="0"/>
    <xf numFmtId="178" fontId="28" fillId="0" borderId="0"/>
    <xf numFmtId="178" fontId="28" fillId="0" borderId="0"/>
    <xf numFmtId="178" fontId="28" fillId="0" borderId="0"/>
    <xf numFmtId="0" fontId="28" fillId="0" borderId="0"/>
    <xf numFmtId="178" fontId="28" fillId="0" borderId="0"/>
    <xf numFmtId="178" fontId="28" fillId="0" borderId="0"/>
    <xf numFmtId="0" fontId="28" fillId="0" borderId="0"/>
    <xf numFmtId="178" fontId="28" fillId="0" borderId="0"/>
    <xf numFmtId="178" fontId="28" fillId="0" borderId="0"/>
    <xf numFmtId="178" fontId="28" fillId="0" borderId="0"/>
    <xf numFmtId="0" fontId="28" fillId="0" borderId="0"/>
    <xf numFmtId="178" fontId="28" fillId="0" borderId="0"/>
    <xf numFmtId="0" fontId="28" fillId="0" borderId="0"/>
    <xf numFmtId="0" fontId="28" fillId="0" borderId="0"/>
    <xf numFmtId="178" fontId="28" fillId="0" borderId="0"/>
    <xf numFmtId="178" fontId="28" fillId="0" borderId="0">
      <alignment vertical="center"/>
    </xf>
    <xf numFmtId="178" fontId="28" fillId="0" borderId="0"/>
    <xf numFmtId="178" fontId="28" fillId="0" borderId="0"/>
    <xf numFmtId="178" fontId="28" fillId="0" borderId="0"/>
    <xf numFmtId="178" fontId="28" fillId="0" borderId="0"/>
    <xf numFmtId="0" fontId="28" fillId="0" borderId="0"/>
    <xf numFmtId="178" fontId="28" fillId="0" borderId="0"/>
    <xf numFmtId="0" fontId="28" fillId="0" borderId="0"/>
    <xf numFmtId="0" fontId="28" fillId="0" borderId="0"/>
    <xf numFmtId="178" fontId="28" fillId="0" borderId="0"/>
    <xf numFmtId="178" fontId="28" fillId="0" borderId="0"/>
    <xf numFmtId="0" fontId="28" fillId="0" borderId="0">
      <alignment vertical="center"/>
    </xf>
    <xf numFmtId="0" fontId="28" fillId="0" borderId="0">
      <alignment vertical="center"/>
    </xf>
    <xf numFmtId="178" fontId="28" fillId="0" borderId="0">
      <alignment vertical="center"/>
    </xf>
    <xf numFmtId="178" fontId="28" fillId="0" borderId="0">
      <alignment vertical="center"/>
    </xf>
    <xf numFmtId="178" fontId="28" fillId="0" borderId="0"/>
    <xf numFmtId="0" fontId="28" fillId="0" borderId="0"/>
    <xf numFmtId="178" fontId="28" fillId="0" borderId="0">
      <alignment vertical="center"/>
    </xf>
    <xf numFmtId="178" fontId="28" fillId="0" borderId="0">
      <alignment vertical="center"/>
    </xf>
    <xf numFmtId="178" fontId="28" fillId="0" borderId="0"/>
    <xf numFmtId="0" fontId="28" fillId="0" borderId="0">
      <alignment vertical="center"/>
    </xf>
    <xf numFmtId="0" fontId="28" fillId="0" borderId="0">
      <alignment vertical="center"/>
    </xf>
    <xf numFmtId="178" fontId="28" fillId="0" borderId="0"/>
    <xf numFmtId="178" fontId="28" fillId="0" borderId="0"/>
    <xf numFmtId="0" fontId="28" fillId="0" borderId="0">
      <alignment vertical="center"/>
    </xf>
    <xf numFmtId="0" fontId="28" fillId="0" borderId="0">
      <alignment vertical="center"/>
    </xf>
    <xf numFmtId="0" fontId="28" fillId="0" borderId="0"/>
    <xf numFmtId="178" fontId="28" fillId="0" borderId="0">
      <alignment vertical="center"/>
    </xf>
    <xf numFmtId="178" fontId="28" fillId="0" borderId="0">
      <alignment vertical="center"/>
    </xf>
    <xf numFmtId="178" fontId="28" fillId="0" borderId="0"/>
    <xf numFmtId="0" fontId="28" fillId="0" borderId="0"/>
    <xf numFmtId="0" fontId="28" fillId="0" borderId="0"/>
    <xf numFmtId="178" fontId="28" fillId="0" borderId="0"/>
    <xf numFmtId="0" fontId="28" fillId="0" borderId="0"/>
    <xf numFmtId="0" fontId="28" fillId="0" borderId="0"/>
    <xf numFmtId="178" fontId="28" fillId="0" borderId="0"/>
    <xf numFmtId="178" fontId="28" fillId="0" borderId="0"/>
    <xf numFmtId="178" fontId="28" fillId="0" borderId="0"/>
    <xf numFmtId="178" fontId="28" fillId="0" borderId="0"/>
    <xf numFmtId="0" fontId="28" fillId="0" borderId="0"/>
    <xf numFmtId="0" fontId="28" fillId="0" borderId="0"/>
    <xf numFmtId="0" fontId="28" fillId="0" borderId="0"/>
    <xf numFmtId="0" fontId="28" fillId="0" borderId="0"/>
    <xf numFmtId="0" fontId="28" fillId="0" borderId="0"/>
    <xf numFmtId="178" fontId="0" fillId="0" borderId="0">
      <alignment vertical="center"/>
    </xf>
    <xf numFmtId="0" fontId="28" fillId="0" borderId="0"/>
    <xf numFmtId="0" fontId="28" fillId="0" borderId="0"/>
    <xf numFmtId="0" fontId="28" fillId="0" borderId="0"/>
    <xf numFmtId="178" fontId="28" fillId="0" borderId="0"/>
    <xf numFmtId="0" fontId="28" fillId="0" borderId="0"/>
    <xf numFmtId="178" fontId="28" fillId="0" borderId="0"/>
    <xf numFmtId="178" fontId="28" fillId="0" borderId="0"/>
    <xf numFmtId="0" fontId="28" fillId="0" borderId="0"/>
    <xf numFmtId="178" fontId="28" fillId="0" borderId="0"/>
    <xf numFmtId="178"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78" fontId="28" fillId="0" borderId="0"/>
    <xf numFmtId="178" fontId="28" fillId="0" borderId="0"/>
    <xf numFmtId="178" fontId="28" fillId="0" borderId="0"/>
    <xf numFmtId="178" fontId="28" fillId="0" borderId="0"/>
    <xf numFmtId="178" fontId="28" fillId="0" borderId="0"/>
    <xf numFmtId="0" fontId="28" fillId="0" borderId="0"/>
    <xf numFmtId="0" fontId="28" fillId="0" borderId="0"/>
    <xf numFmtId="178" fontId="28" fillId="0" borderId="0"/>
    <xf numFmtId="0" fontId="28" fillId="0" borderId="0"/>
    <xf numFmtId="0" fontId="28" fillId="0" borderId="0"/>
    <xf numFmtId="178" fontId="28" fillId="0" borderId="0"/>
    <xf numFmtId="178" fontId="28" fillId="0" borderId="0"/>
    <xf numFmtId="178" fontId="28" fillId="0" borderId="0"/>
    <xf numFmtId="0" fontId="28" fillId="0" borderId="0"/>
    <xf numFmtId="0" fontId="28" fillId="0" borderId="0"/>
    <xf numFmtId="0" fontId="28" fillId="0" borderId="0"/>
    <xf numFmtId="178" fontId="28" fillId="0" borderId="0"/>
    <xf numFmtId="178" fontId="28" fillId="0" borderId="0"/>
    <xf numFmtId="0" fontId="28" fillId="0" borderId="0"/>
    <xf numFmtId="0" fontId="43" fillId="0" borderId="0"/>
    <xf numFmtId="178" fontId="28" fillId="0" borderId="0">
      <alignment vertical="center"/>
    </xf>
    <xf numFmtId="178" fontId="28" fillId="0" borderId="0"/>
    <xf numFmtId="178" fontId="28" fillId="0" borderId="0"/>
    <xf numFmtId="178" fontId="28" fillId="0" borderId="0"/>
    <xf numFmtId="178" fontId="28" fillId="0" borderId="0"/>
    <xf numFmtId="178" fontId="28" fillId="0" borderId="0"/>
    <xf numFmtId="178" fontId="28" fillId="0" borderId="0"/>
    <xf numFmtId="178" fontId="28" fillId="0" borderId="0"/>
    <xf numFmtId="0" fontId="28" fillId="0" borderId="0"/>
    <xf numFmtId="178" fontId="28" fillId="0" borderId="0">
      <alignment vertical="center"/>
    </xf>
    <xf numFmtId="178" fontId="28" fillId="0" borderId="0">
      <alignment vertical="center"/>
    </xf>
    <xf numFmtId="178" fontId="28" fillId="0" borderId="0"/>
    <xf numFmtId="178" fontId="43" fillId="0" borderId="0"/>
    <xf numFmtId="178" fontId="28" fillId="0" borderId="0"/>
    <xf numFmtId="0" fontId="28" fillId="0" borderId="0"/>
    <xf numFmtId="0" fontId="28" fillId="0" borderId="0"/>
    <xf numFmtId="178" fontId="28" fillId="0" borderId="0"/>
    <xf numFmtId="0" fontId="28" fillId="0" borderId="0"/>
    <xf numFmtId="0" fontId="28" fillId="0" borderId="0"/>
    <xf numFmtId="178" fontId="28" fillId="0" borderId="0"/>
    <xf numFmtId="178" fontId="28" fillId="0" borderId="0"/>
    <xf numFmtId="178" fontId="28" fillId="0" borderId="0"/>
    <xf numFmtId="178" fontId="28" fillId="0" borderId="0"/>
    <xf numFmtId="0" fontId="28" fillId="0" borderId="0"/>
    <xf numFmtId="0" fontId="28" fillId="0" borderId="0"/>
    <xf numFmtId="178" fontId="28" fillId="0" borderId="0"/>
    <xf numFmtId="0" fontId="28" fillId="0" borderId="0"/>
    <xf numFmtId="0" fontId="28" fillId="0" borderId="0"/>
    <xf numFmtId="178" fontId="28" fillId="0" borderId="0"/>
    <xf numFmtId="0" fontId="28" fillId="0" borderId="0"/>
    <xf numFmtId="0" fontId="28" fillId="0" borderId="0"/>
    <xf numFmtId="0" fontId="28" fillId="0" borderId="0"/>
    <xf numFmtId="0" fontId="28" fillId="0" borderId="0"/>
    <xf numFmtId="178" fontId="28" fillId="0" borderId="0"/>
    <xf numFmtId="0" fontId="28" fillId="0" borderId="0"/>
    <xf numFmtId="178" fontId="28" fillId="0" borderId="0"/>
    <xf numFmtId="0" fontId="28" fillId="0" borderId="0"/>
    <xf numFmtId="178" fontId="28" fillId="0" borderId="0"/>
    <xf numFmtId="0" fontId="28" fillId="0" borderId="0"/>
    <xf numFmtId="0" fontId="28" fillId="0" borderId="0"/>
    <xf numFmtId="0" fontId="28" fillId="0" borderId="0"/>
    <xf numFmtId="0" fontId="28" fillId="0" borderId="0"/>
    <xf numFmtId="0" fontId="28" fillId="0" borderId="0"/>
    <xf numFmtId="178" fontId="28" fillId="0" borderId="0"/>
    <xf numFmtId="178" fontId="28" fillId="0" borderId="0"/>
    <xf numFmtId="0" fontId="28" fillId="0" borderId="0"/>
    <xf numFmtId="178" fontId="28" fillId="0" borderId="0"/>
    <xf numFmtId="178"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78" fontId="28" fillId="0" borderId="0"/>
    <xf numFmtId="0" fontId="28" fillId="0" borderId="0"/>
    <xf numFmtId="0" fontId="28" fillId="0" borderId="0"/>
    <xf numFmtId="0" fontId="28" fillId="0" borderId="0"/>
    <xf numFmtId="178"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78" fontId="28" fillId="0" borderId="0"/>
    <xf numFmtId="178" fontId="28" fillId="0" borderId="0"/>
    <xf numFmtId="0" fontId="28" fillId="0" borderId="0"/>
    <xf numFmtId="178" fontId="28" fillId="0" borderId="0"/>
    <xf numFmtId="0" fontId="28" fillId="0" borderId="0"/>
    <xf numFmtId="0" fontId="28" fillId="0" borderId="0"/>
    <xf numFmtId="0" fontId="28" fillId="0" borderId="0"/>
    <xf numFmtId="0" fontId="28" fillId="0" borderId="0"/>
    <xf numFmtId="0" fontId="28" fillId="0" borderId="0"/>
    <xf numFmtId="178" fontId="28" fillId="0" borderId="0"/>
    <xf numFmtId="0" fontId="28" fillId="0" borderId="0"/>
    <xf numFmtId="178" fontId="28" fillId="0" borderId="0"/>
    <xf numFmtId="0" fontId="28" fillId="0" borderId="0"/>
    <xf numFmtId="0" fontId="28" fillId="0" borderId="0"/>
    <xf numFmtId="178"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78" fontId="28" fillId="0" borderId="0"/>
    <xf numFmtId="178" fontId="28" fillId="0" borderId="0"/>
    <xf numFmtId="0" fontId="28" fillId="0" borderId="0"/>
    <xf numFmtId="178" fontId="28" fillId="0" borderId="0"/>
    <xf numFmtId="178" fontId="28" fillId="0" borderId="0"/>
    <xf numFmtId="0" fontId="28" fillId="0" borderId="0"/>
    <xf numFmtId="178" fontId="28" fillId="0" borderId="0"/>
    <xf numFmtId="178" fontId="28" fillId="0" borderId="0"/>
    <xf numFmtId="178" fontId="28" fillId="0" borderId="0"/>
    <xf numFmtId="0" fontId="28" fillId="0" borderId="0"/>
    <xf numFmtId="0" fontId="28" fillId="0" borderId="0"/>
    <xf numFmtId="0" fontId="28" fillId="0" borderId="0"/>
    <xf numFmtId="178" fontId="28" fillId="0" borderId="0"/>
    <xf numFmtId="178" fontId="28" fillId="0" borderId="0"/>
    <xf numFmtId="178" fontId="28" fillId="0" borderId="0"/>
    <xf numFmtId="178" fontId="28" fillId="0" borderId="0"/>
    <xf numFmtId="178" fontId="28" fillId="0" borderId="0"/>
    <xf numFmtId="0" fontId="28" fillId="0" borderId="0"/>
    <xf numFmtId="178" fontId="28" fillId="0" borderId="0"/>
    <xf numFmtId="178" fontId="28" fillId="0" borderId="0"/>
    <xf numFmtId="0" fontId="28" fillId="0" borderId="0"/>
    <xf numFmtId="0" fontId="28" fillId="0" borderId="0"/>
    <xf numFmtId="0" fontId="28" fillId="0" borderId="0"/>
    <xf numFmtId="0" fontId="28" fillId="0" borderId="0"/>
    <xf numFmtId="178" fontId="28" fillId="0" borderId="0"/>
    <xf numFmtId="178" fontId="28" fillId="0" borderId="0"/>
    <xf numFmtId="0" fontId="28" fillId="0" borderId="0"/>
    <xf numFmtId="178" fontId="28" fillId="0" borderId="0"/>
    <xf numFmtId="178" fontId="28" fillId="0" borderId="0"/>
    <xf numFmtId="0" fontId="28" fillId="0" borderId="0"/>
    <xf numFmtId="178" fontId="28" fillId="0" borderId="0"/>
    <xf numFmtId="178" fontId="28" fillId="0" borderId="0"/>
    <xf numFmtId="0" fontId="28" fillId="0" borderId="0"/>
    <xf numFmtId="178" fontId="28" fillId="0" borderId="0"/>
    <xf numFmtId="0" fontId="28" fillId="0" borderId="0"/>
    <xf numFmtId="178" fontId="28" fillId="0" borderId="0"/>
    <xf numFmtId="0" fontId="28" fillId="0" borderId="0"/>
    <xf numFmtId="178" fontId="28" fillId="0" borderId="0"/>
    <xf numFmtId="178" fontId="28" fillId="0" borderId="0"/>
    <xf numFmtId="178" fontId="28" fillId="0" borderId="0"/>
    <xf numFmtId="178" fontId="28" fillId="0" borderId="0"/>
    <xf numFmtId="178" fontId="28" fillId="0" borderId="0"/>
    <xf numFmtId="0" fontId="28" fillId="0" borderId="0"/>
    <xf numFmtId="0" fontId="28" fillId="0" borderId="0"/>
    <xf numFmtId="178" fontId="28" fillId="0" borderId="0"/>
    <xf numFmtId="178" fontId="28" fillId="0" borderId="0"/>
    <xf numFmtId="0" fontId="28" fillId="0" borderId="0"/>
    <xf numFmtId="178" fontId="28" fillId="0" borderId="0"/>
    <xf numFmtId="178" fontId="28" fillId="0" borderId="0"/>
    <xf numFmtId="178" fontId="28" fillId="0" borderId="0"/>
    <xf numFmtId="178" fontId="28" fillId="0" borderId="0"/>
    <xf numFmtId="0" fontId="28" fillId="0" borderId="0">
      <alignment vertical="center"/>
    </xf>
    <xf numFmtId="0" fontId="28" fillId="0" borderId="0">
      <alignment vertical="center"/>
    </xf>
    <xf numFmtId="178" fontId="28" fillId="0" borderId="0"/>
    <xf numFmtId="178" fontId="28" fillId="0" borderId="0"/>
    <xf numFmtId="178" fontId="28" fillId="0" borderId="0">
      <alignment vertical="center"/>
    </xf>
    <xf numFmtId="178" fontId="28" fillId="0" borderId="0"/>
    <xf numFmtId="178" fontId="28" fillId="0" borderId="0"/>
    <xf numFmtId="178" fontId="28" fillId="0" borderId="0"/>
    <xf numFmtId="0" fontId="28" fillId="0" borderId="0">
      <alignment vertical="center"/>
    </xf>
    <xf numFmtId="0" fontId="28" fillId="0" borderId="0">
      <alignment vertical="center"/>
    </xf>
    <xf numFmtId="178" fontId="28" fillId="0" borderId="0">
      <alignment vertical="center"/>
    </xf>
    <xf numFmtId="178" fontId="28" fillId="0" borderId="0"/>
    <xf numFmtId="0" fontId="28" fillId="0" borderId="0"/>
    <xf numFmtId="178" fontId="28" fillId="0" borderId="0"/>
    <xf numFmtId="178" fontId="28" fillId="0" borderId="0">
      <alignment vertical="center"/>
    </xf>
    <xf numFmtId="178" fontId="28" fillId="0" borderId="0"/>
    <xf numFmtId="0" fontId="28" fillId="0" borderId="0"/>
    <xf numFmtId="178" fontId="28" fillId="0" borderId="0"/>
    <xf numFmtId="178" fontId="28" fillId="0" borderId="0"/>
    <xf numFmtId="178" fontId="28" fillId="0" borderId="0"/>
    <xf numFmtId="178" fontId="28" fillId="0" borderId="0"/>
    <xf numFmtId="178" fontId="28" fillId="0" borderId="0"/>
    <xf numFmtId="0" fontId="28" fillId="0" borderId="0">
      <alignment vertical="center"/>
    </xf>
    <xf numFmtId="0" fontId="28" fillId="0" borderId="0"/>
    <xf numFmtId="0" fontId="28" fillId="0" borderId="0"/>
    <xf numFmtId="178" fontId="28" fillId="0" borderId="0"/>
    <xf numFmtId="0" fontId="28" fillId="0" borderId="0"/>
    <xf numFmtId="0" fontId="28" fillId="0" borderId="0">
      <alignment vertical="center"/>
    </xf>
    <xf numFmtId="0" fontId="28" fillId="0" borderId="0"/>
    <xf numFmtId="0" fontId="28" fillId="0" borderId="0"/>
    <xf numFmtId="178" fontId="28" fillId="0" borderId="0"/>
    <xf numFmtId="178" fontId="28" fillId="0" borderId="0">
      <alignment vertical="center"/>
    </xf>
    <xf numFmtId="178" fontId="28" fillId="0" borderId="0"/>
    <xf numFmtId="178" fontId="28" fillId="0" borderId="0"/>
    <xf numFmtId="0" fontId="28" fillId="0" borderId="0">
      <alignment vertical="center"/>
    </xf>
    <xf numFmtId="178" fontId="28" fillId="0" borderId="0"/>
    <xf numFmtId="0" fontId="28" fillId="0" borderId="0"/>
    <xf numFmtId="0" fontId="28" fillId="0" borderId="0"/>
    <xf numFmtId="178" fontId="28" fillId="0" borderId="0"/>
    <xf numFmtId="0" fontId="28" fillId="0" borderId="0">
      <alignment vertical="center"/>
    </xf>
    <xf numFmtId="0" fontId="28" fillId="0" borderId="0"/>
    <xf numFmtId="0" fontId="28" fillId="0" borderId="0"/>
    <xf numFmtId="178" fontId="28" fillId="0" borderId="0">
      <alignment vertical="center"/>
    </xf>
    <xf numFmtId="178" fontId="28" fillId="0" borderId="0"/>
    <xf numFmtId="178" fontId="28" fillId="0" borderId="0"/>
    <xf numFmtId="178" fontId="28" fillId="0" borderId="0">
      <alignment vertical="center"/>
    </xf>
    <xf numFmtId="178" fontId="28" fillId="0" borderId="0"/>
    <xf numFmtId="178" fontId="28" fillId="0" borderId="0"/>
    <xf numFmtId="0" fontId="28" fillId="0" borderId="0"/>
    <xf numFmtId="0" fontId="28" fillId="0" borderId="0"/>
    <xf numFmtId="178" fontId="28" fillId="0" borderId="0"/>
    <xf numFmtId="0" fontId="28" fillId="0" borderId="0"/>
    <xf numFmtId="0" fontId="28" fillId="0" borderId="0"/>
    <xf numFmtId="178" fontId="28" fillId="0" borderId="0"/>
    <xf numFmtId="178" fontId="28" fillId="0" borderId="0"/>
    <xf numFmtId="178" fontId="28" fillId="0" borderId="0"/>
    <xf numFmtId="178" fontId="28" fillId="0" borderId="0"/>
    <xf numFmtId="178"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78" fontId="28" fillId="0" borderId="0"/>
    <xf numFmtId="0" fontId="28" fillId="0" borderId="0"/>
    <xf numFmtId="178" fontId="28" fillId="0" borderId="0"/>
    <xf numFmtId="178" fontId="28" fillId="0" borderId="0"/>
    <xf numFmtId="178" fontId="28" fillId="0" borderId="0"/>
    <xf numFmtId="0" fontId="28" fillId="0" borderId="0"/>
    <xf numFmtId="178" fontId="28" fillId="0" borderId="0"/>
    <xf numFmtId="178" fontId="28" fillId="0" borderId="0"/>
    <xf numFmtId="0" fontId="28" fillId="0" borderId="0"/>
    <xf numFmtId="0" fontId="28" fillId="0" borderId="0"/>
    <xf numFmtId="178" fontId="28" fillId="0" borderId="0"/>
    <xf numFmtId="0" fontId="28" fillId="0" borderId="0"/>
    <xf numFmtId="178" fontId="28" fillId="0" borderId="0"/>
    <xf numFmtId="0" fontId="28" fillId="0" borderId="0"/>
    <xf numFmtId="0" fontId="28" fillId="0" borderId="0"/>
    <xf numFmtId="178" fontId="28" fillId="0" borderId="0"/>
    <xf numFmtId="178" fontId="28" fillId="0" borderId="0"/>
    <xf numFmtId="178" fontId="28" fillId="0" borderId="0"/>
    <xf numFmtId="0" fontId="28" fillId="0" borderId="0"/>
    <xf numFmtId="178" fontId="28" fillId="0" borderId="0"/>
    <xf numFmtId="0" fontId="28" fillId="0" borderId="0"/>
    <xf numFmtId="178" fontId="28" fillId="0" borderId="0"/>
    <xf numFmtId="178" fontId="28" fillId="0" borderId="0"/>
    <xf numFmtId="0" fontId="65" fillId="0" borderId="0"/>
    <xf numFmtId="0" fontId="28" fillId="0" borderId="0"/>
    <xf numFmtId="178" fontId="28" fillId="0" borderId="0"/>
    <xf numFmtId="178" fontId="28" fillId="0" borderId="0"/>
    <xf numFmtId="0" fontId="28" fillId="0" borderId="0"/>
    <xf numFmtId="178" fontId="28" fillId="0" borderId="0"/>
    <xf numFmtId="178" fontId="28" fillId="0" borderId="0"/>
    <xf numFmtId="0" fontId="28" fillId="0" borderId="0">
      <alignment vertical="center"/>
    </xf>
    <xf numFmtId="0" fontId="28" fillId="0" borderId="0"/>
    <xf numFmtId="178" fontId="28" fillId="0" borderId="0"/>
    <xf numFmtId="0" fontId="28" fillId="0" borderId="0"/>
    <xf numFmtId="0" fontId="28" fillId="0" borderId="0"/>
    <xf numFmtId="178" fontId="28" fillId="0" borderId="0"/>
    <xf numFmtId="178" fontId="28" fillId="0" borderId="0"/>
    <xf numFmtId="0" fontId="28" fillId="0" borderId="0"/>
    <xf numFmtId="178" fontId="28" fillId="0" borderId="0"/>
    <xf numFmtId="178" fontId="28" fillId="0" borderId="0"/>
    <xf numFmtId="178" fontId="28" fillId="0" borderId="0"/>
    <xf numFmtId="0" fontId="28" fillId="0" borderId="0"/>
    <xf numFmtId="178" fontId="28" fillId="0" borderId="0"/>
    <xf numFmtId="178" fontId="28" fillId="0" borderId="0"/>
    <xf numFmtId="178" fontId="28" fillId="0" borderId="0"/>
    <xf numFmtId="178" fontId="28" fillId="0" borderId="0"/>
    <xf numFmtId="178" fontId="28" fillId="0" borderId="0"/>
    <xf numFmtId="178" fontId="28" fillId="0" borderId="0"/>
    <xf numFmtId="0" fontId="28" fillId="0" borderId="0"/>
    <xf numFmtId="178" fontId="28" fillId="0" borderId="0"/>
    <xf numFmtId="178" fontId="28" fillId="0" borderId="0"/>
    <xf numFmtId="178" fontId="28" fillId="0" borderId="0"/>
    <xf numFmtId="0" fontId="28" fillId="0" borderId="0"/>
    <xf numFmtId="0" fontId="28" fillId="0" borderId="0"/>
    <xf numFmtId="178" fontId="28" fillId="0" borderId="0"/>
    <xf numFmtId="178" fontId="28" fillId="0" borderId="0"/>
    <xf numFmtId="178" fontId="28" fillId="0" borderId="0"/>
    <xf numFmtId="0" fontId="28" fillId="0" borderId="0">
      <alignment vertical="center"/>
    </xf>
    <xf numFmtId="178" fontId="28" fillId="0" borderId="0"/>
    <xf numFmtId="0" fontId="28" fillId="0" borderId="0"/>
    <xf numFmtId="0" fontId="28" fillId="0" borderId="0"/>
    <xf numFmtId="178" fontId="28" fillId="0" borderId="0">
      <alignment vertical="center"/>
    </xf>
    <xf numFmtId="0" fontId="28" fillId="0" borderId="0"/>
    <xf numFmtId="178" fontId="28" fillId="0" borderId="0">
      <alignment vertical="center"/>
    </xf>
    <xf numFmtId="178" fontId="28" fillId="0" borderId="0"/>
    <xf numFmtId="178" fontId="28" fillId="0" borderId="0"/>
    <xf numFmtId="178" fontId="28" fillId="0" borderId="0"/>
    <xf numFmtId="178" fontId="28" fillId="0" borderId="0"/>
    <xf numFmtId="0" fontId="28" fillId="0" borderId="0">
      <alignment vertical="center"/>
    </xf>
    <xf numFmtId="0" fontId="28" fillId="0" borderId="0">
      <alignment vertical="center"/>
    </xf>
    <xf numFmtId="178" fontId="28" fillId="0" borderId="0"/>
    <xf numFmtId="178" fontId="28" fillId="0" borderId="0">
      <alignment vertical="center"/>
    </xf>
    <xf numFmtId="0" fontId="28" fillId="0" borderId="0"/>
    <xf numFmtId="178" fontId="28" fillId="0" borderId="0">
      <alignment vertical="center"/>
    </xf>
    <xf numFmtId="178" fontId="28" fillId="0" borderId="0">
      <alignment vertical="center"/>
    </xf>
    <xf numFmtId="178" fontId="28" fillId="0" borderId="0"/>
    <xf numFmtId="0" fontId="28" fillId="0" borderId="0"/>
    <xf numFmtId="0" fontId="28" fillId="0" borderId="0"/>
    <xf numFmtId="178" fontId="28" fillId="0" borderId="0"/>
    <xf numFmtId="178" fontId="28" fillId="0" borderId="0"/>
    <xf numFmtId="178" fontId="28" fillId="0" borderId="0">
      <alignment vertical="center"/>
    </xf>
    <xf numFmtId="0" fontId="28" fillId="0" borderId="0"/>
    <xf numFmtId="0" fontId="28" fillId="0" borderId="0"/>
    <xf numFmtId="0" fontId="28" fillId="0" borderId="0"/>
    <xf numFmtId="0" fontId="28" fillId="0" borderId="0"/>
    <xf numFmtId="178" fontId="28" fillId="0" borderId="0"/>
    <xf numFmtId="178" fontId="28" fillId="0" borderId="0"/>
    <xf numFmtId="178" fontId="28" fillId="0" borderId="0"/>
    <xf numFmtId="178" fontId="28" fillId="0" borderId="0"/>
    <xf numFmtId="0" fontId="28" fillId="0" borderId="0"/>
    <xf numFmtId="0" fontId="28" fillId="0" borderId="0"/>
    <xf numFmtId="178" fontId="28" fillId="0" borderId="0"/>
    <xf numFmtId="0" fontId="28" fillId="0" borderId="0"/>
    <xf numFmtId="0" fontId="28" fillId="0" borderId="0"/>
    <xf numFmtId="0" fontId="28" fillId="0" borderId="0"/>
    <xf numFmtId="0" fontId="28" fillId="0" borderId="0"/>
    <xf numFmtId="178" fontId="28" fillId="0" borderId="0"/>
    <xf numFmtId="178" fontId="28" fillId="0" borderId="0"/>
    <xf numFmtId="178" fontId="28" fillId="0" borderId="0"/>
    <xf numFmtId="0" fontId="28" fillId="0" borderId="0"/>
    <xf numFmtId="178" fontId="28" fillId="0" borderId="0"/>
    <xf numFmtId="178" fontId="28" fillId="0" borderId="0"/>
    <xf numFmtId="178" fontId="28" fillId="0" borderId="0"/>
    <xf numFmtId="0" fontId="28" fillId="0" borderId="0"/>
    <xf numFmtId="0" fontId="28" fillId="0" borderId="0"/>
    <xf numFmtId="0" fontId="28" fillId="0" borderId="0"/>
    <xf numFmtId="178" fontId="28" fillId="0" borderId="0"/>
    <xf numFmtId="0" fontId="28" fillId="0" borderId="0"/>
    <xf numFmtId="178" fontId="28" fillId="0" borderId="0"/>
    <xf numFmtId="0" fontId="28" fillId="0" borderId="0"/>
    <xf numFmtId="0" fontId="28" fillId="0" borderId="0"/>
    <xf numFmtId="0" fontId="28" fillId="0" borderId="0"/>
    <xf numFmtId="178" fontId="28" fillId="0" borderId="0"/>
    <xf numFmtId="0" fontId="28" fillId="0" borderId="0"/>
    <xf numFmtId="178" fontId="28" fillId="0" borderId="0"/>
    <xf numFmtId="0" fontId="28" fillId="0" borderId="0"/>
    <xf numFmtId="0" fontId="28" fillId="0" borderId="0"/>
    <xf numFmtId="178" fontId="28" fillId="0" borderId="0"/>
    <xf numFmtId="0" fontId="28" fillId="0" borderId="0">
      <alignment vertical="center"/>
    </xf>
    <xf numFmtId="0" fontId="28" fillId="0" borderId="0"/>
    <xf numFmtId="178" fontId="28" fillId="0" borderId="0"/>
    <xf numFmtId="0" fontId="28" fillId="0" borderId="0"/>
    <xf numFmtId="0" fontId="28" fillId="0" borderId="0"/>
    <xf numFmtId="178" fontId="28" fillId="0" borderId="0"/>
    <xf numFmtId="178" fontId="28" fillId="0" borderId="0"/>
    <xf numFmtId="0" fontId="28" fillId="0" borderId="0"/>
    <xf numFmtId="178" fontId="28" fillId="0" borderId="0"/>
    <xf numFmtId="0" fontId="28" fillId="0" borderId="0"/>
    <xf numFmtId="178" fontId="28" fillId="0" borderId="0"/>
    <xf numFmtId="0" fontId="28" fillId="0" borderId="0"/>
    <xf numFmtId="0" fontId="28" fillId="0" borderId="0"/>
    <xf numFmtId="178" fontId="28" fillId="0" borderId="0"/>
    <xf numFmtId="0" fontId="28" fillId="0" borderId="0"/>
    <xf numFmtId="0" fontId="28" fillId="0" borderId="0"/>
    <xf numFmtId="0" fontId="28" fillId="0" borderId="0"/>
    <xf numFmtId="178" fontId="28" fillId="0" borderId="0"/>
    <xf numFmtId="0" fontId="28" fillId="0" borderId="0"/>
    <xf numFmtId="178" fontId="28" fillId="0" borderId="0"/>
    <xf numFmtId="178" fontId="28" fillId="0" borderId="0"/>
    <xf numFmtId="0" fontId="28" fillId="0" borderId="0"/>
    <xf numFmtId="0" fontId="28" fillId="0" borderId="0"/>
    <xf numFmtId="0" fontId="28" fillId="0" borderId="0"/>
    <xf numFmtId="178" fontId="28" fillId="0" borderId="0"/>
    <xf numFmtId="0" fontId="28" fillId="0" borderId="0"/>
    <xf numFmtId="178" fontId="28" fillId="0" borderId="0"/>
    <xf numFmtId="178" fontId="28" fillId="0" borderId="0"/>
    <xf numFmtId="178" fontId="28" fillId="0" borderId="0"/>
    <xf numFmtId="0" fontId="28" fillId="0" borderId="0"/>
    <xf numFmtId="178" fontId="28" fillId="0" borderId="0"/>
    <xf numFmtId="178" fontId="28" fillId="0" borderId="0"/>
    <xf numFmtId="178" fontId="28" fillId="0" borderId="0"/>
    <xf numFmtId="0" fontId="28" fillId="0" borderId="0"/>
    <xf numFmtId="0" fontId="28" fillId="0" borderId="0"/>
    <xf numFmtId="0" fontId="28" fillId="0" borderId="0"/>
    <xf numFmtId="0" fontId="28" fillId="0" borderId="0"/>
    <xf numFmtId="178" fontId="28" fillId="0" borderId="0"/>
    <xf numFmtId="0" fontId="28" fillId="0" borderId="0"/>
    <xf numFmtId="178" fontId="28" fillId="0" borderId="0"/>
    <xf numFmtId="178" fontId="28" fillId="0" borderId="0"/>
    <xf numFmtId="178" fontId="28" fillId="0" borderId="0"/>
    <xf numFmtId="178" fontId="28" fillId="0" borderId="0"/>
    <xf numFmtId="178" fontId="28" fillId="0" borderId="0"/>
    <xf numFmtId="178" fontId="28" fillId="0" borderId="0"/>
    <xf numFmtId="178" fontId="28" fillId="0" borderId="0"/>
    <xf numFmtId="178" fontId="28" fillId="0" borderId="0"/>
    <xf numFmtId="178" fontId="28" fillId="0" borderId="0"/>
    <xf numFmtId="178" fontId="28" fillId="0" borderId="0"/>
    <xf numFmtId="0" fontId="28" fillId="0" borderId="0"/>
    <xf numFmtId="0" fontId="28" fillId="0" borderId="0">
      <alignment vertical="center"/>
    </xf>
    <xf numFmtId="178" fontId="28" fillId="0" borderId="0"/>
    <xf numFmtId="0" fontId="28" fillId="0" borderId="0"/>
    <xf numFmtId="178" fontId="28" fillId="0" borderId="0"/>
    <xf numFmtId="178" fontId="28" fillId="0" borderId="0">
      <alignment vertical="center"/>
    </xf>
    <xf numFmtId="0" fontId="28" fillId="0" borderId="0"/>
    <xf numFmtId="0" fontId="28" fillId="0" borderId="0"/>
    <xf numFmtId="0" fontId="28" fillId="0" borderId="0"/>
    <xf numFmtId="0" fontId="28" fillId="0" borderId="0"/>
    <xf numFmtId="0" fontId="28" fillId="0" borderId="0">
      <alignment vertical="center"/>
    </xf>
    <xf numFmtId="178" fontId="28" fillId="0" borderId="0"/>
    <xf numFmtId="178" fontId="28" fillId="0" borderId="0"/>
    <xf numFmtId="0" fontId="28" fillId="0" borderId="0"/>
    <xf numFmtId="178" fontId="28" fillId="0" borderId="0"/>
    <xf numFmtId="0" fontId="28" fillId="0" borderId="0">
      <alignment vertical="center"/>
    </xf>
    <xf numFmtId="0" fontId="28" fillId="0" borderId="0"/>
    <xf numFmtId="178" fontId="28" fillId="0" borderId="0"/>
    <xf numFmtId="178" fontId="28" fillId="0" borderId="0"/>
    <xf numFmtId="0" fontId="28" fillId="0" borderId="0"/>
    <xf numFmtId="0" fontId="28" fillId="0" borderId="0">
      <alignment vertical="center"/>
    </xf>
    <xf numFmtId="0" fontId="28" fillId="0" borderId="0"/>
    <xf numFmtId="178" fontId="28" fillId="0" borderId="0"/>
    <xf numFmtId="0" fontId="28" fillId="0" borderId="0"/>
    <xf numFmtId="178" fontId="28" fillId="0" borderId="0">
      <alignment vertical="center"/>
    </xf>
    <xf numFmtId="0" fontId="28" fillId="0" borderId="0"/>
    <xf numFmtId="178" fontId="28" fillId="0" borderId="0"/>
    <xf numFmtId="178" fontId="28" fillId="0" borderId="0"/>
    <xf numFmtId="0" fontId="28" fillId="0" borderId="0"/>
    <xf numFmtId="178" fontId="28" fillId="0" borderId="0">
      <alignment vertical="center"/>
    </xf>
    <xf numFmtId="0" fontId="28" fillId="0" borderId="0"/>
    <xf numFmtId="178"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78" fontId="28" fillId="0" borderId="0"/>
    <xf numFmtId="178" fontId="28" fillId="0" borderId="0"/>
    <xf numFmtId="0" fontId="28" fillId="0" borderId="0"/>
    <xf numFmtId="0" fontId="28" fillId="0" borderId="0"/>
    <xf numFmtId="0" fontId="28" fillId="0" borderId="0"/>
    <xf numFmtId="0" fontId="28" fillId="0" borderId="0"/>
    <xf numFmtId="178" fontId="28" fillId="0" borderId="0"/>
    <xf numFmtId="0" fontId="28" fillId="0" borderId="0"/>
    <xf numFmtId="178" fontId="28" fillId="0" borderId="0"/>
    <xf numFmtId="178" fontId="28" fillId="0" borderId="0"/>
    <xf numFmtId="178" fontId="28" fillId="0" borderId="0"/>
    <xf numFmtId="0" fontId="28" fillId="0" borderId="0"/>
    <xf numFmtId="0" fontId="28" fillId="0" borderId="0"/>
    <xf numFmtId="0" fontId="28" fillId="0" borderId="0"/>
    <xf numFmtId="178" fontId="28" fillId="0" borderId="0"/>
    <xf numFmtId="0" fontId="28" fillId="0" borderId="0"/>
    <xf numFmtId="0" fontId="28" fillId="0" borderId="0"/>
    <xf numFmtId="178" fontId="28" fillId="0" borderId="0"/>
    <xf numFmtId="178" fontId="28" fillId="0" borderId="0"/>
    <xf numFmtId="178" fontId="28" fillId="0" borderId="0"/>
    <xf numFmtId="0" fontId="28" fillId="0" borderId="0"/>
    <xf numFmtId="0" fontId="28" fillId="0" borderId="0"/>
    <xf numFmtId="178" fontId="28" fillId="0" borderId="0"/>
    <xf numFmtId="0" fontId="28" fillId="0" borderId="0"/>
    <xf numFmtId="0" fontId="28" fillId="0" borderId="0"/>
    <xf numFmtId="178" fontId="28" fillId="0" borderId="0"/>
    <xf numFmtId="0" fontId="28" fillId="0" borderId="0"/>
    <xf numFmtId="178" fontId="28" fillId="0" borderId="0"/>
    <xf numFmtId="0" fontId="28" fillId="0" borderId="0"/>
    <xf numFmtId="178" fontId="28" fillId="0" borderId="0"/>
    <xf numFmtId="0" fontId="28" fillId="0" borderId="0"/>
    <xf numFmtId="178" fontId="28" fillId="0" borderId="0"/>
    <xf numFmtId="0" fontId="43" fillId="0" borderId="0"/>
    <xf numFmtId="178" fontId="28" fillId="0" borderId="0"/>
    <xf numFmtId="0" fontId="28" fillId="0" borderId="0"/>
    <xf numFmtId="0" fontId="28" fillId="0" borderId="0"/>
    <xf numFmtId="178" fontId="28" fillId="0" borderId="0"/>
    <xf numFmtId="178" fontId="28" fillId="0" borderId="0"/>
    <xf numFmtId="0" fontId="28" fillId="0" borderId="0"/>
    <xf numFmtId="0" fontId="28" fillId="0" borderId="0"/>
    <xf numFmtId="0" fontId="28" fillId="0" borderId="0"/>
    <xf numFmtId="178" fontId="28" fillId="0" borderId="0"/>
    <xf numFmtId="178" fontId="28" fillId="0" borderId="0"/>
    <xf numFmtId="0" fontId="28" fillId="0" borderId="0"/>
    <xf numFmtId="178" fontId="28" fillId="0" borderId="0"/>
    <xf numFmtId="178" fontId="28" fillId="0" borderId="0"/>
    <xf numFmtId="0" fontId="28" fillId="0" borderId="0"/>
    <xf numFmtId="178" fontId="28" fillId="0" borderId="0"/>
    <xf numFmtId="178" fontId="28" fillId="0" borderId="0"/>
    <xf numFmtId="178" fontId="28" fillId="0" borderId="0"/>
    <xf numFmtId="178" fontId="28" fillId="0" borderId="0"/>
    <xf numFmtId="178" fontId="43" fillId="0" borderId="0"/>
    <xf numFmtId="178" fontId="28" fillId="0" borderId="0"/>
    <xf numFmtId="178" fontId="28" fillId="0" borderId="0"/>
    <xf numFmtId="0" fontId="28" fillId="0" borderId="0"/>
    <xf numFmtId="0" fontId="28" fillId="0" borderId="0"/>
    <xf numFmtId="178" fontId="28" fillId="0" borderId="0"/>
    <xf numFmtId="178" fontId="28" fillId="0" borderId="0"/>
    <xf numFmtId="0" fontId="28" fillId="0" borderId="0"/>
    <xf numFmtId="0" fontId="28" fillId="0" borderId="0"/>
    <xf numFmtId="178" fontId="28" fillId="0" borderId="0"/>
    <xf numFmtId="178" fontId="28" fillId="0" borderId="0"/>
    <xf numFmtId="0" fontId="28" fillId="0" borderId="0"/>
    <xf numFmtId="0" fontId="28" fillId="0" borderId="0"/>
    <xf numFmtId="0" fontId="28" fillId="0" borderId="0"/>
    <xf numFmtId="178" fontId="28" fillId="0" borderId="0"/>
    <xf numFmtId="178" fontId="28" fillId="0" borderId="0"/>
    <xf numFmtId="178" fontId="28" fillId="0" borderId="0"/>
    <xf numFmtId="0" fontId="28" fillId="0" borderId="0"/>
    <xf numFmtId="0" fontId="28" fillId="0" borderId="0"/>
    <xf numFmtId="178" fontId="28" fillId="0" borderId="0"/>
    <xf numFmtId="178" fontId="28" fillId="0" borderId="0"/>
    <xf numFmtId="178" fontId="28" fillId="0" borderId="0"/>
    <xf numFmtId="178" fontId="28" fillId="0" borderId="0"/>
    <xf numFmtId="0" fontId="28" fillId="0" borderId="0"/>
    <xf numFmtId="0" fontId="28" fillId="0" borderId="0"/>
    <xf numFmtId="178" fontId="28" fillId="0" borderId="0"/>
    <xf numFmtId="178" fontId="28" fillId="0" borderId="0"/>
    <xf numFmtId="0" fontId="28" fillId="0" borderId="0"/>
    <xf numFmtId="0" fontId="28" fillId="0" borderId="0"/>
    <xf numFmtId="178" fontId="28" fillId="0" borderId="0"/>
    <xf numFmtId="0" fontId="28" fillId="0" borderId="0"/>
    <xf numFmtId="0" fontId="28" fillId="0" borderId="0"/>
    <xf numFmtId="178" fontId="28" fillId="0" borderId="0"/>
    <xf numFmtId="0" fontId="28" fillId="0" borderId="0"/>
    <xf numFmtId="178" fontId="28" fillId="0" borderId="0"/>
    <xf numFmtId="178" fontId="28" fillId="0" borderId="0"/>
    <xf numFmtId="178" fontId="28" fillId="0" borderId="0"/>
    <xf numFmtId="0" fontId="28" fillId="0" borderId="0"/>
    <xf numFmtId="178" fontId="28" fillId="0" borderId="0"/>
    <xf numFmtId="178" fontId="28" fillId="0" borderId="0"/>
    <xf numFmtId="0" fontId="28" fillId="0" borderId="0"/>
    <xf numFmtId="0" fontId="28" fillId="0" borderId="0"/>
    <xf numFmtId="178" fontId="28" fillId="0" borderId="0"/>
    <xf numFmtId="0" fontId="28" fillId="0" borderId="0"/>
    <xf numFmtId="0" fontId="28" fillId="0" borderId="0"/>
    <xf numFmtId="178" fontId="28" fillId="0" borderId="0"/>
    <xf numFmtId="0" fontId="28" fillId="0" borderId="0"/>
    <xf numFmtId="178" fontId="28" fillId="0" borderId="0"/>
    <xf numFmtId="178" fontId="28" fillId="0" borderId="0"/>
    <xf numFmtId="0" fontId="28" fillId="0" borderId="0"/>
    <xf numFmtId="178" fontId="28" fillId="0" borderId="0"/>
    <xf numFmtId="0" fontId="28" fillId="0" borderId="0"/>
    <xf numFmtId="0" fontId="28" fillId="0" borderId="0"/>
    <xf numFmtId="0" fontId="28" fillId="0" borderId="0"/>
    <xf numFmtId="0" fontId="28" fillId="0" borderId="0"/>
    <xf numFmtId="178" fontId="28" fillId="0" borderId="0"/>
    <xf numFmtId="178" fontId="28" fillId="0" borderId="0"/>
    <xf numFmtId="178" fontId="28" fillId="0" borderId="0"/>
    <xf numFmtId="0" fontId="28" fillId="0" borderId="0"/>
    <xf numFmtId="178" fontId="28" fillId="0" borderId="0"/>
    <xf numFmtId="0" fontId="28" fillId="0" borderId="0"/>
    <xf numFmtId="0" fontId="28" fillId="0" borderId="0"/>
    <xf numFmtId="0" fontId="28" fillId="0" borderId="0"/>
    <xf numFmtId="178" fontId="28" fillId="0" borderId="0"/>
    <xf numFmtId="178" fontId="28" fillId="0" borderId="0"/>
    <xf numFmtId="178" fontId="28" fillId="0" borderId="0"/>
    <xf numFmtId="178" fontId="28" fillId="0" borderId="0"/>
    <xf numFmtId="0" fontId="28" fillId="0" borderId="0"/>
    <xf numFmtId="0" fontId="28" fillId="0" borderId="0"/>
    <xf numFmtId="0" fontId="28" fillId="0" borderId="0"/>
    <xf numFmtId="0" fontId="28" fillId="0" borderId="0"/>
    <xf numFmtId="0" fontId="28" fillId="0" borderId="0"/>
    <xf numFmtId="178" fontId="28" fillId="0" borderId="0"/>
    <xf numFmtId="0" fontId="28" fillId="0" borderId="0"/>
    <xf numFmtId="178" fontId="28" fillId="0" borderId="0"/>
    <xf numFmtId="178" fontId="28" fillId="0" borderId="0"/>
    <xf numFmtId="178" fontId="28" fillId="0" borderId="0"/>
    <xf numFmtId="178" fontId="28" fillId="0" borderId="0"/>
    <xf numFmtId="0" fontId="28" fillId="0" borderId="0"/>
    <xf numFmtId="178" fontId="28" fillId="0" borderId="0"/>
    <xf numFmtId="178" fontId="28" fillId="0" borderId="0"/>
    <xf numFmtId="0" fontId="28" fillId="0" borderId="0"/>
    <xf numFmtId="178" fontId="28" fillId="0" borderId="0"/>
    <xf numFmtId="0" fontId="28" fillId="0" borderId="0"/>
    <xf numFmtId="0" fontId="28" fillId="0" borderId="0"/>
    <xf numFmtId="178" fontId="28" fillId="0" borderId="0"/>
    <xf numFmtId="0" fontId="28" fillId="0" borderId="0"/>
    <xf numFmtId="0" fontId="28" fillId="0" borderId="0"/>
    <xf numFmtId="178" fontId="28" fillId="0" borderId="0"/>
    <xf numFmtId="178" fontId="28" fillId="0" borderId="0"/>
    <xf numFmtId="178" fontId="28" fillId="0" borderId="0"/>
    <xf numFmtId="0" fontId="28" fillId="0" borderId="0"/>
    <xf numFmtId="178" fontId="28" fillId="0" borderId="0"/>
    <xf numFmtId="178" fontId="28" fillId="0" borderId="0"/>
    <xf numFmtId="178" fontId="28" fillId="0" borderId="0"/>
    <xf numFmtId="0" fontId="28" fillId="0" borderId="0"/>
    <xf numFmtId="178" fontId="28" fillId="0" borderId="0"/>
    <xf numFmtId="178" fontId="28" fillId="0" borderId="0"/>
    <xf numFmtId="178" fontId="28" fillId="0" borderId="0"/>
    <xf numFmtId="0" fontId="28" fillId="0" borderId="0"/>
    <xf numFmtId="0" fontId="28" fillId="0" borderId="0"/>
    <xf numFmtId="0" fontId="28" fillId="0" borderId="0"/>
    <xf numFmtId="0" fontId="28" fillId="0" borderId="0"/>
    <xf numFmtId="178" fontId="28" fillId="0" borderId="0"/>
    <xf numFmtId="0" fontId="28" fillId="0" borderId="0"/>
    <xf numFmtId="178" fontId="28" fillId="0" borderId="0"/>
    <xf numFmtId="178" fontId="28" fillId="0" borderId="0"/>
    <xf numFmtId="0" fontId="28" fillId="0" borderId="0"/>
    <xf numFmtId="178" fontId="28" fillId="0" borderId="0"/>
    <xf numFmtId="0" fontId="28" fillId="0" borderId="0"/>
    <xf numFmtId="178" fontId="28" fillId="0" borderId="0"/>
    <xf numFmtId="178" fontId="28" fillId="0" borderId="0"/>
    <xf numFmtId="178" fontId="28" fillId="0" borderId="0"/>
    <xf numFmtId="0" fontId="28" fillId="0" borderId="0"/>
    <xf numFmtId="178" fontId="28" fillId="0" borderId="0"/>
    <xf numFmtId="178" fontId="28" fillId="0" borderId="0"/>
    <xf numFmtId="0" fontId="28" fillId="0" borderId="0"/>
    <xf numFmtId="178" fontId="28" fillId="0" borderId="0"/>
    <xf numFmtId="178" fontId="28" fillId="0" borderId="0"/>
    <xf numFmtId="0" fontId="28" fillId="0" borderId="0"/>
    <xf numFmtId="0" fontId="28" fillId="0" borderId="0"/>
    <xf numFmtId="178" fontId="28" fillId="0" borderId="0"/>
    <xf numFmtId="178" fontId="28" fillId="0" borderId="0"/>
    <xf numFmtId="178" fontId="28" fillId="0" borderId="0"/>
    <xf numFmtId="0" fontId="28" fillId="0" borderId="0"/>
    <xf numFmtId="0" fontId="28" fillId="0" borderId="0"/>
    <xf numFmtId="178" fontId="28" fillId="0" borderId="0"/>
    <xf numFmtId="178" fontId="28" fillId="0" borderId="0"/>
    <xf numFmtId="178" fontId="28" fillId="0" borderId="0"/>
    <xf numFmtId="0" fontId="28" fillId="0" borderId="0"/>
    <xf numFmtId="178" fontId="28" fillId="0" borderId="0"/>
    <xf numFmtId="0" fontId="28" fillId="0" borderId="0"/>
    <xf numFmtId="178" fontId="28" fillId="0" borderId="0"/>
    <xf numFmtId="0" fontId="28" fillId="0" borderId="0"/>
    <xf numFmtId="0" fontId="28" fillId="0" borderId="0"/>
    <xf numFmtId="0" fontId="28" fillId="0" borderId="0"/>
    <xf numFmtId="178" fontId="28" fillId="0" borderId="0"/>
    <xf numFmtId="178" fontId="28" fillId="0" borderId="0"/>
    <xf numFmtId="178" fontId="28" fillId="0" borderId="0"/>
    <xf numFmtId="0" fontId="28" fillId="0" borderId="0"/>
    <xf numFmtId="0" fontId="28" fillId="0" borderId="0"/>
    <xf numFmtId="178" fontId="28" fillId="0" borderId="0"/>
    <xf numFmtId="0" fontId="28" fillId="0" borderId="0"/>
    <xf numFmtId="0" fontId="28" fillId="0" borderId="0"/>
    <xf numFmtId="0" fontId="28" fillId="0" borderId="0"/>
    <xf numFmtId="178" fontId="28" fillId="0" borderId="0"/>
    <xf numFmtId="0" fontId="28" fillId="0" borderId="0"/>
    <xf numFmtId="178" fontId="28" fillId="0" borderId="0"/>
    <xf numFmtId="178" fontId="28" fillId="0" borderId="0"/>
    <xf numFmtId="178" fontId="28" fillId="0" borderId="0"/>
    <xf numFmtId="0" fontId="10" fillId="0" borderId="0"/>
    <xf numFmtId="178" fontId="28" fillId="0" borderId="0"/>
    <xf numFmtId="178" fontId="28" fillId="0" borderId="0"/>
    <xf numFmtId="0" fontId="28" fillId="0" borderId="0"/>
    <xf numFmtId="178" fontId="62" fillId="40" borderId="0" applyNumberFormat="0" applyBorder="0" applyAlignment="0" applyProtection="0"/>
    <xf numFmtId="0" fontId="28" fillId="0" borderId="0"/>
    <xf numFmtId="178" fontId="28" fillId="0" borderId="0"/>
    <xf numFmtId="0" fontId="28" fillId="0" borderId="0"/>
    <xf numFmtId="178" fontId="28" fillId="0" borderId="0"/>
    <xf numFmtId="178" fontId="28" fillId="0" borderId="0"/>
    <xf numFmtId="178" fontId="28" fillId="0" borderId="0"/>
    <xf numFmtId="178" fontId="28" fillId="0" borderId="0"/>
    <xf numFmtId="178" fontId="28" fillId="0" borderId="0"/>
    <xf numFmtId="178" fontId="28" fillId="0" borderId="0"/>
    <xf numFmtId="0" fontId="28" fillId="0" borderId="0"/>
    <xf numFmtId="178" fontId="28" fillId="0" borderId="0"/>
    <xf numFmtId="178" fontId="28" fillId="0" borderId="0"/>
    <xf numFmtId="178" fontId="28" fillId="0" borderId="0"/>
    <xf numFmtId="0" fontId="28" fillId="0" borderId="0"/>
    <xf numFmtId="178" fontId="28" fillId="0" borderId="0"/>
    <xf numFmtId="178" fontId="28" fillId="0" borderId="0"/>
    <xf numFmtId="0" fontId="28" fillId="0" borderId="0"/>
    <xf numFmtId="178" fontId="28" fillId="0" borderId="0"/>
    <xf numFmtId="0" fontId="28" fillId="0" borderId="0"/>
    <xf numFmtId="0" fontId="28" fillId="0" borderId="0"/>
    <xf numFmtId="178" fontId="28" fillId="0" borderId="0"/>
    <xf numFmtId="0" fontId="28" fillId="0" borderId="0"/>
    <xf numFmtId="178" fontId="28" fillId="0" borderId="0"/>
    <xf numFmtId="0" fontId="28" fillId="0" borderId="0"/>
    <xf numFmtId="178" fontId="28" fillId="0" borderId="0"/>
    <xf numFmtId="178" fontId="28" fillId="0" borderId="0"/>
    <xf numFmtId="178" fontId="28" fillId="0" borderId="0"/>
    <xf numFmtId="0" fontId="28" fillId="0" borderId="0"/>
    <xf numFmtId="178" fontId="28" fillId="0" borderId="0"/>
    <xf numFmtId="178" fontId="28" fillId="0" borderId="0"/>
    <xf numFmtId="0" fontId="28" fillId="0" borderId="0"/>
    <xf numFmtId="178" fontId="28" fillId="0" borderId="0"/>
    <xf numFmtId="0" fontId="28" fillId="0" borderId="0"/>
    <xf numFmtId="178" fontId="28" fillId="0" borderId="0"/>
    <xf numFmtId="178" fontId="28" fillId="0" borderId="0"/>
    <xf numFmtId="0" fontId="28" fillId="0" borderId="0"/>
    <xf numFmtId="0" fontId="28" fillId="0" borderId="0"/>
    <xf numFmtId="0" fontId="28" fillId="0" borderId="0"/>
    <xf numFmtId="0" fontId="28" fillId="0" borderId="0"/>
    <xf numFmtId="0" fontId="28" fillId="0" borderId="0"/>
    <xf numFmtId="178" fontId="28" fillId="0" borderId="0"/>
    <xf numFmtId="178" fontId="28" fillId="0" borderId="0"/>
    <xf numFmtId="0" fontId="28" fillId="0" borderId="0"/>
    <xf numFmtId="178" fontId="28" fillId="0" borderId="0"/>
    <xf numFmtId="178" fontId="28" fillId="0" borderId="0"/>
    <xf numFmtId="0" fontId="28" fillId="0" borderId="0"/>
    <xf numFmtId="0" fontId="28" fillId="0" borderId="0"/>
    <xf numFmtId="178" fontId="28" fillId="0" borderId="0"/>
    <xf numFmtId="178" fontId="28" fillId="0" borderId="0"/>
    <xf numFmtId="0" fontId="28" fillId="0" borderId="0"/>
    <xf numFmtId="0" fontId="28" fillId="0" borderId="0"/>
    <xf numFmtId="0" fontId="28" fillId="0" borderId="0"/>
    <xf numFmtId="0" fontId="28" fillId="0" borderId="0"/>
    <xf numFmtId="178" fontId="28" fillId="0" borderId="0"/>
    <xf numFmtId="178" fontId="28" fillId="0" borderId="0"/>
    <xf numFmtId="0" fontId="28" fillId="0" borderId="0"/>
    <xf numFmtId="0" fontId="28" fillId="0" borderId="0"/>
    <xf numFmtId="0" fontId="28" fillId="0" borderId="0"/>
    <xf numFmtId="178" fontId="28" fillId="0" borderId="0"/>
    <xf numFmtId="0" fontId="28" fillId="0" borderId="0"/>
    <xf numFmtId="178" fontId="28" fillId="0" borderId="0"/>
    <xf numFmtId="178" fontId="28" fillId="0" borderId="0"/>
    <xf numFmtId="178" fontId="28" fillId="0" borderId="0"/>
    <xf numFmtId="0" fontId="28" fillId="0" borderId="0"/>
    <xf numFmtId="178" fontId="28" fillId="0" borderId="0"/>
    <xf numFmtId="0" fontId="28" fillId="0" borderId="0"/>
    <xf numFmtId="178" fontId="28" fillId="0" borderId="0"/>
    <xf numFmtId="178" fontId="28" fillId="0" borderId="0"/>
    <xf numFmtId="0" fontId="28" fillId="0" borderId="0"/>
    <xf numFmtId="0" fontId="28" fillId="0" borderId="0"/>
    <xf numFmtId="178" fontId="28" fillId="0" borderId="0"/>
    <xf numFmtId="178" fontId="28" fillId="0" borderId="0"/>
    <xf numFmtId="178" fontId="28" fillId="0" borderId="0"/>
    <xf numFmtId="178" fontId="28" fillId="0" borderId="0"/>
    <xf numFmtId="0" fontId="28" fillId="0" borderId="0"/>
    <xf numFmtId="0" fontId="28" fillId="0" borderId="0"/>
    <xf numFmtId="178" fontId="28" fillId="0" borderId="0"/>
    <xf numFmtId="0" fontId="28" fillId="0" borderId="0"/>
    <xf numFmtId="0" fontId="28" fillId="0" borderId="0"/>
    <xf numFmtId="178" fontId="28" fillId="0" borderId="0"/>
    <xf numFmtId="0" fontId="28" fillId="0" borderId="0"/>
    <xf numFmtId="178" fontId="28" fillId="0" borderId="0"/>
    <xf numFmtId="0" fontId="28" fillId="0" borderId="0"/>
    <xf numFmtId="178" fontId="28" fillId="0" borderId="0"/>
    <xf numFmtId="0" fontId="28" fillId="0" borderId="0"/>
    <xf numFmtId="178" fontId="28" fillId="0" borderId="0"/>
    <xf numFmtId="0" fontId="28" fillId="0" borderId="0"/>
    <xf numFmtId="0" fontId="28" fillId="0" borderId="0"/>
    <xf numFmtId="0" fontId="28" fillId="0" borderId="0"/>
    <xf numFmtId="178" fontId="28" fillId="0" borderId="0"/>
    <xf numFmtId="0" fontId="28" fillId="0" borderId="0"/>
    <xf numFmtId="0" fontId="28" fillId="0" borderId="0"/>
    <xf numFmtId="178" fontId="28" fillId="0" borderId="0"/>
    <xf numFmtId="0" fontId="28" fillId="0" borderId="0"/>
    <xf numFmtId="0" fontId="28" fillId="0" borderId="0"/>
    <xf numFmtId="0" fontId="28" fillId="0" borderId="0"/>
    <xf numFmtId="0" fontId="28" fillId="0" borderId="0"/>
    <xf numFmtId="178" fontId="28" fillId="0" borderId="0"/>
    <xf numFmtId="178" fontId="28" fillId="0" borderId="0"/>
    <xf numFmtId="178" fontId="28" fillId="0" borderId="0"/>
    <xf numFmtId="0" fontId="28" fillId="0" borderId="0"/>
    <xf numFmtId="178" fontId="28" fillId="0" borderId="0"/>
    <xf numFmtId="178" fontId="28" fillId="0" borderId="0"/>
    <xf numFmtId="178" fontId="66" fillId="0" borderId="0"/>
    <xf numFmtId="178" fontId="28" fillId="0" borderId="0"/>
    <xf numFmtId="0" fontId="28" fillId="0" borderId="0"/>
    <xf numFmtId="0" fontId="28" fillId="0" borderId="0"/>
    <xf numFmtId="178" fontId="28" fillId="0" borderId="0"/>
    <xf numFmtId="178" fontId="28" fillId="0" borderId="0"/>
    <xf numFmtId="178" fontId="28" fillId="0" borderId="0"/>
    <xf numFmtId="178" fontId="28" fillId="0" borderId="0"/>
    <xf numFmtId="0" fontId="28" fillId="0" borderId="0"/>
    <xf numFmtId="0" fontId="28" fillId="0" borderId="0"/>
    <xf numFmtId="0" fontId="28" fillId="0" borderId="0"/>
    <xf numFmtId="178" fontId="28" fillId="0" borderId="0"/>
    <xf numFmtId="0" fontId="28" fillId="0" borderId="0"/>
    <xf numFmtId="178" fontId="28" fillId="0" borderId="0"/>
    <xf numFmtId="0" fontId="28" fillId="0" borderId="0"/>
    <xf numFmtId="0" fontId="28" fillId="0" borderId="0"/>
    <xf numFmtId="0" fontId="28" fillId="0" borderId="0"/>
    <xf numFmtId="178" fontId="28" fillId="0" borderId="0"/>
    <xf numFmtId="0" fontId="28" fillId="0" borderId="0"/>
    <xf numFmtId="0" fontId="28" fillId="0" borderId="0"/>
    <xf numFmtId="178" fontId="28" fillId="0" borderId="0"/>
    <xf numFmtId="178" fontId="28" fillId="0" borderId="0"/>
    <xf numFmtId="0" fontId="28" fillId="0" borderId="0"/>
    <xf numFmtId="0" fontId="28" fillId="0" borderId="0"/>
    <xf numFmtId="178" fontId="28" fillId="0" borderId="0"/>
    <xf numFmtId="0" fontId="28" fillId="0" borderId="0"/>
    <xf numFmtId="178"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78" fontId="28" fillId="0" borderId="0"/>
    <xf numFmtId="178" fontId="28" fillId="0" borderId="0"/>
    <xf numFmtId="178" fontId="28" fillId="0" borderId="0"/>
    <xf numFmtId="178" fontId="28" fillId="0" borderId="0"/>
    <xf numFmtId="0" fontId="28" fillId="0" borderId="0"/>
    <xf numFmtId="0" fontId="28" fillId="0" borderId="0"/>
    <xf numFmtId="178" fontId="28" fillId="0" borderId="0"/>
    <xf numFmtId="178" fontId="28" fillId="0" borderId="0"/>
    <xf numFmtId="0" fontId="28" fillId="0" borderId="0"/>
    <xf numFmtId="178" fontId="28" fillId="0" borderId="0"/>
    <xf numFmtId="178" fontId="28" fillId="0" borderId="0"/>
    <xf numFmtId="0" fontId="28" fillId="0" borderId="0"/>
    <xf numFmtId="0" fontId="28" fillId="0" borderId="0"/>
    <xf numFmtId="178" fontId="28" fillId="0" borderId="0"/>
    <xf numFmtId="0" fontId="28" fillId="0" borderId="0"/>
    <xf numFmtId="178" fontId="28" fillId="0" borderId="0"/>
    <xf numFmtId="178" fontId="28" fillId="0" borderId="0"/>
    <xf numFmtId="0" fontId="28" fillId="0" borderId="0"/>
    <xf numFmtId="178" fontId="28" fillId="0" borderId="0"/>
    <xf numFmtId="178" fontId="28" fillId="0" borderId="0"/>
    <xf numFmtId="178" fontId="28" fillId="0" borderId="0"/>
    <xf numFmtId="178" fontId="28" fillId="0" borderId="0"/>
    <xf numFmtId="0" fontId="28" fillId="0" borderId="0"/>
    <xf numFmtId="178" fontId="28" fillId="0" borderId="0"/>
    <xf numFmtId="178" fontId="28" fillId="0" borderId="0"/>
    <xf numFmtId="0" fontId="28" fillId="0" borderId="0"/>
    <xf numFmtId="0" fontId="28" fillId="0" borderId="0"/>
    <xf numFmtId="178" fontId="28" fillId="0" borderId="0"/>
    <xf numFmtId="178" fontId="28" fillId="0" borderId="0"/>
    <xf numFmtId="178" fontId="28" fillId="0" borderId="0"/>
    <xf numFmtId="0" fontId="28" fillId="0" borderId="0"/>
    <xf numFmtId="0" fontId="28" fillId="0" borderId="0"/>
    <xf numFmtId="178" fontId="28" fillId="0" borderId="0"/>
    <xf numFmtId="178" fontId="28" fillId="0" borderId="0"/>
    <xf numFmtId="178" fontId="28" fillId="0" borderId="0"/>
    <xf numFmtId="0" fontId="28" fillId="0" borderId="0"/>
    <xf numFmtId="178" fontId="28" fillId="0" borderId="0"/>
    <xf numFmtId="178" fontId="28" fillId="0" borderId="0"/>
    <xf numFmtId="0" fontId="28" fillId="0" borderId="0"/>
    <xf numFmtId="178" fontId="28" fillId="0" borderId="0"/>
    <xf numFmtId="178" fontId="28" fillId="0" borderId="0"/>
    <xf numFmtId="0" fontId="28" fillId="0" borderId="0"/>
    <xf numFmtId="0" fontId="28" fillId="0" borderId="0"/>
    <xf numFmtId="0" fontId="28" fillId="0" borderId="0"/>
    <xf numFmtId="0" fontId="28" fillId="0" borderId="0"/>
    <xf numFmtId="178" fontId="28" fillId="0" borderId="0"/>
    <xf numFmtId="178" fontId="28" fillId="0" borderId="0"/>
    <xf numFmtId="0" fontId="28" fillId="0" borderId="0"/>
    <xf numFmtId="0" fontId="28" fillId="0" borderId="0"/>
    <xf numFmtId="0" fontId="28" fillId="0" borderId="0"/>
    <xf numFmtId="0" fontId="28" fillId="0" borderId="0"/>
    <xf numFmtId="178" fontId="28" fillId="0" borderId="0"/>
    <xf numFmtId="178" fontId="28" fillId="0" borderId="0"/>
    <xf numFmtId="0" fontId="28" fillId="0" borderId="0"/>
    <xf numFmtId="0" fontId="28" fillId="0" borderId="0"/>
    <xf numFmtId="0" fontId="28" fillId="0" borderId="0"/>
    <xf numFmtId="0" fontId="28" fillId="0" borderId="0"/>
    <xf numFmtId="0" fontId="28" fillId="0" borderId="0"/>
    <xf numFmtId="178" fontId="28" fillId="0" borderId="0"/>
    <xf numFmtId="0" fontId="28" fillId="0" borderId="0"/>
    <xf numFmtId="178" fontId="28" fillId="0" borderId="0"/>
    <xf numFmtId="178" fontId="28" fillId="0" borderId="0"/>
    <xf numFmtId="178"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78" fontId="28" fillId="0" borderId="0"/>
    <xf numFmtId="178" fontId="28" fillId="0" borderId="0"/>
    <xf numFmtId="178" fontId="28" fillId="0" borderId="0"/>
    <xf numFmtId="178" fontId="28" fillId="0" borderId="0"/>
    <xf numFmtId="0" fontId="28" fillId="0" borderId="0">
      <alignment vertical="center"/>
    </xf>
    <xf numFmtId="178" fontId="28" fillId="0" borderId="0"/>
    <xf numFmtId="0" fontId="28" fillId="0" borderId="0"/>
    <xf numFmtId="0" fontId="28" fillId="0" borderId="0"/>
    <xf numFmtId="178" fontId="28" fillId="0" borderId="0"/>
    <xf numFmtId="0" fontId="28" fillId="0" borderId="0"/>
    <xf numFmtId="0" fontId="28" fillId="0" borderId="0"/>
    <xf numFmtId="178" fontId="28" fillId="0" borderId="0"/>
    <xf numFmtId="178" fontId="28" fillId="0" borderId="0"/>
    <xf numFmtId="178" fontId="28" fillId="0" borderId="0"/>
    <xf numFmtId="0" fontId="28" fillId="0" borderId="0">
      <alignment vertical="center"/>
    </xf>
    <xf numFmtId="178" fontId="28" fillId="0" borderId="0"/>
    <xf numFmtId="178" fontId="28" fillId="0" borderId="0"/>
    <xf numFmtId="0" fontId="28" fillId="0" borderId="0">
      <alignment vertical="center"/>
    </xf>
    <xf numFmtId="178" fontId="28" fillId="0" borderId="0"/>
    <xf numFmtId="178" fontId="28" fillId="0" borderId="0"/>
    <xf numFmtId="0" fontId="28" fillId="0" borderId="0"/>
    <xf numFmtId="0" fontId="28" fillId="0" borderId="0"/>
    <xf numFmtId="178" fontId="28" fillId="0" borderId="0"/>
    <xf numFmtId="178" fontId="28" fillId="0" borderId="0"/>
    <xf numFmtId="0" fontId="28" fillId="0" borderId="0"/>
    <xf numFmtId="0" fontId="28" fillId="0" borderId="0"/>
    <xf numFmtId="178" fontId="28" fillId="0" borderId="0"/>
    <xf numFmtId="178" fontId="28" fillId="0" borderId="0"/>
    <xf numFmtId="0" fontId="28" fillId="0" borderId="0"/>
    <xf numFmtId="0" fontId="28" fillId="0" borderId="0"/>
    <xf numFmtId="178" fontId="28" fillId="0" borderId="0"/>
    <xf numFmtId="0" fontId="28" fillId="0" borderId="0"/>
    <xf numFmtId="0" fontId="28" fillId="0" borderId="0"/>
    <xf numFmtId="178" fontId="28" fillId="0" borderId="0"/>
    <xf numFmtId="0" fontId="28" fillId="0" borderId="0"/>
    <xf numFmtId="178" fontId="28" fillId="0" borderId="0"/>
    <xf numFmtId="0" fontId="28" fillId="0" borderId="0"/>
    <xf numFmtId="178" fontId="28" fillId="0" borderId="0"/>
    <xf numFmtId="0" fontId="28" fillId="0" borderId="0"/>
    <xf numFmtId="0" fontId="28" fillId="0" borderId="0"/>
    <xf numFmtId="178" fontId="28" fillId="0" borderId="0"/>
    <xf numFmtId="0" fontId="28" fillId="0" borderId="0">
      <alignment vertical="center"/>
    </xf>
    <xf numFmtId="0" fontId="28" fillId="0" borderId="0"/>
    <xf numFmtId="0" fontId="28" fillId="0" borderId="0"/>
    <xf numFmtId="178" fontId="28" fillId="0" borderId="0"/>
    <xf numFmtId="178" fontId="28" fillId="0" borderId="0">
      <alignment vertical="center"/>
    </xf>
    <xf numFmtId="178" fontId="28" fillId="0" borderId="0"/>
    <xf numFmtId="178" fontId="28" fillId="0" borderId="0"/>
    <xf numFmtId="178" fontId="28" fillId="0" borderId="0"/>
    <xf numFmtId="178" fontId="28" fillId="0" borderId="0"/>
    <xf numFmtId="178" fontId="28" fillId="0" borderId="0"/>
    <xf numFmtId="178" fontId="28" fillId="0" borderId="0"/>
    <xf numFmtId="178" fontId="28" fillId="0" borderId="0"/>
    <xf numFmtId="178" fontId="28" fillId="0" borderId="0"/>
    <xf numFmtId="178"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78" fontId="28" fillId="0" borderId="0"/>
    <xf numFmtId="0" fontId="28" fillId="0" borderId="0"/>
    <xf numFmtId="178" fontId="67" fillId="41" borderId="0" applyNumberFormat="0" applyBorder="0" applyAlignment="0" applyProtection="0"/>
    <xf numFmtId="178" fontId="28" fillId="0" borderId="0"/>
    <xf numFmtId="0" fontId="28" fillId="0" borderId="0"/>
    <xf numFmtId="178" fontId="28" fillId="0" borderId="0"/>
    <xf numFmtId="0" fontId="28" fillId="0" borderId="0"/>
    <xf numFmtId="0" fontId="28" fillId="0" borderId="0"/>
    <xf numFmtId="0" fontId="28" fillId="0" borderId="0"/>
    <xf numFmtId="178" fontId="28" fillId="0" borderId="0"/>
    <xf numFmtId="178" fontId="28" fillId="0" borderId="0"/>
    <xf numFmtId="0" fontId="28" fillId="0" borderId="0"/>
    <xf numFmtId="178" fontId="28" fillId="0" borderId="0"/>
    <xf numFmtId="178" fontId="28" fillId="0" borderId="0"/>
    <xf numFmtId="0" fontId="28" fillId="0" borderId="0"/>
    <xf numFmtId="0" fontId="28" fillId="0" borderId="0"/>
    <xf numFmtId="178" fontId="28" fillId="0" borderId="0"/>
    <xf numFmtId="0" fontId="28" fillId="0" borderId="0"/>
    <xf numFmtId="178" fontId="28" fillId="0" borderId="0"/>
    <xf numFmtId="178" fontId="28" fillId="0" borderId="0"/>
    <xf numFmtId="0" fontId="28" fillId="0" borderId="0"/>
    <xf numFmtId="178" fontId="28" fillId="0" borderId="0"/>
    <xf numFmtId="0" fontId="28" fillId="0" borderId="0"/>
    <xf numFmtId="178" fontId="28" fillId="0" borderId="0"/>
    <xf numFmtId="178" fontId="28" fillId="0" borderId="0"/>
    <xf numFmtId="178" fontId="28" fillId="0" borderId="0"/>
    <xf numFmtId="0" fontId="28" fillId="0" borderId="0"/>
    <xf numFmtId="178" fontId="28" fillId="0" borderId="0"/>
    <xf numFmtId="178" fontId="28" fillId="0" borderId="0"/>
    <xf numFmtId="0" fontId="28" fillId="0" borderId="0"/>
    <xf numFmtId="178" fontId="28" fillId="0" borderId="0"/>
    <xf numFmtId="0" fontId="28" fillId="0" borderId="0"/>
    <xf numFmtId="0" fontId="28" fillId="0" borderId="0"/>
    <xf numFmtId="178" fontId="28" fillId="0" borderId="0"/>
    <xf numFmtId="178" fontId="28" fillId="0" borderId="0"/>
    <xf numFmtId="178" fontId="28" fillId="0" borderId="0"/>
    <xf numFmtId="178" fontId="28" fillId="0" borderId="0"/>
    <xf numFmtId="178" fontId="28" fillId="0" borderId="0"/>
    <xf numFmtId="0" fontId="28" fillId="0" borderId="0"/>
    <xf numFmtId="178" fontId="28" fillId="0" borderId="0"/>
    <xf numFmtId="178" fontId="28" fillId="0" borderId="0"/>
    <xf numFmtId="0" fontId="28" fillId="0" borderId="0"/>
    <xf numFmtId="0" fontId="28" fillId="0" borderId="0"/>
    <xf numFmtId="178" fontId="28" fillId="0" borderId="0"/>
    <xf numFmtId="178" fontId="28" fillId="0" borderId="0"/>
    <xf numFmtId="178" fontId="28" fillId="0" borderId="0"/>
    <xf numFmtId="0" fontId="28" fillId="0" borderId="0"/>
    <xf numFmtId="178" fontId="28" fillId="0" borderId="0"/>
    <xf numFmtId="0" fontId="28" fillId="0" borderId="0"/>
    <xf numFmtId="178" fontId="28" fillId="0" borderId="0"/>
    <xf numFmtId="0" fontId="28" fillId="0" borderId="0"/>
    <xf numFmtId="0" fontId="28" fillId="0" borderId="0"/>
    <xf numFmtId="178" fontId="28" fillId="0" borderId="0"/>
    <xf numFmtId="0" fontId="28" fillId="0" borderId="0"/>
    <xf numFmtId="178" fontId="28" fillId="0" borderId="0"/>
    <xf numFmtId="178" fontId="28" fillId="0" borderId="0"/>
    <xf numFmtId="178" fontId="28" fillId="0" borderId="0"/>
    <xf numFmtId="0" fontId="28" fillId="0" borderId="0"/>
    <xf numFmtId="178" fontId="28" fillId="0" borderId="0"/>
    <xf numFmtId="178" fontId="28" fillId="0" borderId="0"/>
    <xf numFmtId="178" fontId="28" fillId="0" borderId="0"/>
    <xf numFmtId="178" fontId="28" fillId="0" borderId="0"/>
    <xf numFmtId="0" fontId="28" fillId="0" borderId="0"/>
    <xf numFmtId="178" fontId="28" fillId="0" borderId="0"/>
    <xf numFmtId="0" fontId="28" fillId="0" borderId="0"/>
    <xf numFmtId="178" fontId="28" fillId="0" borderId="0"/>
    <xf numFmtId="0" fontId="28" fillId="0" borderId="0"/>
    <xf numFmtId="178" fontId="28" fillId="0" borderId="0"/>
    <xf numFmtId="0" fontId="28" fillId="0" borderId="0"/>
    <xf numFmtId="178" fontId="28" fillId="0" borderId="0"/>
    <xf numFmtId="178" fontId="28" fillId="0" borderId="0"/>
    <xf numFmtId="178" fontId="28" fillId="0" borderId="0"/>
    <xf numFmtId="0" fontId="28" fillId="0" borderId="0"/>
    <xf numFmtId="178" fontId="28" fillId="0" borderId="0"/>
    <xf numFmtId="178" fontId="28" fillId="0" borderId="0"/>
    <xf numFmtId="0" fontId="28" fillId="0" borderId="0"/>
    <xf numFmtId="178" fontId="28" fillId="0" borderId="0"/>
    <xf numFmtId="178" fontId="28" fillId="0" borderId="0"/>
    <xf numFmtId="0" fontId="28" fillId="0" borderId="0"/>
    <xf numFmtId="178" fontId="28" fillId="0" borderId="0"/>
    <xf numFmtId="0" fontId="28" fillId="0" borderId="0"/>
    <xf numFmtId="0" fontId="28" fillId="0" borderId="0"/>
    <xf numFmtId="178" fontId="28" fillId="0" borderId="0"/>
    <xf numFmtId="0" fontId="28" fillId="0" borderId="0"/>
    <xf numFmtId="178" fontId="28" fillId="0" borderId="0"/>
    <xf numFmtId="0" fontId="28" fillId="0" borderId="0"/>
    <xf numFmtId="178" fontId="28" fillId="0" borderId="0"/>
    <xf numFmtId="0" fontId="28" fillId="0" borderId="0"/>
    <xf numFmtId="0" fontId="28" fillId="0" borderId="0"/>
    <xf numFmtId="178" fontId="28" fillId="0" borderId="0"/>
    <xf numFmtId="178" fontId="28" fillId="0" borderId="0"/>
    <xf numFmtId="0" fontId="28" fillId="0" borderId="0"/>
    <xf numFmtId="0" fontId="28" fillId="0" borderId="0"/>
    <xf numFmtId="178" fontId="28" fillId="0" borderId="0"/>
    <xf numFmtId="0" fontId="28" fillId="0" borderId="0"/>
    <xf numFmtId="0" fontId="28" fillId="0" borderId="0"/>
    <xf numFmtId="0" fontId="28" fillId="0" borderId="0"/>
    <xf numFmtId="178" fontId="28" fillId="0" borderId="0"/>
    <xf numFmtId="178" fontId="28" fillId="0" borderId="0"/>
    <xf numFmtId="178" fontId="28" fillId="0" borderId="0"/>
    <xf numFmtId="178" fontId="28" fillId="0" borderId="0"/>
    <xf numFmtId="0" fontId="28" fillId="0" borderId="0"/>
    <xf numFmtId="178" fontId="28" fillId="0" borderId="0"/>
    <xf numFmtId="0" fontId="28" fillId="0" borderId="0"/>
    <xf numFmtId="178" fontId="28" fillId="0" borderId="0"/>
    <xf numFmtId="178" fontId="28" fillId="0" borderId="0"/>
    <xf numFmtId="0" fontId="28" fillId="0" borderId="0"/>
    <xf numFmtId="0" fontId="28" fillId="0" borderId="0"/>
    <xf numFmtId="0" fontId="28" fillId="0" borderId="0"/>
    <xf numFmtId="0" fontId="28" fillId="0" borderId="0"/>
    <xf numFmtId="178" fontId="28" fillId="0" borderId="0"/>
    <xf numFmtId="178" fontId="28" fillId="0" borderId="0"/>
    <xf numFmtId="0" fontId="28" fillId="0" borderId="0"/>
    <xf numFmtId="0" fontId="28" fillId="0" borderId="0"/>
    <xf numFmtId="0" fontId="28" fillId="0" borderId="0"/>
    <xf numFmtId="0" fontId="28" fillId="0" borderId="0"/>
    <xf numFmtId="178" fontId="28" fillId="0" borderId="0"/>
    <xf numFmtId="0" fontId="28" fillId="0" borderId="0"/>
    <xf numFmtId="0" fontId="28" fillId="0" borderId="0"/>
    <xf numFmtId="178" fontId="28" fillId="0" borderId="0"/>
    <xf numFmtId="0" fontId="28" fillId="0" borderId="0"/>
    <xf numFmtId="178" fontId="28" fillId="0" borderId="0"/>
    <xf numFmtId="178" fontId="28" fillId="0" borderId="0"/>
    <xf numFmtId="178" fontId="28" fillId="0" borderId="0"/>
    <xf numFmtId="0" fontId="28" fillId="0" borderId="0"/>
    <xf numFmtId="178" fontId="28" fillId="0" borderId="0"/>
    <xf numFmtId="178" fontId="28" fillId="0" borderId="0"/>
    <xf numFmtId="0" fontId="28" fillId="0" borderId="0"/>
    <xf numFmtId="178" fontId="28" fillId="0" borderId="0"/>
    <xf numFmtId="0" fontId="28" fillId="0" borderId="0"/>
    <xf numFmtId="0" fontId="28" fillId="0" borderId="0"/>
    <xf numFmtId="178" fontId="28" fillId="0" borderId="0"/>
    <xf numFmtId="0" fontId="28" fillId="0" borderId="0"/>
    <xf numFmtId="0" fontId="28" fillId="0" borderId="0"/>
    <xf numFmtId="0" fontId="28" fillId="0" borderId="0"/>
    <xf numFmtId="0" fontId="28" fillId="0" borderId="0"/>
    <xf numFmtId="178" fontId="28" fillId="0" borderId="0"/>
    <xf numFmtId="0" fontId="28" fillId="0" borderId="0"/>
    <xf numFmtId="178" fontId="28" fillId="0" borderId="0"/>
    <xf numFmtId="0" fontId="28" fillId="0" borderId="0"/>
    <xf numFmtId="178"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78" fontId="28" fillId="0" borderId="0"/>
    <xf numFmtId="178" fontId="28" fillId="0" borderId="0"/>
    <xf numFmtId="0" fontId="28" fillId="0" borderId="0"/>
    <xf numFmtId="178" fontId="28" fillId="0" borderId="0"/>
    <xf numFmtId="0" fontId="28" fillId="0" borderId="0"/>
    <xf numFmtId="0" fontId="28" fillId="0" borderId="0"/>
    <xf numFmtId="0" fontId="28" fillId="0" borderId="0"/>
    <xf numFmtId="0" fontId="28" fillId="0" borderId="0"/>
    <xf numFmtId="0" fontId="62" fillId="40" borderId="0" applyNumberFormat="0" applyBorder="0" applyAlignment="0" applyProtection="0"/>
    <xf numFmtId="0" fontId="28" fillId="0" borderId="0"/>
    <xf numFmtId="0" fontId="28" fillId="0" borderId="0"/>
    <xf numFmtId="178" fontId="28" fillId="0" borderId="0"/>
    <xf numFmtId="178" fontId="62" fillId="40" borderId="0" applyNumberFormat="0" applyBorder="0" applyAlignment="0" applyProtection="0"/>
    <xf numFmtId="178" fontId="28" fillId="0" borderId="0"/>
    <xf numFmtId="178" fontId="28" fillId="0" borderId="0"/>
    <xf numFmtId="178" fontId="28" fillId="0" borderId="0"/>
    <xf numFmtId="0" fontId="28" fillId="0" borderId="0"/>
    <xf numFmtId="0" fontId="28" fillId="0" borderId="0"/>
    <xf numFmtId="178" fontId="28" fillId="0" borderId="0"/>
    <xf numFmtId="178" fontId="28" fillId="0" borderId="0"/>
    <xf numFmtId="178" fontId="28" fillId="0" borderId="0"/>
    <xf numFmtId="0" fontId="28" fillId="0" borderId="0"/>
    <xf numFmtId="0" fontId="28" fillId="0" borderId="0"/>
    <xf numFmtId="178" fontId="28" fillId="0" borderId="0"/>
    <xf numFmtId="0" fontId="28" fillId="0" borderId="0"/>
    <xf numFmtId="178" fontId="28" fillId="0" borderId="0"/>
    <xf numFmtId="178" fontId="28" fillId="0" borderId="0"/>
    <xf numFmtId="0" fontId="28" fillId="0" borderId="0"/>
    <xf numFmtId="178" fontId="43" fillId="0" borderId="0"/>
    <xf numFmtId="0" fontId="28" fillId="0" borderId="0"/>
    <xf numFmtId="0" fontId="28" fillId="0" borderId="0"/>
    <xf numFmtId="178" fontId="28" fillId="0" borderId="0"/>
    <xf numFmtId="0" fontId="28" fillId="0" borderId="0"/>
    <xf numFmtId="0" fontId="28" fillId="0" borderId="0"/>
    <xf numFmtId="0" fontId="28" fillId="0" borderId="0"/>
    <xf numFmtId="178" fontId="28" fillId="0" borderId="0"/>
    <xf numFmtId="0" fontId="28" fillId="0" borderId="0"/>
    <xf numFmtId="178" fontId="28" fillId="0" borderId="0"/>
    <xf numFmtId="0" fontId="28" fillId="0" borderId="0"/>
    <xf numFmtId="178" fontId="28" fillId="0" borderId="0"/>
    <xf numFmtId="0" fontId="28" fillId="0" borderId="0"/>
    <xf numFmtId="0" fontId="28" fillId="0" borderId="0"/>
    <xf numFmtId="178" fontId="28" fillId="0" borderId="0"/>
    <xf numFmtId="178" fontId="28" fillId="0" borderId="0"/>
    <xf numFmtId="178" fontId="28" fillId="0" borderId="0"/>
    <xf numFmtId="178" fontId="28" fillId="0" borderId="0"/>
    <xf numFmtId="178" fontId="28" fillId="0" borderId="0"/>
    <xf numFmtId="0" fontId="28" fillId="0" borderId="0"/>
    <xf numFmtId="178" fontId="28" fillId="0" borderId="0"/>
    <xf numFmtId="178" fontId="28" fillId="0" borderId="0"/>
    <xf numFmtId="178" fontId="28" fillId="0" borderId="0"/>
    <xf numFmtId="178" fontId="28" fillId="0" borderId="0"/>
    <xf numFmtId="178" fontId="28" fillId="0" borderId="0"/>
    <xf numFmtId="0" fontId="28" fillId="0" borderId="0"/>
    <xf numFmtId="0" fontId="28" fillId="0" borderId="0"/>
    <xf numFmtId="0" fontId="28" fillId="0" borderId="0"/>
    <xf numFmtId="0" fontId="28" fillId="0" borderId="0"/>
    <xf numFmtId="178" fontId="28" fillId="0" borderId="0"/>
    <xf numFmtId="178" fontId="28" fillId="0" borderId="0"/>
    <xf numFmtId="178" fontId="28" fillId="0" borderId="0"/>
    <xf numFmtId="178" fontId="28" fillId="0" borderId="0"/>
    <xf numFmtId="178" fontId="28" fillId="0" borderId="0"/>
    <xf numFmtId="0" fontId="28" fillId="0" borderId="0"/>
    <xf numFmtId="0" fontId="28" fillId="0" borderId="0"/>
    <xf numFmtId="0" fontId="28" fillId="0" borderId="0"/>
    <xf numFmtId="0" fontId="28" fillId="0" borderId="0"/>
    <xf numFmtId="0" fontId="28" fillId="0" borderId="0"/>
    <xf numFmtId="178" fontId="28" fillId="0" borderId="0"/>
    <xf numFmtId="178" fontId="28" fillId="0" borderId="0"/>
    <xf numFmtId="178" fontId="28" fillId="0" borderId="0"/>
    <xf numFmtId="0" fontId="28" fillId="0" borderId="0"/>
    <xf numFmtId="0" fontId="28" fillId="0" borderId="0"/>
    <xf numFmtId="178" fontId="28" fillId="0" borderId="0"/>
    <xf numFmtId="178" fontId="28" fillId="0" borderId="0"/>
    <xf numFmtId="0" fontId="28" fillId="0" borderId="0"/>
    <xf numFmtId="0" fontId="28" fillId="0" borderId="0"/>
    <xf numFmtId="178" fontId="28" fillId="0" borderId="0"/>
    <xf numFmtId="0" fontId="28" fillId="0" borderId="0"/>
    <xf numFmtId="0" fontId="28" fillId="0" borderId="0"/>
    <xf numFmtId="0" fontId="28" fillId="0" borderId="0"/>
    <xf numFmtId="0" fontId="28" fillId="0" borderId="0"/>
    <xf numFmtId="178" fontId="28" fillId="0" borderId="0"/>
    <xf numFmtId="0" fontId="28" fillId="0" borderId="0"/>
    <xf numFmtId="0" fontId="28" fillId="0" borderId="0"/>
    <xf numFmtId="0" fontId="28" fillId="0" borderId="0"/>
    <xf numFmtId="178" fontId="28" fillId="0" borderId="0"/>
    <xf numFmtId="178" fontId="28" fillId="0" borderId="0"/>
    <xf numFmtId="0" fontId="28" fillId="0" borderId="0"/>
    <xf numFmtId="0" fontId="28" fillId="0" borderId="0"/>
    <xf numFmtId="178" fontId="28" fillId="0" borderId="0"/>
    <xf numFmtId="178" fontId="28" fillId="0" borderId="0"/>
    <xf numFmtId="0" fontId="28" fillId="0" borderId="0"/>
    <xf numFmtId="178" fontId="28" fillId="0" borderId="0"/>
    <xf numFmtId="178" fontId="28" fillId="0" borderId="0"/>
    <xf numFmtId="0" fontId="28" fillId="0" borderId="0"/>
    <xf numFmtId="178" fontId="28" fillId="0" borderId="0"/>
    <xf numFmtId="0" fontId="28" fillId="0" borderId="0"/>
    <xf numFmtId="0" fontId="28" fillId="0" borderId="0"/>
    <xf numFmtId="178" fontId="28" fillId="0" borderId="0"/>
    <xf numFmtId="178" fontId="28" fillId="0" borderId="0"/>
    <xf numFmtId="178" fontId="28" fillId="0" borderId="0"/>
    <xf numFmtId="0" fontId="28" fillId="0" borderId="0"/>
    <xf numFmtId="178" fontId="28" fillId="0" borderId="0"/>
    <xf numFmtId="178" fontId="28" fillId="0" borderId="0"/>
    <xf numFmtId="178" fontId="28" fillId="0" borderId="0"/>
    <xf numFmtId="0" fontId="28" fillId="0" borderId="0"/>
    <xf numFmtId="178" fontId="28" fillId="0" borderId="0"/>
    <xf numFmtId="178" fontId="28" fillId="0" borderId="0"/>
    <xf numFmtId="0" fontId="28" fillId="0" borderId="0"/>
    <xf numFmtId="0" fontId="28" fillId="0" borderId="0"/>
    <xf numFmtId="0" fontId="28" fillId="0" borderId="0"/>
    <xf numFmtId="178" fontId="28" fillId="0" borderId="0"/>
    <xf numFmtId="0" fontId="28" fillId="0" borderId="0"/>
    <xf numFmtId="0" fontId="28" fillId="0" borderId="0"/>
    <xf numFmtId="178" fontId="28" fillId="0" borderId="0"/>
    <xf numFmtId="178" fontId="28" fillId="0" borderId="0"/>
    <xf numFmtId="0" fontId="28" fillId="0" borderId="0"/>
    <xf numFmtId="0" fontId="28" fillId="0" borderId="0"/>
    <xf numFmtId="0" fontId="28" fillId="0" borderId="0"/>
    <xf numFmtId="178" fontId="28" fillId="0" borderId="0"/>
    <xf numFmtId="178" fontId="28" fillId="0" borderId="0"/>
    <xf numFmtId="178" fontId="28" fillId="0" borderId="0"/>
    <xf numFmtId="0" fontId="28" fillId="0" borderId="0"/>
    <xf numFmtId="0" fontId="28" fillId="0" borderId="0"/>
    <xf numFmtId="178" fontId="28" fillId="0" borderId="0"/>
    <xf numFmtId="178" fontId="28" fillId="0" borderId="0"/>
    <xf numFmtId="178" fontId="28" fillId="0" borderId="0"/>
    <xf numFmtId="178" fontId="28" fillId="0" borderId="0"/>
    <xf numFmtId="178" fontId="28" fillId="0" borderId="0"/>
    <xf numFmtId="0" fontId="28" fillId="0" borderId="0"/>
    <xf numFmtId="178" fontId="28" fillId="0" borderId="0"/>
    <xf numFmtId="178" fontId="28" fillId="0" borderId="0"/>
    <xf numFmtId="0" fontId="28" fillId="0" borderId="0"/>
    <xf numFmtId="0" fontId="28" fillId="0" borderId="0"/>
    <xf numFmtId="178" fontId="28" fillId="0" borderId="0"/>
    <xf numFmtId="178" fontId="28" fillId="0" borderId="0"/>
    <xf numFmtId="178" fontId="28" fillId="0" borderId="0"/>
    <xf numFmtId="178" fontId="28" fillId="0" borderId="0"/>
    <xf numFmtId="0" fontId="28" fillId="0" borderId="0"/>
    <xf numFmtId="0" fontId="28" fillId="0" borderId="0"/>
    <xf numFmtId="178" fontId="28" fillId="0" borderId="0"/>
    <xf numFmtId="178" fontId="28" fillId="0" borderId="0"/>
    <xf numFmtId="178" fontId="28" fillId="0" borderId="0"/>
    <xf numFmtId="0" fontId="28" fillId="0" borderId="0"/>
    <xf numFmtId="0" fontId="28" fillId="0" borderId="0"/>
    <xf numFmtId="0" fontId="28" fillId="0" borderId="0"/>
    <xf numFmtId="0" fontId="28" fillId="0" borderId="0"/>
    <xf numFmtId="178" fontId="28" fillId="0" borderId="0"/>
    <xf numFmtId="0" fontId="28" fillId="0" borderId="0"/>
    <xf numFmtId="178" fontId="28" fillId="0" borderId="0"/>
    <xf numFmtId="0" fontId="28" fillId="0" borderId="0"/>
    <xf numFmtId="0" fontId="28" fillId="0" borderId="0"/>
    <xf numFmtId="0" fontId="28" fillId="0" borderId="0"/>
    <xf numFmtId="178" fontId="28" fillId="0" borderId="0"/>
    <xf numFmtId="0" fontId="28" fillId="0" borderId="0"/>
    <xf numFmtId="178" fontId="28" fillId="0" borderId="0"/>
    <xf numFmtId="0" fontId="28" fillId="0" borderId="0"/>
    <xf numFmtId="178" fontId="28" fillId="0" borderId="0"/>
    <xf numFmtId="178" fontId="28" fillId="0" borderId="0"/>
    <xf numFmtId="178" fontId="28" fillId="0" borderId="0"/>
    <xf numFmtId="0" fontId="28" fillId="0" borderId="0"/>
    <xf numFmtId="0" fontId="28" fillId="0" borderId="0"/>
    <xf numFmtId="0" fontId="28" fillId="0" borderId="0"/>
    <xf numFmtId="178" fontId="28" fillId="0" borderId="0"/>
    <xf numFmtId="0" fontId="28" fillId="0" borderId="0"/>
    <xf numFmtId="178" fontId="28" fillId="0" borderId="0"/>
    <xf numFmtId="178" fontId="28" fillId="0" borderId="0"/>
    <xf numFmtId="178" fontId="28" fillId="0" borderId="0"/>
    <xf numFmtId="0" fontId="28" fillId="0" borderId="0"/>
    <xf numFmtId="178" fontId="28" fillId="0" borderId="0"/>
    <xf numFmtId="0" fontId="28" fillId="0" borderId="0"/>
    <xf numFmtId="178" fontId="28" fillId="0" borderId="0"/>
    <xf numFmtId="178" fontId="28" fillId="0" borderId="0"/>
    <xf numFmtId="0" fontId="28" fillId="0" borderId="0"/>
    <xf numFmtId="178" fontId="28" fillId="0" borderId="0"/>
    <xf numFmtId="178" fontId="28" fillId="0" borderId="0"/>
    <xf numFmtId="0" fontId="28" fillId="0" borderId="0"/>
    <xf numFmtId="0" fontId="28" fillId="0" borderId="0"/>
    <xf numFmtId="178" fontId="28" fillId="0" borderId="0"/>
    <xf numFmtId="178" fontId="28" fillId="0" borderId="0"/>
    <xf numFmtId="178" fontId="28" fillId="0" borderId="0"/>
    <xf numFmtId="0" fontId="28" fillId="0" borderId="0"/>
    <xf numFmtId="0" fontId="28" fillId="0" borderId="0"/>
    <xf numFmtId="178" fontId="28" fillId="0" borderId="0"/>
    <xf numFmtId="0" fontId="28" fillId="0" borderId="0"/>
    <xf numFmtId="0" fontId="28" fillId="0" borderId="0"/>
    <xf numFmtId="0" fontId="28" fillId="0" borderId="0"/>
    <xf numFmtId="178" fontId="28" fillId="0" borderId="0"/>
    <xf numFmtId="178" fontId="28" fillId="0" borderId="0"/>
    <xf numFmtId="0" fontId="28" fillId="0" borderId="0"/>
    <xf numFmtId="0" fontId="28" fillId="0" borderId="0"/>
    <xf numFmtId="178" fontId="28" fillId="0" borderId="0"/>
    <xf numFmtId="178" fontId="28" fillId="0" borderId="0"/>
    <xf numFmtId="0" fontId="28" fillId="0" borderId="0"/>
    <xf numFmtId="178" fontId="28" fillId="0" borderId="0"/>
    <xf numFmtId="178" fontId="28" fillId="0" borderId="0"/>
    <xf numFmtId="0" fontId="28" fillId="0" borderId="0"/>
    <xf numFmtId="178" fontId="28" fillId="0" borderId="0"/>
    <xf numFmtId="0" fontId="28" fillId="0" borderId="0"/>
    <xf numFmtId="178" fontId="28" fillId="0" borderId="0"/>
    <xf numFmtId="178" fontId="28" fillId="0" borderId="0"/>
    <xf numFmtId="0" fontId="28" fillId="0" borderId="0"/>
    <xf numFmtId="178" fontId="28" fillId="0" borderId="0"/>
    <xf numFmtId="0" fontId="28" fillId="0" borderId="0"/>
    <xf numFmtId="0" fontId="28" fillId="0" borderId="0"/>
    <xf numFmtId="0" fontId="28" fillId="0" borderId="0"/>
    <xf numFmtId="178" fontId="28" fillId="0" borderId="0"/>
    <xf numFmtId="0" fontId="28" fillId="0" borderId="0"/>
    <xf numFmtId="0" fontId="28" fillId="0" borderId="0"/>
    <xf numFmtId="178" fontId="28" fillId="0" borderId="0"/>
    <xf numFmtId="0" fontId="28" fillId="0" borderId="0"/>
    <xf numFmtId="0" fontId="28" fillId="0" borderId="0"/>
    <xf numFmtId="178" fontId="28" fillId="0" borderId="0"/>
    <xf numFmtId="178" fontId="28" fillId="0" borderId="0"/>
    <xf numFmtId="178" fontId="28" fillId="0" borderId="0"/>
    <xf numFmtId="0" fontId="28" fillId="0" borderId="0"/>
    <xf numFmtId="0" fontId="28" fillId="0" borderId="0"/>
    <xf numFmtId="178" fontId="28" fillId="0" borderId="0"/>
    <xf numFmtId="0" fontId="28" fillId="0" borderId="0"/>
    <xf numFmtId="0" fontId="28" fillId="0" borderId="0"/>
    <xf numFmtId="178" fontId="28" fillId="0" borderId="0"/>
    <xf numFmtId="178" fontId="28" fillId="0" borderId="0"/>
    <xf numFmtId="0" fontId="28" fillId="0" borderId="0"/>
    <xf numFmtId="178" fontId="28" fillId="0" borderId="0"/>
    <xf numFmtId="0" fontId="28" fillId="0" borderId="0"/>
    <xf numFmtId="178" fontId="28" fillId="0" borderId="0"/>
    <xf numFmtId="178" fontId="28" fillId="0" borderId="0"/>
    <xf numFmtId="178" fontId="28" fillId="0" borderId="0"/>
    <xf numFmtId="178" fontId="28" fillId="0" borderId="0"/>
    <xf numFmtId="0" fontId="28" fillId="0" borderId="0"/>
    <xf numFmtId="0" fontId="28" fillId="0" borderId="0"/>
    <xf numFmtId="178" fontId="28" fillId="0" borderId="0"/>
    <xf numFmtId="178" fontId="28" fillId="0" borderId="0"/>
    <xf numFmtId="0" fontId="28" fillId="0" borderId="0"/>
    <xf numFmtId="178" fontId="28" fillId="0" borderId="0"/>
    <xf numFmtId="178" fontId="28" fillId="0" borderId="0"/>
    <xf numFmtId="178" fontId="28" fillId="0" borderId="0"/>
    <xf numFmtId="178" fontId="28" fillId="0" borderId="0"/>
    <xf numFmtId="0" fontId="28" fillId="0" borderId="0"/>
    <xf numFmtId="0" fontId="28" fillId="0" borderId="0"/>
    <xf numFmtId="178" fontId="28" fillId="0" borderId="0"/>
    <xf numFmtId="178" fontId="28" fillId="0" borderId="0"/>
    <xf numFmtId="178" fontId="28" fillId="0" borderId="0"/>
    <xf numFmtId="0" fontId="28" fillId="0" borderId="0"/>
    <xf numFmtId="178" fontId="28" fillId="0" borderId="0"/>
    <xf numFmtId="0" fontId="28" fillId="0" borderId="0"/>
    <xf numFmtId="178" fontId="28" fillId="0" borderId="0"/>
    <xf numFmtId="0" fontId="28" fillId="0" borderId="0"/>
    <xf numFmtId="178" fontId="28" fillId="0" borderId="0"/>
    <xf numFmtId="178" fontId="28" fillId="0" borderId="0"/>
    <xf numFmtId="178" fontId="28" fillId="0" borderId="0"/>
    <xf numFmtId="0" fontId="28" fillId="0" borderId="0"/>
    <xf numFmtId="0" fontId="28" fillId="0" borderId="0"/>
    <xf numFmtId="178" fontId="28" fillId="0" borderId="0"/>
    <xf numFmtId="178" fontId="28" fillId="0" borderId="0"/>
    <xf numFmtId="0" fontId="28" fillId="0" borderId="0"/>
    <xf numFmtId="178" fontId="28" fillId="0" borderId="0"/>
    <xf numFmtId="0" fontId="28" fillId="0" borderId="0"/>
    <xf numFmtId="178" fontId="28" fillId="0" borderId="0"/>
    <xf numFmtId="178" fontId="28" fillId="0" borderId="0"/>
    <xf numFmtId="178" fontId="28" fillId="0" borderId="0"/>
    <xf numFmtId="0" fontId="28" fillId="0" borderId="0"/>
    <xf numFmtId="0" fontId="28" fillId="0" borderId="0"/>
    <xf numFmtId="178" fontId="28" fillId="0" borderId="0"/>
    <xf numFmtId="178" fontId="28" fillId="0" borderId="0"/>
    <xf numFmtId="178" fontId="28" fillId="0" borderId="0"/>
    <xf numFmtId="0" fontId="28" fillId="0" borderId="0"/>
    <xf numFmtId="0" fontId="28" fillId="0" borderId="0"/>
    <xf numFmtId="178" fontId="28" fillId="0" borderId="0"/>
    <xf numFmtId="0" fontId="28" fillId="0" borderId="0"/>
    <xf numFmtId="178" fontId="28" fillId="0" borderId="0"/>
    <xf numFmtId="0" fontId="28" fillId="0" borderId="0"/>
    <xf numFmtId="0" fontId="28" fillId="0" borderId="0"/>
    <xf numFmtId="0" fontId="28" fillId="0" borderId="0"/>
    <xf numFmtId="178" fontId="28" fillId="0" borderId="0"/>
    <xf numFmtId="178" fontId="28" fillId="0" borderId="0"/>
    <xf numFmtId="0" fontId="28" fillId="0" borderId="0"/>
    <xf numFmtId="178" fontId="28" fillId="0" borderId="0"/>
    <xf numFmtId="0" fontId="28" fillId="0" borderId="0"/>
    <xf numFmtId="178" fontId="28" fillId="0" borderId="0"/>
    <xf numFmtId="178" fontId="28" fillId="0" borderId="0"/>
    <xf numFmtId="178" fontId="28" fillId="0" borderId="0"/>
    <xf numFmtId="0" fontId="28" fillId="0" borderId="0"/>
    <xf numFmtId="178" fontId="28" fillId="0" borderId="0"/>
    <xf numFmtId="0" fontId="28" fillId="0" borderId="0"/>
    <xf numFmtId="0" fontId="28" fillId="0" borderId="0"/>
    <xf numFmtId="0" fontId="28" fillId="0" borderId="0"/>
    <xf numFmtId="178" fontId="28" fillId="0" borderId="0"/>
    <xf numFmtId="0" fontId="28" fillId="0" borderId="0"/>
    <xf numFmtId="0" fontId="28" fillId="0" borderId="0"/>
    <xf numFmtId="178" fontId="28" fillId="0" borderId="0"/>
    <xf numFmtId="0" fontId="28" fillId="0" borderId="0"/>
    <xf numFmtId="0" fontId="28" fillId="0" borderId="0"/>
    <xf numFmtId="0" fontId="28" fillId="0" borderId="0"/>
    <xf numFmtId="178" fontId="28" fillId="0" borderId="0"/>
    <xf numFmtId="178" fontId="28" fillId="0" borderId="0"/>
    <xf numFmtId="178" fontId="28" fillId="0" borderId="0"/>
    <xf numFmtId="178" fontId="28" fillId="0" borderId="0"/>
    <xf numFmtId="178" fontId="28" fillId="0" borderId="0"/>
    <xf numFmtId="178" fontId="28" fillId="0" borderId="0"/>
    <xf numFmtId="0" fontId="28" fillId="0" borderId="0"/>
    <xf numFmtId="0" fontId="28" fillId="0" borderId="0"/>
    <xf numFmtId="178" fontId="28" fillId="0" borderId="0"/>
    <xf numFmtId="0" fontId="28" fillId="0" borderId="0"/>
    <xf numFmtId="178" fontId="28" fillId="0" borderId="0"/>
    <xf numFmtId="0" fontId="28" fillId="0" borderId="0"/>
    <xf numFmtId="178" fontId="28" fillId="0" borderId="0"/>
    <xf numFmtId="178" fontId="28" fillId="0" borderId="0"/>
    <xf numFmtId="178" fontId="28" fillId="0" borderId="0"/>
    <xf numFmtId="178" fontId="28" fillId="0" borderId="0"/>
    <xf numFmtId="0" fontId="28" fillId="0" borderId="0"/>
    <xf numFmtId="0" fontId="28" fillId="0" borderId="0"/>
    <xf numFmtId="178" fontId="28" fillId="0" borderId="0"/>
    <xf numFmtId="178" fontId="28" fillId="0" borderId="0"/>
    <xf numFmtId="0" fontId="63" fillId="0" borderId="0">
      <alignment vertical="center"/>
    </xf>
    <xf numFmtId="0" fontId="28" fillId="0" borderId="0"/>
    <xf numFmtId="0" fontId="28" fillId="0" borderId="0"/>
    <xf numFmtId="178" fontId="28" fillId="0" borderId="0"/>
    <xf numFmtId="178" fontId="28" fillId="0" borderId="0"/>
    <xf numFmtId="0" fontId="28" fillId="0" borderId="0"/>
    <xf numFmtId="0" fontId="28" fillId="0" borderId="0"/>
    <xf numFmtId="178" fontId="28" fillId="0" borderId="0"/>
    <xf numFmtId="178" fontId="28" fillId="0" borderId="0"/>
    <xf numFmtId="178" fontId="28" fillId="0" borderId="0"/>
    <xf numFmtId="0" fontId="28" fillId="0" borderId="0"/>
    <xf numFmtId="0" fontId="28" fillId="0" borderId="0"/>
    <xf numFmtId="178" fontId="28" fillId="0" borderId="0"/>
    <xf numFmtId="0" fontId="28" fillId="0" borderId="0"/>
    <xf numFmtId="178" fontId="28" fillId="0" borderId="0"/>
    <xf numFmtId="0" fontId="28" fillId="0" borderId="0"/>
    <xf numFmtId="178" fontId="28" fillId="0" borderId="0"/>
    <xf numFmtId="178" fontId="28" fillId="0" borderId="0"/>
    <xf numFmtId="0" fontId="28" fillId="0" borderId="0"/>
    <xf numFmtId="0" fontId="28" fillId="0" borderId="0"/>
    <xf numFmtId="178" fontId="28" fillId="0" borderId="0"/>
    <xf numFmtId="178" fontId="28" fillId="0" borderId="0"/>
    <xf numFmtId="0" fontId="28" fillId="0" borderId="0"/>
    <xf numFmtId="0" fontId="28" fillId="0" borderId="0"/>
    <xf numFmtId="178" fontId="28" fillId="0" borderId="0"/>
    <xf numFmtId="178" fontId="28" fillId="0" borderId="0"/>
    <xf numFmtId="0" fontId="28" fillId="0" borderId="0"/>
    <xf numFmtId="0" fontId="28" fillId="0" borderId="0"/>
    <xf numFmtId="0" fontId="28" fillId="0" borderId="0"/>
    <xf numFmtId="0" fontId="28" fillId="0" borderId="0"/>
    <xf numFmtId="178" fontId="28" fillId="0" borderId="0"/>
    <xf numFmtId="0" fontId="28" fillId="0" borderId="0"/>
    <xf numFmtId="0" fontId="28" fillId="0" borderId="0"/>
    <xf numFmtId="178" fontId="28" fillId="0" borderId="0"/>
    <xf numFmtId="178" fontId="28" fillId="0" borderId="0"/>
    <xf numFmtId="178" fontId="28" fillId="0" borderId="0"/>
    <xf numFmtId="0" fontId="28" fillId="0" borderId="0"/>
    <xf numFmtId="178" fontId="28" fillId="0" borderId="0"/>
    <xf numFmtId="178" fontId="28" fillId="0" borderId="0"/>
    <xf numFmtId="178" fontId="28" fillId="0" borderId="0"/>
    <xf numFmtId="178" fontId="28" fillId="0" borderId="0"/>
    <xf numFmtId="0" fontId="28" fillId="0" borderId="0"/>
    <xf numFmtId="0" fontId="28" fillId="0" borderId="0"/>
    <xf numFmtId="178" fontId="28" fillId="0" borderId="0"/>
    <xf numFmtId="0" fontId="28" fillId="0" borderId="0"/>
    <xf numFmtId="178" fontId="28" fillId="0" borderId="0"/>
    <xf numFmtId="0" fontId="28" fillId="0" borderId="0"/>
    <xf numFmtId="178" fontId="28" fillId="0" borderId="0"/>
    <xf numFmtId="0" fontId="28" fillId="0" borderId="0"/>
    <xf numFmtId="0" fontId="28" fillId="0" borderId="0"/>
    <xf numFmtId="178" fontId="28" fillId="0" borderId="0"/>
    <xf numFmtId="178" fontId="28" fillId="0" borderId="0"/>
    <xf numFmtId="0" fontId="28" fillId="0" borderId="0"/>
    <xf numFmtId="178" fontId="28" fillId="0" borderId="0"/>
    <xf numFmtId="0" fontId="28" fillId="0" borderId="0"/>
    <xf numFmtId="0" fontId="28" fillId="0" borderId="0"/>
    <xf numFmtId="0" fontId="28" fillId="0" borderId="0"/>
    <xf numFmtId="178" fontId="28" fillId="0" borderId="0"/>
    <xf numFmtId="0" fontId="28" fillId="0" borderId="0"/>
    <xf numFmtId="178" fontId="28" fillId="0" borderId="0"/>
    <xf numFmtId="0" fontId="28" fillId="0" borderId="0"/>
    <xf numFmtId="0" fontId="28" fillId="0" borderId="0"/>
    <xf numFmtId="178" fontId="28" fillId="0" borderId="0"/>
    <xf numFmtId="178" fontId="28" fillId="0" borderId="0"/>
    <xf numFmtId="0" fontId="28" fillId="0" borderId="0"/>
    <xf numFmtId="0" fontId="28" fillId="0" borderId="0"/>
    <xf numFmtId="178" fontId="28" fillId="0" borderId="0"/>
    <xf numFmtId="178" fontId="28" fillId="0" borderId="0"/>
    <xf numFmtId="0" fontId="28" fillId="0" borderId="0"/>
    <xf numFmtId="178" fontId="28" fillId="0" borderId="0"/>
    <xf numFmtId="178" fontId="28" fillId="0" borderId="0"/>
    <xf numFmtId="178" fontId="28" fillId="0" borderId="0"/>
    <xf numFmtId="0" fontId="28" fillId="0" borderId="0"/>
    <xf numFmtId="0" fontId="28" fillId="0" borderId="0"/>
    <xf numFmtId="0" fontId="28" fillId="0" borderId="0"/>
    <xf numFmtId="178" fontId="28" fillId="0" borderId="0"/>
    <xf numFmtId="0" fontId="28" fillId="0" borderId="0"/>
    <xf numFmtId="178" fontId="28" fillId="0" borderId="0"/>
    <xf numFmtId="178" fontId="28" fillId="0" borderId="0"/>
    <xf numFmtId="0" fontId="28" fillId="0" borderId="0"/>
    <xf numFmtId="0" fontId="28" fillId="0" borderId="0"/>
    <xf numFmtId="178" fontId="28" fillId="0" borderId="0"/>
    <xf numFmtId="0" fontId="28" fillId="0" borderId="0"/>
    <xf numFmtId="0" fontId="28" fillId="0" borderId="0"/>
    <xf numFmtId="0" fontId="28" fillId="0" borderId="0"/>
    <xf numFmtId="0" fontId="28" fillId="0" borderId="0"/>
    <xf numFmtId="178" fontId="28" fillId="0" borderId="0"/>
    <xf numFmtId="178" fontId="28" fillId="0" borderId="0"/>
    <xf numFmtId="0" fontId="28" fillId="0" borderId="0"/>
    <xf numFmtId="178" fontId="28" fillId="0" borderId="0"/>
    <xf numFmtId="0" fontId="28" fillId="0" borderId="0"/>
    <xf numFmtId="178" fontId="28" fillId="0" borderId="0"/>
    <xf numFmtId="0" fontId="28" fillId="0" borderId="0"/>
    <xf numFmtId="178" fontId="28" fillId="0" borderId="0"/>
    <xf numFmtId="178" fontId="28" fillId="0" borderId="0"/>
    <xf numFmtId="178" fontId="28" fillId="0" borderId="0"/>
    <xf numFmtId="178" fontId="28" fillId="0" borderId="0"/>
    <xf numFmtId="0" fontId="28" fillId="0" borderId="0"/>
    <xf numFmtId="178" fontId="28" fillId="0" borderId="0"/>
    <xf numFmtId="0" fontId="28" fillId="0" borderId="0"/>
    <xf numFmtId="0" fontId="28" fillId="0" borderId="0"/>
    <xf numFmtId="178" fontId="28" fillId="0" borderId="0"/>
    <xf numFmtId="178" fontId="28" fillId="0" borderId="0"/>
    <xf numFmtId="178" fontId="28" fillId="0" borderId="0"/>
    <xf numFmtId="0" fontId="28" fillId="0" borderId="0"/>
    <xf numFmtId="178" fontId="28" fillId="0" borderId="0"/>
    <xf numFmtId="178" fontId="28" fillId="0" borderId="0"/>
    <xf numFmtId="0" fontId="28" fillId="0" borderId="0"/>
    <xf numFmtId="0" fontId="28" fillId="0" borderId="0"/>
    <xf numFmtId="0" fontId="28" fillId="0" borderId="0"/>
    <xf numFmtId="178" fontId="28" fillId="0" borderId="0"/>
    <xf numFmtId="178" fontId="28" fillId="0" borderId="0"/>
    <xf numFmtId="0" fontId="28" fillId="0" borderId="0"/>
    <xf numFmtId="178" fontId="28" fillId="0" borderId="0"/>
    <xf numFmtId="178" fontId="28" fillId="0" borderId="0"/>
    <xf numFmtId="0" fontId="28" fillId="0" borderId="0"/>
    <xf numFmtId="178" fontId="28" fillId="0" borderId="0"/>
    <xf numFmtId="178" fontId="28" fillId="0" borderId="0"/>
    <xf numFmtId="0" fontId="28" fillId="0" borderId="0"/>
    <xf numFmtId="178" fontId="28" fillId="0" borderId="0"/>
    <xf numFmtId="0" fontId="28" fillId="0" borderId="0"/>
    <xf numFmtId="178" fontId="28" fillId="0" borderId="0"/>
    <xf numFmtId="0" fontId="28" fillId="0" borderId="0"/>
    <xf numFmtId="0" fontId="28" fillId="0" borderId="0"/>
    <xf numFmtId="178" fontId="28" fillId="0" borderId="0"/>
    <xf numFmtId="178" fontId="28" fillId="0" borderId="0"/>
    <xf numFmtId="0" fontId="28" fillId="0" borderId="0"/>
    <xf numFmtId="178" fontId="28" fillId="0" borderId="0"/>
    <xf numFmtId="0" fontId="28" fillId="0" borderId="0"/>
    <xf numFmtId="178" fontId="28" fillId="0" borderId="0"/>
    <xf numFmtId="178" fontId="28" fillId="0" borderId="0"/>
    <xf numFmtId="178" fontId="28" fillId="0" borderId="0"/>
    <xf numFmtId="0" fontId="28" fillId="0" borderId="0"/>
    <xf numFmtId="178" fontId="28" fillId="0" borderId="0"/>
    <xf numFmtId="178" fontId="28" fillId="0" borderId="0"/>
    <xf numFmtId="0" fontId="28" fillId="0" borderId="0"/>
    <xf numFmtId="0" fontId="28" fillId="0" borderId="0"/>
    <xf numFmtId="178" fontId="28" fillId="0" borderId="0"/>
    <xf numFmtId="178" fontId="28" fillId="0" borderId="0"/>
    <xf numFmtId="178" fontId="28" fillId="0" borderId="0"/>
    <xf numFmtId="178" fontId="28" fillId="0" borderId="0"/>
    <xf numFmtId="178" fontId="28" fillId="0" borderId="0">
      <alignment vertical="center"/>
    </xf>
    <xf numFmtId="178" fontId="28" fillId="0" borderId="0"/>
    <xf numFmtId="178" fontId="28" fillId="0" borderId="0"/>
    <xf numFmtId="178" fontId="28" fillId="0" borderId="0"/>
    <xf numFmtId="0" fontId="28" fillId="0" borderId="0"/>
    <xf numFmtId="0" fontId="28" fillId="0" borderId="0"/>
    <xf numFmtId="0" fontId="28" fillId="0" borderId="0"/>
    <xf numFmtId="0" fontId="28" fillId="0" borderId="0"/>
    <xf numFmtId="178" fontId="28" fillId="0" borderId="0"/>
    <xf numFmtId="0" fontId="28" fillId="0" borderId="0"/>
    <xf numFmtId="178" fontId="28" fillId="0" borderId="0"/>
    <xf numFmtId="0" fontId="28" fillId="0" borderId="0"/>
    <xf numFmtId="178" fontId="28" fillId="0" borderId="0"/>
    <xf numFmtId="0" fontId="28" fillId="0" borderId="0"/>
    <xf numFmtId="0" fontId="28" fillId="0" borderId="0"/>
    <xf numFmtId="0" fontId="28" fillId="0" borderId="0"/>
    <xf numFmtId="0" fontId="28" fillId="0" borderId="0"/>
    <xf numFmtId="178" fontId="28" fillId="0" borderId="0"/>
    <xf numFmtId="178" fontId="28" fillId="0" borderId="0"/>
    <xf numFmtId="178" fontId="28" fillId="0" borderId="0"/>
    <xf numFmtId="0" fontId="28" fillId="0" borderId="0"/>
    <xf numFmtId="178" fontId="28" fillId="0" borderId="0"/>
    <xf numFmtId="0" fontId="28" fillId="0" borderId="0"/>
    <xf numFmtId="178" fontId="28" fillId="0" borderId="0"/>
    <xf numFmtId="178" fontId="28" fillId="0" borderId="0"/>
    <xf numFmtId="0" fontId="28" fillId="0" borderId="0"/>
    <xf numFmtId="0" fontId="28" fillId="0" borderId="0"/>
    <xf numFmtId="178" fontId="28" fillId="0" borderId="0"/>
    <xf numFmtId="178" fontId="28" fillId="0" borderId="0"/>
    <xf numFmtId="0" fontId="28" fillId="0" borderId="0"/>
    <xf numFmtId="0" fontId="28" fillId="0" borderId="0"/>
    <xf numFmtId="178" fontId="28" fillId="0" borderId="0"/>
    <xf numFmtId="0" fontId="28" fillId="0" borderId="0"/>
    <xf numFmtId="178" fontId="28" fillId="0" borderId="0"/>
    <xf numFmtId="0" fontId="28" fillId="0" borderId="0"/>
    <xf numFmtId="0" fontId="28" fillId="0" borderId="0"/>
    <xf numFmtId="178" fontId="28" fillId="0" borderId="0"/>
    <xf numFmtId="178" fontId="28" fillId="0" borderId="0"/>
    <xf numFmtId="0" fontId="28" fillId="0" borderId="0"/>
    <xf numFmtId="178" fontId="28" fillId="0" borderId="0"/>
    <xf numFmtId="178" fontId="28" fillId="0" borderId="0"/>
    <xf numFmtId="0" fontId="28" fillId="0" borderId="0"/>
    <xf numFmtId="0" fontId="28" fillId="0" borderId="0"/>
    <xf numFmtId="178" fontId="28" fillId="0" borderId="0"/>
    <xf numFmtId="0" fontId="28" fillId="0" borderId="0"/>
    <xf numFmtId="0" fontId="28" fillId="0" borderId="0">
      <alignment vertical="center"/>
    </xf>
    <xf numFmtId="178" fontId="28" fillId="0" borderId="0"/>
    <xf numFmtId="178" fontId="28" fillId="0" borderId="0"/>
    <xf numFmtId="0" fontId="28" fillId="0" borderId="0"/>
    <xf numFmtId="178" fontId="28" fillId="0" borderId="0"/>
    <xf numFmtId="0" fontId="28" fillId="0" borderId="0"/>
    <xf numFmtId="0" fontId="28" fillId="0" borderId="0"/>
    <xf numFmtId="178" fontId="28" fillId="0" borderId="0"/>
    <xf numFmtId="178" fontId="28" fillId="0" borderId="0"/>
    <xf numFmtId="0" fontId="28" fillId="0" borderId="0"/>
    <xf numFmtId="0" fontId="28" fillId="0" borderId="0"/>
    <xf numFmtId="178" fontId="28" fillId="0" borderId="0"/>
    <xf numFmtId="178" fontId="28" fillId="0" borderId="0"/>
    <xf numFmtId="0" fontId="28" fillId="0" borderId="0"/>
    <xf numFmtId="178" fontId="28" fillId="0" borderId="0"/>
    <xf numFmtId="0" fontId="28" fillId="0" borderId="0"/>
    <xf numFmtId="0" fontId="28" fillId="0" borderId="0"/>
    <xf numFmtId="0" fontId="28" fillId="0" borderId="0"/>
    <xf numFmtId="178" fontId="28" fillId="0" borderId="0"/>
    <xf numFmtId="178" fontId="28" fillId="0" borderId="0"/>
    <xf numFmtId="178" fontId="28" fillId="0" borderId="0"/>
    <xf numFmtId="0" fontId="28" fillId="0" borderId="0"/>
    <xf numFmtId="0" fontId="28" fillId="0" borderId="0">
      <alignment vertical="center"/>
    </xf>
    <xf numFmtId="178" fontId="28" fillId="0" borderId="0"/>
    <xf numFmtId="178" fontId="28" fillId="0" borderId="0"/>
    <xf numFmtId="0" fontId="28" fillId="0" borderId="0">
      <alignment vertical="center"/>
    </xf>
    <xf numFmtId="178" fontId="28" fillId="0" borderId="0"/>
    <xf numFmtId="0" fontId="28" fillId="0" borderId="0"/>
    <xf numFmtId="0" fontId="28" fillId="0" borderId="0"/>
    <xf numFmtId="178" fontId="28" fillId="0" borderId="0"/>
    <xf numFmtId="0" fontId="28" fillId="0" borderId="0"/>
    <xf numFmtId="0" fontId="28" fillId="0" borderId="0"/>
    <xf numFmtId="178" fontId="28" fillId="0" borderId="0"/>
    <xf numFmtId="178" fontId="28" fillId="0" borderId="0"/>
    <xf numFmtId="0" fontId="28" fillId="0" borderId="0"/>
    <xf numFmtId="178" fontId="28" fillId="0" borderId="0"/>
    <xf numFmtId="0" fontId="28" fillId="0" borderId="0"/>
    <xf numFmtId="178" fontId="28" fillId="0" borderId="0"/>
    <xf numFmtId="0" fontId="28" fillId="0" borderId="0"/>
    <xf numFmtId="0" fontId="28" fillId="0" borderId="0"/>
    <xf numFmtId="178" fontId="28" fillId="0" borderId="0"/>
    <xf numFmtId="0" fontId="28" fillId="0" borderId="0"/>
    <xf numFmtId="178" fontId="28" fillId="0" borderId="0"/>
    <xf numFmtId="178" fontId="28" fillId="0" borderId="0"/>
    <xf numFmtId="178" fontId="28" fillId="0" borderId="0"/>
    <xf numFmtId="178" fontId="28" fillId="0" borderId="0"/>
    <xf numFmtId="178" fontId="28" fillId="0" borderId="0"/>
    <xf numFmtId="0" fontId="28" fillId="0" borderId="0"/>
    <xf numFmtId="178" fontId="28" fillId="0" borderId="0"/>
    <xf numFmtId="0" fontId="28" fillId="0" borderId="0"/>
    <xf numFmtId="178" fontId="28" fillId="0" borderId="0"/>
    <xf numFmtId="0" fontId="28" fillId="0" borderId="0"/>
    <xf numFmtId="0" fontId="28" fillId="0" borderId="0"/>
    <xf numFmtId="178" fontId="28" fillId="0" borderId="0"/>
    <xf numFmtId="0" fontId="28" fillId="0" borderId="0"/>
    <xf numFmtId="0" fontId="28" fillId="0" borderId="0"/>
    <xf numFmtId="178" fontId="28" fillId="0" borderId="0"/>
    <xf numFmtId="178" fontId="28" fillId="0" borderId="0"/>
    <xf numFmtId="178" fontId="28" fillId="0" borderId="0"/>
    <xf numFmtId="178" fontId="28" fillId="0" borderId="0"/>
    <xf numFmtId="0" fontId="28" fillId="0" borderId="0"/>
    <xf numFmtId="178"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78" fontId="28" fillId="0" borderId="0"/>
    <xf numFmtId="178" fontId="28" fillId="0" borderId="0"/>
    <xf numFmtId="0" fontId="28" fillId="0" borderId="0"/>
    <xf numFmtId="0" fontId="28" fillId="0" borderId="0"/>
    <xf numFmtId="0" fontId="28" fillId="0" borderId="0"/>
    <xf numFmtId="0" fontId="28" fillId="0" borderId="0"/>
    <xf numFmtId="178" fontId="28" fillId="0" borderId="0"/>
    <xf numFmtId="0" fontId="28" fillId="0" borderId="0"/>
    <xf numFmtId="178" fontId="28" fillId="0" borderId="0"/>
    <xf numFmtId="0" fontId="28" fillId="0" borderId="0"/>
    <xf numFmtId="0" fontId="28" fillId="0" borderId="0"/>
    <xf numFmtId="0" fontId="28" fillId="0" borderId="0"/>
    <xf numFmtId="178" fontId="28" fillId="0" borderId="0"/>
    <xf numFmtId="0" fontId="28" fillId="0" borderId="0"/>
    <xf numFmtId="0" fontId="28" fillId="0" borderId="0"/>
    <xf numFmtId="178" fontId="28" fillId="0" borderId="0"/>
    <xf numFmtId="0" fontId="28" fillId="0" borderId="0"/>
    <xf numFmtId="178" fontId="28" fillId="0" borderId="0"/>
    <xf numFmtId="178" fontId="28" fillId="0" borderId="0"/>
    <xf numFmtId="0" fontId="28" fillId="0" borderId="0"/>
    <xf numFmtId="178" fontId="28" fillId="0" borderId="0"/>
    <xf numFmtId="178" fontId="28" fillId="0" borderId="0"/>
    <xf numFmtId="0" fontId="28" fillId="0" borderId="0"/>
    <xf numFmtId="0" fontId="28" fillId="0" borderId="0"/>
    <xf numFmtId="0" fontId="28" fillId="0" borderId="0"/>
    <xf numFmtId="178" fontId="28" fillId="0" borderId="0"/>
    <xf numFmtId="0" fontId="28" fillId="0" borderId="0"/>
    <xf numFmtId="178" fontId="28" fillId="0" borderId="0"/>
    <xf numFmtId="0" fontId="28" fillId="0" borderId="0"/>
    <xf numFmtId="178" fontId="28" fillId="0" borderId="0"/>
    <xf numFmtId="178" fontId="28" fillId="0" borderId="0"/>
    <xf numFmtId="0" fontId="28" fillId="0" borderId="0"/>
    <xf numFmtId="178" fontId="28" fillId="0" borderId="0"/>
    <xf numFmtId="178" fontId="28" fillId="0" borderId="0"/>
    <xf numFmtId="0" fontId="28" fillId="0" borderId="0"/>
    <xf numFmtId="178" fontId="28" fillId="0" borderId="0"/>
    <xf numFmtId="0" fontId="28" fillId="0" borderId="0"/>
    <xf numFmtId="178" fontId="28" fillId="0" borderId="0"/>
    <xf numFmtId="0" fontId="28" fillId="0" borderId="0"/>
    <xf numFmtId="178" fontId="28" fillId="0" borderId="0"/>
    <xf numFmtId="178" fontId="28" fillId="0" borderId="0"/>
    <xf numFmtId="178" fontId="28" fillId="0" borderId="0"/>
    <xf numFmtId="178" fontId="28" fillId="0" borderId="0"/>
    <xf numFmtId="178" fontId="28" fillId="0" borderId="0"/>
    <xf numFmtId="178" fontId="28" fillId="0" borderId="0"/>
    <xf numFmtId="178" fontId="28" fillId="0" borderId="0"/>
    <xf numFmtId="178" fontId="28" fillId="0" borderId="0"/>
    <xf numFmtId="0" fontId="28" fillId="0" borderId="0"/>
    <xf numFmtId="0" fontId="28" fillId="0" borderId="0"/>
    <xf numFmtId="178" fontId="28" fillId="0" borderId="0"/>
    <xf numFmtId="0" fontId="28" fillId="0" borderId="0"/>
    <xf numFmtId="178" fontId="28" fillId="0" borderId="0"/>
    <xf numFmtId="178" fontId="28" fillId="0" borderId="0"/>
    <xf numFmtId="178" fontId="28" fillId="0" borderId="0"/>
    <xf numFmtId="178" fontId="28" fillId="0" borderId="0"/>
    <xf numFmtId="0" fontId="28" fillId="0" borderId="0"/>
    <xf numFmtId="178" fontId="28" fillId="0" borderId="0"/>
    <xf numFmtId="178" fontId="28" fillId="0" borderId="0"/>
    <xf numFmtId="0" fontId="28" fillId="0" borderId="0">
      <alignment vertical="center"/>
    </xf>
    <xf numFmtId="178" fontId="28" fillId="0" borderId="0"/>
    <xf numFmtId="178" fontId="28" fillId="0" borderId="0"/>
    <xf numFmtId="0" fontId="28" fillId="0" borderId="0"/>
    <xf numFmtId="178" fontId="28" fillId="0" borderId="0"/>
    <xf numFmtId="178" fontId="28" fillId="0" borderId="0"/>
    <xf numFmtId="178" fontId="28" fillId="0" borderId="0"/>
    <xf numFmtId="0" fontId="28" fillId="0" borderId="0"/>
    <xf numFmtId="178" fontId="28" fillId="0" borderId="0"/>
    <xf numFmtId="178" fontId="28" fillId="0" borderId="0"/>
    <xf numFmtId="0" fontId="28" fillId="0" borderId="0"/>
    <xf numFmtId="178" fontId="28" fillId="0" borderId="0"/>
    <xf numFmtId="0" fontId="28" fillId="0" borderId="0"/>
    <xf numFmtId="178" fontId="28" fillId="0" borderId="0"/>
    <xf numFmtId="0" fontId="28" fillId="0" borderId="0"/>
    <xf numFmtId="178" fontId="28" fillId="0" borderId="0"/>
    <xf numFmtId="178" fontId="28" fillId="0" borderId="0"/>
    <xf numFmtId="178" fontId="28" fillId="0" borderId="0"/>
    <xf numFmtId="0" fontId="28" fillId="0" borderId="0"/>
    <xf numFmtId="0" fontId="28" fillId="0" borderId="0"/>
    <xf numFmtId="0" fontId="28" fillId="0" borderId="0"/>
    <xf numFmtId="178" fontId="28" fillId="0" borderId="0"/>
    <xf numFmtId="0" fontId="28" fillId="0" borderId="0"/>
    <xf numFmtId="0" fontId="28" fillId="0" borderId="0"/>
    <xf numFmtId="178" fontId="28" fillId="0" borderId="0"/>
    <xf numFmtId="0" fontId="28" fillId="0" borderId="0"/>
    <xf numFmtId="0" fontId="28" fillId="0" borderId="0"/>
    <xf numFmtId="0" fontId="28" fillId="0" borderId="0"/>
    <xf numFmtId="0" fontId="28" fillId="0" borderId="0"/>
    <xf numFmtId="178" fontId="28" fillId="0" borderId="0"/>
    <xf numFmtId="178" fontId="28" fillId="0" borderId="0"/>
    <xf numFmtId="0" fontId="28" fillId="0" borderId="0"/>
    <xf numFmtId="0" fontId="28" fillId="0" borderId="0"/>
    <xf numFmtId="178" fontId="28" fillId="0" borderId="0"/>
    <xf numFmtId="0" fontId="28" fillId="0" borderId="0"/>
    <xf numFmtId="0" fontId="28" fillId="0" borderId="0"/>
    <xf numFmtId="178" fontId="28" fillId="0" borderId="0"/>
    <xf numFmtId="0" fontId="28" fillId="0" borderId="0"/>
    <xf numFmtId="0" fontId="28" fillId="0" borderId="0"/>
    <xf numFmtId="178" fontId="28" fillId="0" borderId="0"/>
    <xf numFmtId="0" fontId="28" fillId="0" borderId="0"/>
    <xf numFmtId="0" fontId="28" fillId="0" borderId="0"/>
    <xf numFmtId="178" fontId="28" fillId="0" borderId="0"/>
    <xf numFmtId="0" fontId="28" fillId="0" borderId="0"/>
    <xf numFmtId="178" fontId="28" fillId="0" borderId="0"/>
    <xf numFmtId="0" fontId="28" fillId="0" borderId="0"/>
    <xf numFmtId="0" fontId="28" fillId="0" borderId="0"/>
    <xf numFmtId="178" fontId="28" fillId="0" borderId="0"/>
    <xf numFmtId="178" fontId="28" fillId="0" borderId="0"/>
    <xf numFmtId="178" fontId="28" fillId="0" borderId="0"/>
    <xf numFmtId="0" fontId="28" fillId="0" borderId="0"/>
    <xf numFmtId="0" fontId="28" fillId="0" borderId="0"/>
    <xf numFmtId="0" fontId="28" fillId="0" borderId="0"/>
    <xf numFmtId="178" fontId="28" fillId="0" borderId="0"/>
    <xf numFmtId="178" fontId="28" fillId="0" borderId="0"/>
    <xf numFmtId="0" fontId="28" fillId="0" borderId="0"/>
    <xf numFmtId="178" fontId="28" fillId="0" borderId="0"/>
    <xf numFmtId="178" fontId="28" fillId="0" borderId="0"/>
    <xf numFmtId="178" fontId="28" fillId="0" borderId="0"/>
    <xf numFmtId="0" fontId="28" fillId="0" borderId="0"/>
    <xf numFmtId="178" fontId="28" fillId="0" borderId="0"/>
    <xf numFmtId="0" fontId="28" fillId="0" borderId="0"/>
    <xf numFmtId="178" fontId="28" fillId="0" borderId="0"/>
    <xf numFmtId="178" fontId="28" fillId="0" borderId="0"/>
    <xf numFmtId="0" fontId="28" fillId="0" borderId="0"/>
    <xf numFmtId="178" fontId="28" fillId="0" borderId="0"/>
    <xf numFmtId="0" fontId="28" fillId="0" borderId="0"/>
    <xf numFmtId="178" fontId="28" fillId="0" borderId="0"/>
    <xf numFmtId="0" fontId="28" fillId="0" borderId="0"/>
    <xf numFmtId="0" fontId="28" fillId="0" borderId="0"/>
    <xf numFmtId="178" fontId="28" fillId="0" borderId="0"/>
    <xf numFmtId="0" fontId="28" fillId="0" borderId="0"/>
    <xf numFmtId="178" fontId="28" fillId="0" borderId="0"/>
    <xf numFmtId="0" fontId="28" fillId="0" borderId="0"/>
    <xf numFmtId="178" fontId="28" fillId="0" borderId="0"/>
    <xf numFmtId="0" fontId="28" fillId="0" borderId="0"/>
    <xf numFmtId="0" fontId="28" fillId="0" borderId="0"/>
    <xf numFmtId="178" fontId="28" fillId="0" borderId="0"/>
    <xf numFmtId="0" fontId="28" fillId="0" borderId="0"/>
    <xf numFmtId="178" fontId="28" fillId="0" borderId="0"/>
    <xf numFmtId="0" fontId="28" fillId="0" borderId="0"/>
    <xf numFmtId="178" fontId="28" fillId="0" borderId="0"/>
    <xf numFmtId="0" fontId="28" fillId="0" borderId="0"/>
    <xf numFmtId="0" fontId="28" fillId="0" borderId="0"/>
    <xf numFmtId="178" fontId="28" fillId="0" borderId="0"/>
    <xf numFmtId="178" fontId="28" fillId="0" borderId="0"/>
    <xf numFmtId="178" fontId="28" fillId="0" borderId="0"/>
    <xf numFmtId="0" fontId="28" fillId="0" borderId="0"/>
    <xf numFmtId="178" fontId="28" fillId="0" borderId="0"/>
    <xf numFmtId="0" fontId="28" fillId="0" borderId="0"/>
    <xf numFmtId="0" fontId="67" fillId="41" borderId="0" applyNumberFormat="0" applyBorder="0" applyAlignment="0" applyProtection="0"/>
    <xf numFmtId="178" fontId="28" fillId="0" borderId="0"/>
    <xf numFmtId="0" fontId="28" fillId="0" borderId="0"/>
    <xf numFmtId="0" fontId="28" fillId="0" borderId="0"/>
    <xf numFmtId="178" fontId="28" fillId="0" borderId="0"/>
    <xf numFmtId="0" fontId="28" fillId="0" borderId="0"/>
    <xf numFmtId="0" fontId="28" fillId="0" borderId="0"/>
    <xf numFmtId="0" fontId="28" fillId="0" borderId="0"/>
    <xf numFmtId="178" fontId="28" fillId="0" borderId="0"/>
    <xf numFmtId="178" fontId="28" fillId="0" borderId="0"/>
    <xf numFmtId="0" fontId="28" fillId="0" borderId="0"/>
    <xf numFmtId="178" fontId="28" fillId="0" borderId="0"/>
    <xf numFmtId="0" fontId="28" fillId="0" borderId="0"/>
    <xf numFmtId="178" fontId="28" fillId="0" borderId="0"/>
    <xf numFmtId="0" fontId="28" fillId="0" borderId="0"/>
    <xf numFmtId="0" fontId="28" fillId="0" borderId="0"/>
    <xf numFmtId="178" fontId="28" fillId="0" borderId="0"/>
    <xf numFmtId="0" fontId="28" fillId="0" borderId="0"/>
    <xf numFmtId="178"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78" fontId="28" fillId="0" borderId="0"/>
    <xf numFmtId="0" fontId="28" fillId="0" borderId="0"/>
    <xf numFmtId="178" fontId="28" fillId="0" borderId="0"/>
    <xf numFmtId="178" fontId="28" fillId="0" borderId="0"/>
    <xf numFmtId="178" fontId="28" fillId="0" borderId="0"/>
    <xf numFmtId="0" fontId="28" fillId="0" borderId="0"/>
    <xf numFmtId="178" fontId="28" fillId="0" borderId="0"/>
    <xf numFmtId="178" fontId="28" fillId="0" borderId="0"/>
    <xf numFmtId="178" fontId="28" fillId="0" borderId="0"/>
    <xf numFmtId="0" fontId="28" fillId="0" borderId="0"/>
    <xf numFmtId="0" fontId="28" fillId="0" borderId="0"/>
    <xf numFmtId="178" fontId="28" fillId="0" borderId="0"/>
    <xf numFmtId="178" fontId="28" fillId="0" borderId="0"/>
    <xf numFmtId="0" fontId="28" fillId="0" borderId="0"/>
    <xf numFmtId="0" fontId="28" fillId="0" borderId="0"/>
    <xf numFmtId="0" fontId="28" fillId="0" borderId="0"/>
    <xf numFmtId="178" fontId="28" fillId="0" borderId="0"/>
    <xf numFmtId="178" fontId="28" fillId="0" borderId="0"/>
    <xf numFmtId="178" fontId="28" fillId="0" borderId="0"/>
    <xf numFmtId="0" fontId="28" fillId="0" borderId="0"/>
    <xf numFmtId="178" fontId="28" fillId="0" borderId="0"/>
    <xf numFmtId="178" fontId="28" fillId="0" borderId="0"/>
    <xf numFmtId="0" fontId="28" fillId="0" borderId="0"/>
    <xf numFmtId="178" fontId="28" fillId="0" borderId="0"/>
    <xf numFmtId="0" fontId="28" fillId="0" borderId="0"/>
    <xf numFmtId="0" fontId="28" fillId="0" borderId="0"/>
    <xf numFmtId="0" fontId="28" fillId="0" borderId="0"/>
    <xf numFmtId="178" fontId="28" fillId="0" borderId="0"/>
    <xf numFmtId="178" fontId="28" fillId="0" borderId="0"/>
    <xf numFmtId="0" fontId="28" fillId="0" borderId="0"/>
    <xf numFmtId="0" fontId="28" fillId="0" borderId="0"/>
    <xf numFmtId="178" fontId="28" fillId="0" borderId="0"/>
    <xf numFmtId="0" fontId="28" fillId="0" borderId="0"/>
    <xf numFmtId="178" fontId="28" fillId="0" borderId="0"/>
    <xf numFmtId="0" fontId="28" fillId="0" borderId="0"/>
    <xf numFmtId="178" fontId="28" fillId="0" borderId="0"/>
    <xf numFmtId="0" fontId="28" fillId="0" borderId="0"/>
    <xf numFmtId="0" fontId="28" fillId="0" borderId="0"/>
    <xf numFmtId="178" fontId="28" fillId="0" borderId="0"/>
    <xf numFmtId="0" fontId="28" fillId="0" borderId="0"/>
    <xf numFmtId="178" fontId="28" fillId="0" borderId="0"/>
    <xf numFmtId="178" fontId="28" fillId="0" borderId="0"/>
    <xf numFmtId="0" fontId="28" fillId="0" borderId="0"/>
    <xf numFmtId="178" fontId="28" fillId="0" borderId="0"/>
    <xf numFmtId="178" fontId="28" fillId="0" borderId="0"/>
    <xf numFmtId="178" fontId="28" fillId="0" borderId="0"/>
    <xf numFmtId="178" fontId="28" fillId="0" borderId="0"/>
    <xf numFmtId="178" fontId="28" fillId="0" borderId="0"/>
    <xf numFmtId="0" fontId="28" fillId="0" borderId="0"/>
    <xf numFmtId="0" fontId="28" fillId="0" borderId="0"/>
    <xf numFmtId="178" fontId="28" fillId="0" borderId="0"/>
    <xf numFmtId="178" fontId="28" fillId="0" borderId="0"/>
    <xf numFmtId="178" fontId="28" fillId="0" borderId="0"/>
    <xf numFmtId="178" fontId="28" fillId="0" borderId="0"/>
    <xf numFmtId="178" fontId="28" fillId="0" borderId="0"/>
    <xf numFmtId="0" fontId="28" fillId="0" borderId="0"/>
    <xf numFmtId="178" fontId="28" fillId="0" borderId="0"/>
    <xf numFmtId="0" fontId="28" fillId="0" borderId="0"/>
    <xf numFmtId="0" fontId="28" fillId="0" borderId="0"/>
    <xf numFmtId="0" fontId="28" fillId="0" borderId="0"/>
    <xf numFmtId="178" fontId="28" fillId="0" borderId="0"/>
    <xf numFmtId="0" fontId="28" fillId="0" borderId="0"/>
    <xf numFmtId="178" fontId="28" fillId="0" borderId="0"/>
    <xf numFmtId="0" fontId="28" fillId="0" borderId="0"/>
    <xf numFmtId="0" fontId="28" fillId="0" borderId="0"/>
    <xf numFmtId="0" fontId="28" fillId="0" borderId="0"/>
    <xf numFmtId="178" fontId="28" fillId="0" borderId="0"/>
    <xf numFmtId="0" fontId="28" fillId="0" borderId="0"/>
    <xf numFmtId="0" fontId="28" fillId="0" borderId="0"/>
    <xf numFmtId="0" fontId="28" fillId="0" borderId="0"/>
    <xf numFmtId="0" fontId="28" fillId="0" borderId="0"/>
    <xf numFmtId="178" fontId="28" fillId="0" borderId="0"/>
    <xf numFmtId="178" fontId="28" fillId="0" borderId="0"/>
    <xf numFmtId="0" fontId="28" fillId="0" borderId="0"/>
    <xf numFmtId="0" fontId="28" fillId="0" borderId="0"/>
    <xf numFmtId="0" fontId="28" fillId="0" borderId="0"/>
    <xf numFmtId="178" fontId="28" fillId="0" borderId="0"/>
    <xf numFmtId="178" fontId="28" fillId="0" borderId="0"/>
    <xf numFmtId="0" fontId="28" fillId="0" borderId="0"/>
    <xf numFmtId="0" fontId="28" fillId="0" borderId="0"/>
    <xf numFmtId="178" fontId="28" fillId="0" borderId="0"/>
    <xf numFmtId="0" fontId="28" fillId="0" borderId="0"/>
    <xf numFmtId="178" fontId="28" fillId="0" borderId="0"/>
    <xf numFmtId="0" fontId="28" fillId="0" borderId="0"/>
    <xf numFmtId="178" fontId="28" fillId="0" borderId="0"/>
    <xf numFmtId="178" fontId="28" fillId="0" borderId="0"/>
    <xf numFmtId="0" fontId="28" fillId="0" borderId="0"/>
    <xf numFmtId="178" fontId="28" fillId="0" borderId="0"/>
    <xf numFmtId="0" fontId="28" fillId="0" borderId="0"/>
    <xf numFmtId="0" fontId="28" fillId="0" borderId="0"/>
    <xf numFmtId="0" fontId="28" fillId="0" borderId="0"/>
    <xf numFmtId="178" fontId="28" fillId="0" borderId="0"/>
    <xf numFmtId="178" fontId="28" fillId="0" borderId="0"/>
    <xf numFmtId="0" fontId="28" fillId="0" borderId="0"/>
    <xf numFmtId="178" fontId="28" fillId="0" borderId="0"/>
    <xf numFmtId="0" fontId="28" fillId="0" borderId="0"/>
    <xf numFmtId="178" fontId="28" fillId="0" borderId="0"/>
    <xf numFmtId="178" fontId="28" fillId="0" borderId="0"/>
    <xf numFmtId="0" fontId="28" fillId="0" borderId="0"/>
    <xf numFmtId="178" fontId="28" fillId="0" borderId="0"/>
    <xf numFmtId="178" fontId="28" fillId="0" borderId="0"/>
    <xf numFmtId="0" fontId="28" fillId="0" borderId="0"/>
    <xf numFmtId="178" fontId="28" fillId="0" borderId="0"/>
    <xf numFmtId="178" fontId="28" fillId="0" borderId="0"/>
    <xf numFmtId="178" fontId="28" fillId="0" borderId="0"/>
    <xf numFmtId="178" fontId="28" fillId="0" borderId="0"/>
    <xf numFmtId="178" fontId="28" fillId="0" borderId="0"/>
    <xf numFmtId="0" fontId="28" fillId="0" borderId="0"/>
    <xf numFmtId="0" fontId="28" fillId="0" borderId="0"/>
    <xf numFmtId="178" fontId="28" fillId="0" borderId="0"/>
    <xf numFmtId="0" fontId="28" fillId="0" borderId="0"/>
    <xf numFmtId="0" fontId="28" fillId="0" borderId="0"/>
    <xf numFmtId="0" fontId="28" fillId="0" borderId="0"/>
    <xf numFmtId="0" fontId="28" fillId="0" borderId="0"/>
    <xf numFmtId="0" fontId="28" fillId="0" borderId="0"/>
    <xf numFmtId="178" fontId="28" fillId="0" borderId="0"/>
    <xf numFmtId="178" fontId="28" fillId="0" borderId="0"/>
    <xf numFmtId="0" fontId="28" fillId="0" borderId="0"/>
    <xf numFmtId="178" fontId="28" fillId="0" borderId="0"/>
    <xf numFmtId="0" fontId="28" fillId="0" borderId="0"/>
    <xf numFmtId="0" fontId="28" fillId="0" borderId="0"/>
    <xf numFmtId="178" fontId="28" fillId="0" borderId="0"/>
    <xf numFmtId="178" fontId="28" fillId="0" borderId="0"/>
    <xf numFmtId="0" fontId="28" fillId="0" borderId="0"/>
    <xf numFmtId="0" fontId="0" fillId="0" borderId="0">
      <alignment vertical="center"/>
    </xf>
    <xf numFmtId="0" fontId="28" fillId="0" borderId="0"/>
    <xf numFmtId="0" fontId="0" fillId="0" borderId="0">
      <alignment vertical="center"/>
    </xf>
    <xf numFmtId="178" fontId="28" fillId="0" borderId="0"/>
    <xf numFmtId="178" fontId="28" fillId="0" borderId="0"/>
    <xf numFmtId="178" fontId="65" fillId="0" borderId="0"/>
    <xf numFmtId="178" fontId="28" fillId="0" borderId="0"/>
    <xf numFmtId="0" fontId="62" fillId="40" borderId="0" applyNumberFormat="0" applyBorder="0" applyAlignment="0" applyProtection="0"/>
    <xf numFmtId="0" fontId="28" fillId="0" borderId="0"/>
    <xf numFmtId="0" fontId="28" fillId="0" borderId="0"/>
    <xf numFmtId="0" fontId="28" fillId="0" borderId="0"/>
    <xf numFmtId="178" fontId="28" fillId="0" borderId="0"/>
    <xf numFmtId="0" fontId="28" fillId="0" borderId="0"/>
    <xf numFmtId="178" fontId="28" fillId="0" borderId="0"/>
    <xf numFmtId="178" fontId="28" fillId="0" borderId="0"/>
    <xf numFmtId="178" fontId="28" fillId="0" borderId="0"/>
    <xf numFmtId="0" fontId="28" fillId="0" borderId="0"/>
    <xf numFmtId="178" fontId="28" fillId="0" borderId="0"/>
    <xf numFmtId="178" fontId="28" fillId="0" borderId="0"/>
    <xf numFmtId="0" fontId="28" fillId="0" borderId="0"/>
    <xf numFmtId="0" fontId="28" fillId="0" borderId="0"/>
    <xf numFmtId="178" fontId="28" fillId="0" borderId="0"/>
    <xf numFmtId="0" fontId="28" fillId="0" borderId="0"/>
    <xf numFmtId="178" fontId="28" fillId="0" borderId="0"/>
    <xf numFmtId="178" fontId="28" fillId="0" borderId="0"/>
    <xf numFmtId="0" fontId="28" fillId="0" borderId="0"/>
    <xf numFmtId="0" fontId="28" fillId="0" borderId="0"/>
    <xf numFmtId="178" fontId="28" fillId="0" borderId="0"/>
    <xf numFmtId="0" fontId="28" fillId="0" borderId="0"/>
    <xf numFmtId="178" fontId="28" fillId="0" borderId="0"/>
    <xf numFmtId="0" fontId="28" fillId="0" borderId="0"/>
    <xf numFmtId="178" fontId="28" fillId="0" borderId="0"/>
    <xf numFmtId="178" fontId="28" fillId="0" borderId="0"/>
    <xf numFmtId="0" fontId="28" fillId="0" borderId="0"/>
    <xf numFmtId="0" fontId="28" fillId="0" borderId="0"/>
    <xf numFmtId="178" fontId="28" fillId="0" borderId="0"/>
    <xf numFmtId="0" fontId="28" fillId="0" borderId="0"/>
    <xf numFmtId="0" fontId="28" fillId="0" borderId="0"/>
    <xf numFmtId="0" fontId="28" fillId="0" borderId="0"/>
    <xf numFmtId="178" fontId="28" fillId="0" borderId="0"/>
    <xf numFmtId="178" fontId="28" fillId="0" borderId="0"/>
    <xf numFmtId="178" fontId="28" fillId="0" borderId="0"/>
    <xf numFmtId="0" fontId="28" fillId="0" borderId="0"/>
    <xf numFmtId="0" fontId="28" fillId="0" borderId="0"/>
    <xf numFmtId="0" fontId="28" fillId="0" borderId="0"/>
    <xf numFmtId="0" fontId="28" fillId="0" borderId="0"/>
    <xf numFmtId="0" fontId="28" fillId="0" borderId="0"/>
    <xf numFmtId="178" fontId="28" fillId="0" borderId="0"/>
    <xf numFmtId="178" fontId="28" fillId="0" borderId="0"/>
    <xf numFmtId="0" fontId="28" fillId="0" borderId="0"/>
    <xf numFmtId="178" fontId="28" fillId="0" borderId="0"/>
    <xf numFmtId="0" fontId="28" fillId="0" borderId="0"/>
    <xf numFmtId="178" fontId="28" fillId="0" borderId="0"/>
    <xf numFmtId="178" fontId="28" fillId="0" borderId="0"/>
    <xf numFmtId="0" fontId="28" fillId="0" borderId="0"/>
    <xf numFmtId="0" fontId="28" fillId="0" borderId="0"/>
    <xf numFmtId="0" fontId="28" fillId="0" borderId="0"/>
    <xf numFmtId="178" fontId="28" fillId="0" borderId="0"/>
    <xf numFmtId="0" fontId="28" fillId="0" borderId="0"/>
    <xf numFmtId="178" fontId="28" fillId="0" borderId="0"/>
    <xf numFmtId="178" fontId="28" fillId="0" borderId="0"/>
    <xf numFmtId="0" fontId="28" fillId="0" borderId="0"/>
    <xf numFmtId="178" fontId="28" fillId="0" borderId="0"/>
    <xf numFmtId="0" fontId="28" fillId="0" borderId="0"/>
    <xf numFmtId="178" fontId="28" fillId="0" borderId="0"/>
    <xf numFmtId="0" fontId="28" fillId="0" borderId="0"/>
    <xf numFmtId="178" fontId="28" fillId="0" borderId="0"/>
    <xf numFmtId="0" fontId="28" fillId="0" borderId="0"/>
    <xf numFmtId="178" fontId="28" fillId="0" borderId="0"/>
    <xf numFmtId="178" fontId="28" fillId="0" borderId="0"/>
    <xf numFmtId="0" fontId="28" fillId="0" borderId="0"/>
    <xf numFmtId="178" fontId="28" fillId="0" borderId="0"/>
    <xf numFmtId="0" fontId="28" fillId="0" borderId="0"/>
    <xf numFmtId="0" fontId="28" fillId="0" borderId="0"/>
    <xf numFmtId="178" fontId="28" fillId="0" borderId="0"/>
    <xf numFmtId="0" fontId="28" fillId="0" borderId="0"/>
    <xf numFmtId="0" fontId="28" fillId="0" borderId="0"/>
    <xf numFmtId="178" fontId="28" fillId="0" borderId="0"/>
    <xf numFmtId="178" fontId="28" fillId="0" borderId="0"/>
    <xf numFmtId="0" fontId="28" fillId="0" borderId="0"/>
    <xf numFmtId="0" fontId="28" fillId="0" borderId="0"/>
    <xf numFmtId="178" fontId="28" fillId="0" borderId="0"/>
    <xf numFmtId="0" fontId="28" fillId="0" borderId="0"/>
    <xf numFmtId="178" fontId="28" fillId="0" borderId="0"/>
    <xf numFmtId="178" fontId="28" fillId="0" borderId="0"/>
    <xf numFmtId="0" fontId="28" fillId="0" borderId="0"/>
    <xf numFmtId="0" fontId="28" fillId="0" borderId="0"/>
    <xf numFmtId="178" fontId="28" fillId="0" borderId="0"/>
    <xf numFmtId="0" fontId="28" fillId="0" borderId="0"/>
    <xf numFmtId="0" fontId="28" fillId="0" borderId="0"/>
    <xf numFmtId="178" fontId="28" fillId="0" borderId="0"/>
    <xf numFmtId="0" fontId="28" fillId="0" borderId="0"/>
    <xf numFmtId="0" fontId="28" fillId="0" borderId="0"/>
    <xf numFmtId="0" fontId="28" fillId="0" borderId="0"/>
    <xf numFmtId="178" fontId="28" fillId="0" borderId="0"/>
    <xf numFmtId="0" fontId="28" fillId="0" borderId="0"/>
    <xf numFmtId="178" fontId="28" fillId="0" borderId="0"/>
    <xf numFmtId="0" fontId="28" fillId="0" borderId="0"/>
    <xf numFmtId="178" fontId="28" fillId="0" borderId="0"/>
    <xf numFmtId="0" fontId="28" fillId="0" borderId="0"/>
    <xf numFmtId="0" fontId="28" fillId="0" borderId="0"/>
    <xf numFmtId="0" fontId="28" fillId="0" borderId="0"/>
    <xf numFmtId="0" fontId="28" fillId="0" borderId="0"/>
    <xf numFmtId="178" fontId="28" fillId="0" borderId="0"/>
    <xf numFmtId="178" fontId="28" fillId="0" borderId="0"/>
    <xf numFmtId="0" fontId="28" fillId="0" borderId="0"/>
    <xf numFmtId="0" fontId="28" fillId="0" borderId="0"/>
    <xf numFmtId="0" fontId="28" fillId="0" borderId="0"/>
    <xf numFmtId="178" fontId="28" fillId="0" borderId="0"/>
    <xf numFmtId="0" fontId="28" fillId="0" borderId="0"/>
    <xf numFmtId="178" fontId="28" fillId="0" borderId="0"/>
    <xf numFmtId="0" fontId="28" fillId="0" borderId="0"/>
    <xf numFmtId="178" fontId="28" fillId="0" borderId="0"/>
    <xf numFmtId="0" fontId="28" fillId="0" borderId="0"/>
    <xf numFmtId="178" fontId="28" fillId="0" borderId="0"/>
    <xf numFmtId="178" fontId="28" fillId="0" borderId="0"/>
    <xf numFmtId="0" fontId="28" fillId="0" borderId="0"/>
    <xf numFmtId="0" fontId="28" fillId="0" borderId="0"/>
    <xf numFmtId="0" fontId="28" fillId="0" borderId="0"/>
    <xf numFmtId="0" fontId="28" fillId="0" borderId="0"/>
    <xf numFmtId="0" fontId="28" fillId="0" borderId="0"/>
    <xf numFmtId="178" fontId="28" fillId="0" borderId="0"/>
    <xf numFmtId="0" fontId="28" fillId="0" borderId="0"/>
    <xf numFmtId="178" fontId="28" fillId="0" borderId="0"/>
    <xf numFmtId="0" fontId="28" fillId="0" borderId="0"/>
    <xf numFmtId="0" fontId="28" fillId="0" borderId="0"/>
    <xf numFmtId="0" fontId="28" fillId="0" borderId="0"/>
    <xf numFmtId="0" fontId="28" fillId="0" borderId="0"/>
    <xf numFmtId="0" fontId="28" fillId="0" borderId="0"/>
    <xf numFmtId="178" fontId="28" fillId="0" borderId="0"/>
    <xf numFmtId="178" fontId="28" fillId="0" borderId="0"/>
    <xf numFmtId="0" fontId="28" fillId="0" borderId="0"/>
    <xf numFmtId="178" fontId="28" fillId="0" borderId="0"/>
    <xf numFmtId="178" fontId="28" fillId="0" borderId="0"/>
    <xf numFmtId="178" fontId="28" fillId="0" borderId="0"/>
    <xf numFmtId="0" fontId="28" fillId="0" borderId="0"/>
    <xf numFmtId="178" fontId="28" fillId="0" borderId="0"/>
    <xf numFmtId="0" fontId="28" fillId="0" borderId="0"/>
    <xf numFmtId="0" fontId="28" fillId="0" borderId="0"/>
    <xf numFmtId="0" fontId="28" fillId="0" borderId="0"/>
    <xf numFmtId="178" fontId="28" fillId="0" borderId="0"/>
    <xf numFmtId="0" fontId="28" fillId="0" borderId="0"/>
    <xf numFmtId="178" fontId="28" fillId="0" borderId="0"/>
    <xf numFmtId="178" fontId="28" fillId="0" borderId="0"/>
    <xf numFmtId="178" fontId="28" fillId="0" borderId="0"/>
    <xf numFmtId="0" fontId="28" fillId="0" borderId="0"/>
    <xf numFmtId="178" fontId="28" fillId="0" borderId="0"/>
    <xf numFmtId="178" fontId="28" fillId="0" borderId="0"/>
    <xf numFmtId="0" fontId="28" fillId="0" borderId="0"/>
    <xf numFmtId="0" fontId="28" fillId="0" borderId="0"/>
    <xf numFmtId="0" fontId="28" fillId="0" borderId="0"/>
    <xf numFmtId="178" fontId="28" fillId="0" borderId="0"/>
    <xf numFmtId="0" fontId="28" fillId="0" borderId="0"/>
    <xf numFmtId="178" fontId="28" fillId="0" borderId="0"/>
    <xf numFmtId="0" fontId="28" fillId="0" borderId="0"/>
    <xf numFmtId="0" fontId="28" fillId="0" borderId="0"/>
    <xf numFmtId="0" fontId="28" fillId="0" borderId="0"/>
    <xf numFmtId="0" fontId="28" fillId="0" borderId="0"/>
    <xf numFmtId="178" fontId="28" fillId="0" borderId="0"/>
    <xf numFmtId="178" fontId="28" fillId="0" borderId="0"/>
    <xf numFmtId="0" fontId="28" fillId="0" borderId="0"/>
    <xf numFmtId="0" fontId="28" fillId="0" borderId="0"/>
    <xf numFmtId="178" fontId="28" fillId="0" borderId="0"/>
    <xf numFmtId="178" fontId="28" fillId="0" borderId="0"/>
    <xf numFmtId="0" fontId="28" fillId="0" borderId="0"/>
    <xf numFmtId="178" fontId="28" fillId="0" borderId="0"/>
    <xf numFmtId="178" fontId="28" fillId="0" borderId="0"/>
    <xf numFmtId="178" fontId="28" fillId="0" borderId="0"/>
    <xf numFmtId="178" fontId="28" fillId="0" borderId="0"/>
    <xf numFmtId="178" fontId="28" fillId="0" borderId="0"/>
    <xf numFmtId="178" fontId="28" fillId="0" borderId="0"/>
    <xf numFmtId="178" fontId="28" fillId="0" borderId="0"/>
    <xf numFmtId="0" fontId="28" fillId="0" borderId="0"/>
    <xf numFmtId="178" fontId="28" fillId="0" borderId="0"/>
    <xf numFmtId="178" fontId="28" fillId="0" borderId="0"/>
    <xf numFmtId="0" fontId="28" fillId="0" borderId="0"/>
    <xf numFmtId="0" fontId="28" fillId="0" borderId="0"/>
    <xf numFmtId="0" fontId="28" fillId="0" borderId="0"/>
    <xf numFmtId="178" fontId="28" fillId="0" borderId="0"/>
    <xf numFmtId="178" fontId="28" fillId="0" borderId="0"/>
    <xf numFmtId="0" fontId="28" fillId="0" borderId="0"/>
    <xf numFmtId="178" fontId="28" fillId="0" borderId="0"/>
    <xf numFmtId="0" fontId="28" fillId="0" borderId="0"/>
    <xf numFmtId="178" fontId="28" fillId="0" borderId="0"/>
    <xf numFmtId="178" fontId="28" fillId="0" borderId="0"/>
    <xf numFmtId="178" fontId="28" fillId="0" borderId="0"/>
    <xf numFmtId="0" fontId="28" fillId="0" borderId="0"/>
    <xf numFmtId="178" fontId="28" fillId="0" borderId="0"/>
    <xf numFmtId="0" fontId="28" fillId="0" borderId="0"/>
    <xf numFmtId="0" fontId="28" fillId="0" borderId="0"/>
    <xf numFmtId="178" fontId="28" fillId="0" borderId="0"/>
    <xf numFmtId="178" fontId="28" fillId="0" borderId="0"/>
    <xf numFmtId="178" fontId="28" fillId="0" borderId="0"/>
    <xf numFmtId="0" fontId="28" fillId="0" borderId="0"/>
    <xf numFmtId="0" fontId="28" fillId="0" borderId="0"/>
    <xf numFmtId="178" fontId="28" fillId="0" borderId="0"/>
    <xf numFmtId="178" fontId="28" fillId="0" borderId="0"/>
    <xf numFmtId="178" fontId="28" fillId="0" borderId="0"/>
    <xf numFmtId="0" fontId="28" fillId="0" borderId="0"/>
    <xf numFmtId="0" fontId="28" fillId="0" borderId="0"/>
    <xf numFmtId="178" fontId="28" fillId="0" borderId="0"/>
    <xf numFmtId="0" fontId="28" fillId="0" borderId="0"/>
    <xf numFmtId="178" fontId="28" fillId="0" borderId="0"/>
    <xf numFmtId="0" fontId="28" fillId="0" borderId="0"/>
    <xf numFmtId="178" fontId="28" fillId="0" borderId="0"/>
    <xf numFmtId="0" fontId="28" fillId="0" borderId="0"/>
    <xf numFmtId="178" fontId="28" fillId="0" borderId="0"/>
    <xf numFmtId="0" fontId="28" fillId="0" borderId="0"/>
    <xf numFmtId="0" fontId="28" fillId="0" borderId="0"/>
    <xf numFmtId="0" fontId="28" fillId="0" borderId="0"/>
    <xf numFmtId="178" fontId="28" fillId="0" borderId="0"/>
    <xf numFmtId="0" fontId="28" fillId="0" borderId="0"/>
    <xf numFmtId="178" fontId="28" fillId="0" borderId="0"/>
    <xf numFmtId="0" fontId="28" fillId="0" borderId="0"/>
    <xf numFmtId="0" fontId="28" fillId="0" borderId="0"/>
    <xf numFmtId="0" fontId="28" fillId="0" borderId="0"/>
    <xf numFmtId="178" fontId="28" fillId="0" borderId="0"/>
    <xf numFmtId="0" fontId="28" fillId="0" borderId="0"/>
    <xf numFmtId="178" fontId="28" fillId="0" borderId="0"/>
    <xf numFmtId="0" fontId="28" fillId="0" borderId="0"/>
    <xf numFmtId="0" fontId="28" fillId="0" borderId="0"/>
    <xf numFmtId="178" fontId="28" fillId="0" borderId="0"/>
    <xf numFmtId="0" fontId="28" fillId="0" borderId="0"/>
    <xf numFmtId="178" fontId="28" fillId="0" borderId="0"/>
    <xf numFmtId="0" fontId="28" fillId="0" borderId="0"/>
    <xf numFmtId="178" fontId="28" fillId="0" borderId="0"/>
    <xf numFmtId="178" fontId="28" fillId="0" borderId="0"/>
    <xf numFmtId="0" fontId="28" fillId="0" borderId="0"/>
    <xf numFmtId="178" fontId="28" fillId="0" borderId="0"/>
    <xf numFmtId="178" fontId="28" fillId="0" borderId="0"/>
    <xf numFmtId="0" fontId="28" fillId="0" borderId="0"/>
    <xf numFmtId="178" fontId="28" fillId="0" borderId="0"/>
    <xf numFmtId="0" fontId="28" fillId="0" borderId="0"/>
    <xf numFmtId="0" fontId="28" fillId="0" borderId="0"/>
    <xf numFmtId="178" fontId="28" fillId="0" borderId="0"/>
    <xf numFmtId="0" fontId="28" fillId="0" borderId="0"/>
    <xf numFmtId="178" fontId="28" fillId="0" borderId="0"/>
    <xf numFmtId="0" fontId="28" fillId="0" borderId="0"/>
    <xf numFmtId="0" fontId="28" fillId="0" borderId="0"/>
    <xf numFmtId="0" fontId="28" fillId="0" borderId="0"/>
    <xf numFmtId="0" fontId="28" fillId="0" borderId="0"/>
    <xf numFmtId="0" fontId="28" fillId="0" borderId="0"/>
    <xf numFmtId="178" fontId="28" fillId="0" borderId="0"/>
    <xf numFmtId="0" fontId="28" fillId="0" borderId="0"/>
    <xf numFmtId="0" fontId="28" fillId="0" borderId="0"/>
    <xf numFmtId="178" fontId="28" fillId="0" borderId="0"/>
    <xf numFmtId="0" fontId="28" fillId="0" borderId="0"/>
    <xf numFmtId="0" fontId="28" fillId="0" borderId="0"/>
    <xf numFmtId="0" fontId="28" fillId="0" borderId="0"/>
    <xf numFmtId="0" fontId="28" fillId="0" borderId="0"/>
    <xf numFmtId="178" fontId="28" fillId="0" borderId="0"/>
    <xf numFmtId="0" fontId="28" fillId="0" borderId="0"/>
    <xf numFmtId="0" fontId="28" fillId="0" borderId="0"/>
    <xf numFmtId="178" fontId="28" fillId="0" borderId="0"/>
    <xf numFmtId="178" fontId="28" fillId="0" borderId="0"/>
    <xf numFmtId="178" fontId="28" fillId="0" borderId="0"/>
    <xf numFmtId="0" fontId="28" fillId="0" borderId="0"/>
    <xf numFmtId="0" fontId="28" fillId="0" borderId="0"/>
    <xf numFmtId="178" fontId="28" fillId="0" borderId="0"/>
    <xf numFmtId="178" fontId="28" fillId="0" borderId="0"/>
    <xf numFmtId="178" fontId="28" fillId="0" borderId="0"/>
    <xf numFmtId="178" fontId="28" fillId="0" borderId="0"/>
    <xf numFmtId="0" fontId="28" fillId="0" borderId="0"/>
    <xf numFmtId="178" fontId="28" fillId="0" borderId="0"/>
    <xf numFmtId="0" fontId="28" fillId="0" borderId="0"/>
    <xf numFmtId="0" fontId="28" fillId="0" borderId="0"/>
    <xf numFmtId="178" fontId="28" fillId="0" borderId="0"/>
    <xf numFmtId="178" fontId="28" fillId="0" borderId="0"/>
    <xf numFmtId="178" fontId="28" fillId="0" borderId="0"/>
    <xf numFmtId="0" fontId="28" fillId="0" borderId="0"/>
    <xf numFmtId="178" fontId="28" fillId="0" borderId="0"/>
    <xf numFmtId="0" fontId="28" fillId="0" borderId="0"/>
    <xf numFmtId="0" fontId="28" fillId="0" borderId="0"/>
    <xf numFmtId="0" fontId="28" fillId="0" borderId="0"/>
    <xf numFmtId="0" fontId="28" fillId="0" borderId="0"/>
    <xf numFmtId="178" fontId="28" fillId="0" borderId="0"/>
    <xf numFmtId="178" fontId="28" fillId="0" borderId="0"/>
    <xf numFmtId="178" fontId="28" fillId="0" borderId="0"/>
    <xf numFmtId="0" fontId="28" fillId="0" borderId="0"/>
    <xf numFmtId="0" fontId="28" fillId="0" borderId="0"/>
    <xf numFmtId="178" fontId="28" fillId="0" borderId="0"/>
    <xf numFmtId="178" fontId="28" fillId="0" borderId="0"/>
    <xf numFmtId="178" fontId="28" fillId="0" borderId="0"/>
    <xf numFmtId="0" fontId="28" fillId="0" borderId="0"/>
    <xf numFmtId="178" fontId="28" fillId="0" borderId="0"/>
    <xf numFmtId="0" fontId="28" fillId="0" borderId="0"/>
    <xf numFmtId="178" fontId="28" fillId="0" borderId="0"/>
    <xf numFmtId="178" fontId="28" fillId="0" borderId="0"/>
    <xf numFmtId="178" fontId="28" fillId="0" borderId="0"/>
    <xf numFmtId="178" fontId="28" fillId="0" borderId="0"/>
    <xf numFmtId="0" fontId="28" fillId="0" borderId="0"/>
    <xf numFmtId="178" fontId="28" fillId="0" borderId="0"/>
    <xf numFmtId="0" fontId="28" fillId="0" borderId="0"/>
    <xf numFmtId="178" fontId="28" fillId="0" borderId="0"/>
    <xf numFmtId="0" fontId="28" fillId="0" borderId="0"/>
    <xf numFmtId="178" fontId="28" fillId="0" borderId="0"/>
    <xf numFmtId="178" fontId="28" fillId="0" borderId="0"/>
    <xf numFmtId="0" fontId="28" fillId="0" borderId="0"/>
    <xf numFmtId="178" fontId="28" fillId="0" borderId="0"/>
    <xf numFmtId="0" fontId="28" fillId="0" borderId="0"/>
    <xf numFmtId="178" fontId="28" fillId="0" borderId="0"/>
    <xf numFmtId="178" fontId="28" fillId="0" borderId="0"/>
    <xf numFmtId="178" fontId="28" fillId="0" borderId="0"/>
    <xf numFmtId="178" fontId="28" fillId="0" borderId="0"/>
    <xf numFmtId="178" fontId="28" fillId="0" borderId="0"/>
    <xf numFmtId="178" fontId="28" fillId="0" borderId="0"/>
    <xf numFmtId="178" fontId="28" fillId="0" borderId="0"/>
    <xf numFmtId="178" fontId="28" fillId="0" borderId="0"/>
    <xf numFmtId="178" fontId="28" fillId="0" borderId="0"/>
    <xf numFmtId="178" fontId="28" fillId="0" borderId="0"/>
    <xf numFmtId="178" fontId="28" fillId="0" borderId="0"/>
    <xf numFmtId="178" fontId="28" fillId="0" borderId="0"/>
    <xf numFmtId="0" fontId="28" fillId="0" borderId="0"/>
    <xf numFmtId="0" fontId="28" fillId="0" borderId="0"/>
    <xf numFmtId="178" fontId="28" fillId="0" borderId="0"/>
    <xf numFmtId="178" fontId="28" fillId="0" borderId="0"/>
    <xf numFmtId="178" fontId="28" fillId="0" borderId="0"/>
    <xf numFmtId="178" fontId="28" fillId="0" borderId="0"/>
    <xf numFmtId="178" fontId="28" fillId="0" borderId="0"/>
    <xf numFmtId="178" fontId="28" fillId="0" borderId="0"/>
    <xf numFmtId="0" fontId="28" fillId="0" borderId="0"/>
    <xf numFmtId="0" fontId="28" fillId="0" borderId="0"/>
    <xf numFmtId="0" fontId="28" fillId="0" borderId="0"/>
    <xf numFmtId="0" fontId="28" fillId="0" borderId="0"/>
    <xf numFmtId="178" fontId="28" fillId="0" borderId="0"/>
    <xf numFmtId="178" fontId="28" fillId="0" borderId="0"/>
    <xf numFmtId="0" fontId="28" fillId="0" borderId="0"/>
    <xf numFmtId="0" fontId="28" fillId="0" borderId="0"/>
    <xf numFmtId="178" fontId="28" fillId="0" borderId="0"/>
    <xf numFmtId="178" fontId="28" fillId="0" borderId="0"/>
    <xf numFmtId="178" fontId="28" fillId="0" borderId="0"/>
    <xf numFmtId="0" fontId="28" fillId="0" borderId="0"/>
    <xf numFmtId="178" fontId="28" fillId="0" borderId="0"/>
    <xf numFmtId="0" fontId="28" fillId="0" borderId="0"/>
    <xf numFmtId="0" fontId="28" fillId="0" borderId="0"/>
    <xf numFmtId="178" fontId="28" fillId="0" borderId="0"/>
    <xf numFmtId="0" fontId="28" fillId="0" borderId="0"/>
    <xf numFmtId="178" fontId="28" fillId="0" borderId="0"/>
    <xf numFmtId="178" fontId="28" fillId="0" borderId="0"/>
    <xf numFmtId="0" fontId="28" fillId="0" borderId="0"/>
    <xf numFmtId="0" fontId="28" fillId="0" borderId="0"/>
    <xf numFmtId="0" fontId="28" fillId="0" borderId="0"/>
    <xf numFmtId="0" fontId="28" fillId="0" borderId="0"/>
    <xf numFmtId="178" fontId="28" fillId="0" borderId="0"/>
    <xf numFmtId="178" fontId="28" fillId="0" borderId="0"/>
    <xf numFmtId="178" fontId="68" fillId="42" borderId="0" applyNumberFormat="0" applyBorder="0" applyAlignment="0" applyProtection="0">
      <alignment vertical="center"/>
    </xf>
    <xf numFmtId="0" fontId="28" fillId="0" borderId="0"/>
    <xf numFmtId="178" fontId="28" fillId="0" borderId="0"/>
    <xf numFmtId="178" fontId="28" fillId="0" borderId="0"/>
    <xf numFmtId="0" fontId="28" fillId="0" borderId="0"/>
    <xf numFmtId="178" fontId="28" fillId="0" borderId="0"/>
    <xf numFmtId="0" fontId="28" fillId="0" borderId="0"/>
    <xf numFmtId="178" fontId="28" fillId="0" borderId="0"/>
    <xf numFmtId="178" fontId="28" fillId="0" borderId="0"/>
    <xf numFmtId="0" fontId="28" fillId="0" borderId="0"/>
    <xf numFmtId="0" fontId="28" fillId="0" borderId="0"/>
    <xf numFmtId="0" fontId="28" fillId="0" borderId="0"/>
    <xf numFmtId="0" fontId="28" fillId="0" borderId="0"/>
    <xf numFmtId="178" fontId="28" fillId="0" borderId="0"/>
    <xf numFmtId="178" fontId="28" fillId="0" borderId="0"/>
    <xf numFmtId="0" fontId="28" fillId="0" borderId="0"/>
    <xf numFmtId="178" fontId="28" fillId="0" borderId="0"/>
    <xf numFmtId="178" fontId="28" fillId="0" borderId="0"/>
    <xf numFmtId="0" fontId="28" fillId="0" borderId="0"/>
    <xf numFmtId="0" fontId="28" fillId="0" borderId="0"/>
    <xf numFmtId="178" fontId="28" fillId="0" borderId="0"/>
    <xf numFmtId="0" fontId="28" fillId="0" borderId="0"/>
    <xf numFmtId="178" fontId="28" fillId="0" borderId="0"/>
    <xf numFmtId="0" fontId="28" fillId="0" borderId="0"/>
    <xf numFmtId="0" fontId="28" fillId="0" borderId="0"/>
    <xf numFmtId="178" fontId="28" fillId="0" borderId="0"/>
    <xf numFmtId="0" fontId="28" fillId="0" borderId="0"/>
    <xf numFmtId="0" fontId="28" fillId="0" borderId="0"/>
    <xf numFmtId="178" fontId="28" fillId="0" borderId="0"/>
    <xf numFmtId="178" fontId="28" fillId="0" borderId="0"/>
    <xf numFmtId="178" fontId="28" fillId="0" borderId="0"/>
    <xf numFmtId="0" fontId="28" fillId="0" borderId="0"/>
    <xf numFmtId="0" fontId="28" fillId="0" borderId="0"/>
    <xf numFmtId="178" fontId="28" fillId="0" borderId="0"/>
    <xf numFmtId="178" fontId="28" fillId="0" borderId="0"/>
    <xf numFmtId="0" fontId="28" fillId="0" borderId="0"/>
    <xf numFmtId="0" fontId="28" fillId="0" borderId="0"/>
    <xf numFmtId="178" fontId="28" fillId="0" borderId="0"/>
    <xf numFmtId="178" fontId="28" fillId="0" borderId="0"/>
    <xf numFmtId="0" fontId="28" fillId="0" borderId="0"/>
    <xf numFmtId="178" fontId="28" fillId="0" borderId="0"/>
    <xf numFmtId="0" fontId="28" fillId="0" borderId="0"/>
    <xf numFmtId="178" fontId="28" fillId="0" borderId="0"/>
    <xf numFmtId="178" fontId="28" fillId="0" borderId="0"/>
    <xf numFmtId="0" fontId="28" fillId="0" borderId="0"/>
    <xf numFmtId="178" fontId="28" fillId="0" borderId="0"/>
    <xf numFmtId="0" fontId="28" fillId="0" borderId="0"/>
    <xf numFmtId="178" fontId="28" fillId="0" borderId="0"/>
    <xf numFmtId="178" fontId="28" fillId="0" borderId="0"/>
    <xf numFmtId="178" fontId="28" fillId="0" borderId="0"/>
    <xf numFmtId="0" fontId="28" fillId="0" borderId="0"/>
    <xf numFmtId="0" fontId="28" fillId="0" borderId="0"/>
    <xf numFmtId="178" fontId="28" fillId="0" borderId="0"/>
    <xf numFmtId="178" fontId="28" fillId="0" borderId="0"/>
    <xf numFmtId="0" fontId="28" fillId="0" borderId="0"/>
    <xf numFmtId="0" fontId="28" fillId="0" borderId="0"/>
    <xf numFmtId="178" fontId="28" fillId="0" borderId="0"/>
    <xf numFmtId="178" fontId="28" fillId="0" borderId="0"/>
    <xf numFmtId="178" fontId="28" fillId="0" borderId="0"/>
    <xf numFmtId="0" fontId="28" fillId="0" borderId="0"/>
    <xf numFmtId="0" fontId="28" fillId="0" borderId="0"/>
    <xf numFmtId="0" fontId="28" fillId="0" borderId="0"/>
    <xf numFmtId="0" fontId="28" fillId="0" borderId="0"/>
    <xf numFmtId="0" fontId="28" fillId="0" borderId="0"/>
    <xf numFmtId="178" fontId="43" fillId="0" borderId="0"/>
    <xf numFmtId="0" fontId="28" fillId="0" borderId="0"/>
    <xf numFmtId="0" fontId="28" fillId="0" borderId="0"/>
    <xf numFmtId="0" fontId="28" fillId="0" borderId="0"/>
    <xf numFmtId="178" fontId="28" fillId="0" borderId="0"/>
    <xf numFmtId="0" fontId="28" fillId="0" borderId="0"/>
    <xf numFmtId="178" fontId="28" fillId="0" borderId="0"/>
    <xf numFmtId="178" fontId="28" fillId="0" borderId="0"/>
    <xf numFmtId="178" fontId="28" fillId="0" borderId="0"/>
    <xf numFmtId="0" fontId="28" fillId="0" borderId="0"/>
    <xf numFmtId="178" fontId="43" fillId="0" borderId="0"/>
    <xf numFmtId="0" fontId="28" fillId="0" borderId="0"/>
    <xf numFmtId="0" fontId="28" fillId="0" borderId="0"/>
    <xf numFmtId="0" fontId="28" fillId="0" borderId="0"/>
    <xf numFmtId="0" fontId="28" fillId="0" borderId="0"/>
    <xf numFmtId="0" fontId="28" fillId="0" borderId="0"/>
    <xf numFmtId="178" fontId="28" fillId="0" borderId="0"/>
    <xf numFmtId="0" fontId="28" fillId="0" borderId="0"/>
    <xf numFmtId="0" fontId="28" fillId="0" borderId="0"/>
    <xf numFmtId="178" fontId="28" fillId="0" borderId="0"/>
    <xf numFmtId="0" fontId="28" fillId="0" borderId="0"/>
    <xf numFmtId="178" fontId="28" fillId="0" borderId="0"/>
    <xf numFmtId="0" fontId="28" fillId="0" borderId="0"/>
    <xf numFmtId="178" fontId="28" fillId="0" borderId="0"/>
    <xf numFmtId="0" fontId="28" fillId="0" borderId="0"/>
    <xf numFmtId="178" fontId="28" fillId="0" borderId="0"/>
    <xf numFmtId="178" fontId="28" fillId="0" borderId="0"/>
    <xf numFmtId="0" fontId="28" fillId="0" borderId="0"/>
    <xf numFmtId="178" fontId="28" fillId="0" borderId="0"/>
    <xf numFmtId="0" fontId="28" fillId="0" borderId="0"/>
    <xf numFmtId="0" fontId="28" fillId="0" borderId="0"/>
    <xf numFmtId="178" fontId="28" fillId="0" borderId="0"/>
    <xf numFmtId="0" fontId="28" fillId="0" borderId="0"/>
    <xf numFmtId="178" fontId="28" fillId="0" borderId="0"/>
    <xf numFmtId="0" fontId="28" fillId="0" borderId="0"/>
    <xf numFmtId="0" fontId="28" fillId="0" borderId="0"/>
    <xf numFmtId="0" fontId="28" fillId="0" borderId="0"/>
    <xf numFmtId="0" fontId="28" fillId="0" borderId="0"/>
    <xf numFmtId="178" fontId="28" fillId="0" borderId="0"/>
    <xf numFmtId="0" fontId="28" fillId="0" borderId="0"/>
    <xf numFmtId="178" fontId="28" fillId="0" borderId="0"/>
    <xf numFmtId="0" fontId="28" fillId="0" borderId="0"/>
    <xf numFmtId="178" fontId="28" fillId="0" borderId="0"/>
    <xf numFmtId="0" fontId="28" fillId="0" borderId="0"/>
    <xf numFmtId="178" fontId="28" fillId="0" borderId="0"/>
    <xf numFmtId="178" fontId="28" fillId="0" borderId="0"/>
    <xf numFmtId="178" fontId="28" fillId="0" borderId="0">
      <alignment vertical="center"/>
    </xf>
    <xf numFmtId="178" fontId="28" fillId="0" borderId="0">
      <alignment vertical="center"/>
    </xf>
    <xf numFmtId="178" fontId="28" fillId="0" borderId="0">
      <alignment vertical="center"/>
    </xf>
    <xf numFmtId="178" fontId="28" fillId="0" borderId="0">
      <alignment vertical="center"/>
    </xf>
    <xf numFmtId="178" fontId="28" fillId="0" borderId="0">
      <alignment vertical="center"/>
    </xf>
    <xf numFmtId="0" fontId="28" fillId="0" borderId="0">
      <alignment vertical="center"/>
    </xf>
    <xf numFmtId="0" fontId="28" fillId="0" borderId="0">
      <alignment vertical="center"/>
    </xf>
    <xf numFmtId="178" fontId="28" fillId="0" borderId="0">
      <alignment vertical="center"/>
    </xf>
    <xf numFmtId="178" fontId="28" fillId="0" borderId="0">
      <alignment vertical="center"/>
    </xf>
    <xf numFmtId="0" fontId="28" fillId="0" borderId="0">
      <alignment vertical="center"/>
    </xf>
    <xf numFmtId="0" fontId="28" fillId="0" borderId="0">
      <alignment vertical="center"/>
    </xf>
    <xf numFmtId="178" fontId="28" fillId="0" borderId="0">
      <alignment vertical="center"/>
    </xf>
    <xf numFmtId="178" fontId="28" fillId="0" borderId="0">
      <alignment vertical="center"/>
    </xf>
    <xf numFmtId="0" fontId="28" fillId="0" borderId="0"/>
    <xf numFmtId="178" fontId="0" fillId="0" borderId="0">
      <alignment vertical="center"/>
    </xf>
    <xf numFmtId="178" fontId="28" fillId="0" borderId="0"/>
    <xf numFmtId="0" fontId="28" fillId="0" borderId="0"/>
    <xf numFmtId="0" fontId="28" fillId="0" borderId="0"/>
    <xf numFmtId="0" fontId="28" fillId="0" borderId="0"/>
    <xf numFmtId="178" fontId="28" fillId="0" borderId="0"/>
    <xf numFmtId="178" fontId="28" fillId="0" borderId="0"/>
    <xf numFmtId="178" fontId="28" fillId="0" borderId="0"/>
    <xf numFmtId="0" fontId="28" fillId="0" borderId="0"/>
    <xf numFmtId="0" fontId="28" fillId="0" borderId="0"/>
    <xf numFmtId="0" fontId="28" fillId="0" borderId="0"/>
    <xf numFmtId="178" fontId="28" fillId="0" borderId="0"/>
    <xf numFmtId="178" fontId="28" fillId="0" borderId="0"/>
    <xf numFmtId="178" fontId="28" fillId="0" borderId="0"/>
    <xf numFmtId="178" fontId="28" fillId="0" borderId="0"/>
    <xf numFmtId="0" fontId="28" fillId="0" borderId="0"/>
    <xf numFmtId="178" fontId="28" fillId="0" borderId="0"/>
    <xf numFmtId="178" fontId="28" fillId="0" borderId="0"/>
    <xf numFmtId="178" fontId="28" fillId="0" borderId="0"/>
    <xf numFmtId="178" fontId="28" fillId="0" borderId="0"/>
    <xf numFmtId="0" fontId="28" fillId="0" borderId="0"/>
    <xf numFmtId="178" fontId="28" fillId="0" borderId="0"/>
    <xf numFmtId="0" fontId="28" fillId="0" borderId="0"/>
    <xf numFmtId="178" fontId="28" fillId="0" borderId="0"/>
    <xf numFmtId="178" fontId="28" fillId="0" borderId="0"/>
    <xf numFmtId="178" fontId="28" fillId="0" borderId="0"/>
    <xf numFmtId="0" fontId="28" fillId="0" borderId="0"/>
    <xf numFmtId="0" fontId="28" fillId="0" borderId="0"/>
    <xf numFmtId="0" fontId="28" fillId="0" borderId="0"/>
    <xf numFmtId="0" fontId="28" fillId="0" borderId="0"/>
    <xf numFmtId="178" fontId="28" fillId="0" borderId="0"/>
    <xf numFmtId="0" fontId="28" fillId="0" borderId="0"/>
    <xf numFmtId="178" fontId="28" fillId="0" borderId="0"/>
    <xf numFmtId="178" fontId="28" fillId="0" borderId="0"/>
    <xf numFmtId="178" fontId="28" fillId="0" borderId="0"/>
    <xf numFmtId="0" fontId="28" fillId="0" borderId="0"/>
    <xf numFmtId="0" fontId="28" fillId="0" borderId="0"/>
    <xf numFmtId="0" fontId="28" fillId="0" borderId="0"/>
    <xf numFmtId="0" fontId="28" fillId="0" borderId="0"/>
    <xf numFmtId="178" fontId="28" fillId="0" borderId="0"/>
    <xf numFmtId="178" fontId="28" fillId="0" borderId="0"/>
    <xf numFmtId="178" fontId="28" fillId="0" borderId="0"/>
    <xf numFmtId="0" fontId="28" fillId="0" borderId="0"/>
    <xf numFmtId="178" fontId="28" fillId="0" borderId="0"/>
    <xf numFmtId="0" fontId="28" fillId="0" borderId="0"/>
    <xf numFmtId="0" fontId="28" fillId="0" borderId="0"/>
    <xf numFmtId="178" fontId="28" fillId="0" borderId="0"/>
    <xf numFmtId="0" fontId="28" fillId="0" borderId="0"/>
    <xf numFmtId="0" fontId="28" fillId="0" borderId="0"/>
    <xf numFmtId="178" fontId="28" fillId="0" borderId="0"/>
    <xf numFmtId="0" fontId="28" fillId="0" borderId="0"/>
    <xf numFmtId="0" fontId="28" fillId="0" borderId="0"/>
    <xf numFmtId="178" fontId="28" fillId="0" borderId="0"/>
    <xf numFmtId="178" fontId="28" fillId="0" borderId="0"/>
    <xf numFmtId="0" fontId="68" fillId="42" borderId="0" applyNumberFormat="0" applyBorder="0" applyAlignment="0" applyProtection="0">
      <alignment vertical="center"/>
    </xf>
    <xf numFmtId="178" fontId="28" fillId="0" borderId="0"/>
    <xf numFmtId="178" fontId="28" fillId="0" borderId="0"/>
    <xf numFmtId="0" fontId="28" fillId="0" borderId="0"/>
    <xf numFmtId="178" fontId="28" fillId="0" borderId="0"/>
    <xf numFmtId="178" fontId="28" fillId="0" borderId="0"/>
    <xf numFmtId="178" fontId="28" fillId="0" borderId="0"/>
    <xf numFmtId="178" fontId="28" fillId="0" borderId="0"/>
    <xf numFmtId="0" fontId="28" fillId="0" borderId="0"/>
    <xf numFmtId="178" fontId="28" fillId="0" borderId="0"/>
    <xf numFmtId="178" fontId="28" fillId="0" borderId="0"/>
    <xf numFmtId="0" fontId="28" fillId="0" borderId="0"/>
    <xf numFmtId="0" fontId="28" fillId="0" borderId="0"/>
    <xf numFmtId="178" fontId="28" fillId="0" borderId="0"/>
    <xf numFmtId="0" fontId="28" fillId="0" borderId="0"/>
    <xf numFmtId="0" fontId="28" fillId="0" borderId="0"/>
    <xf numFmtId="178"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78" fontId="28" fillId="0" borderId="0"/>
    <xf numFmtId="178" fontId="28" fillId="0" borderId="0"/>
    <xf numFmtId="0" fontId="28" fillId="0" borderId="0"/>
    <xf numFmtId="0" fontId="28" fillId="0" borderId="0"/>
    <xf numFmtId="178" fontId="28" fillId="0" borderId="0"/>
    <xf numFmtId="0" fontId="28" fillId="0" borderId="0"/>
    <xf numFmtId="0" fontId="28" fillId="0" borderId="0"/>
    <xf numFmtId="178" fontId="28" fillId="0" borderId="0"/>
    <xf numFmtId="0" fontId="28" fillId="0" borderId="0"/>
    <xf numFmtId="0" fontId="28" fillId="0" borderId="0"/>
    <xf numFmtId="178" fontId="28" fillId="0" borderId="0"/>
    <xf numFmtId="178" fontId="28" fillId="0" borderId="0"/>
    <xf numFmtId="0" fontId="28" fillId="0" borderId="0"/>
    <xf numFmtId="178" fontId="28" fillId="0" borderId="0"/>
    <xf numFmtId="178" fontId="28" fillId="0" borderId="0"/>
    <xf numFmtId="178" fontId="28" fillId="0" borderId="0"/>
    <xf numFmtId="0" fontId="28" fillId="0" borderId="0"/>
    <xf numFmtId="0" fontId="28" fillId="0" borderId="0"/>
    <xf numFmtId="178" fontId="28" fillId="0" borderId="0"/>
    <xf numFmtId="0" fontId="28" fillId="0" borderId="0"/>
    <xf numFmtId="0" fontId="28" fillId="0" borderId="0"/>
    <xf numFmtId="178" fontId="28" fillId="0" borderId="0"/>
    <xf numFmtId="0" fontId="28" fillId="0" borderId="0"/>
    <xf numFmtId="178" fontId="28" fillId="0" borderId="0"/>
    <xf numFmtId="0" fontId="28" fillId="0" borderId="0"/>
    <xf numFmtId="0" fontId="28" fillId="0" borderId="0"/>
    <xf numFmtId="178" fontId="28" fillId="0" borderId="0"/>
    <xf numFmtId="178" fontId="28" fillId="0" borderId="0"/>
    <xf numFmtId="0" fontId="28" fillId="0" borderId="0"/>
    <xf numFmtId="0" fontId="28" fillId="0" borderId="0"/>
    <xf numFmtId="178" fontId="28" fillId="0" borderId="0"/>
    <xf numFmtId="178" fontId="28" fillId="0" borderId="0"/>
    <xf numFmtId="0" fontId="28" fillId="0" borderId="0"/>
    <xf numFmtId="0" fontId="28" fillId="0" borderId="0"/>
    <xf numFmtId="0" fontId="28" fillId="0" borderId="0"/>
    <xf numFmtId="178" fontId="28" fillId="0" borderId="0"/>
    <xf numFmtId="178" fontId="28" fillId="0" borderId="0"/>
    <xf numFmtId="0" fontId="28" fillId="0" borderId="0"/>
    <xf numFmtId="0" fontId="28" fillId="0" borderId="0"/>
    <xf numFmtId="178" fontId="28" fillId="0" borderId="0"/>
    <xf numFmtId="0" fontId="28" fillId="0" borderId="0"/>
    <xf numFmtId="0" fontId="28" fillId="0" borderId="0"/>
    <xf numFmtId="0" fontId="28" fillId="0" borderId="0"/>
    <xf numFmtId="0" fontId="28" fillId="0" borderId="0"/>
    <xf numFmtId="178" fontId="28" fillId="0" borderId="0"/>
    <xf numFmtId="178" fontId="28" fillId="0" borderId="0"/>
    <xf numFmtId="178" fontId="28" fillId="0" borderId="0"/>
    <xf numFmtId="0" fontId="28" fillId="0" borderId="0"/>
    <xf numFmtId="0" fontId="28" fillId="0" borderId="0"/>
    <xf numFmtId="0" fontId="28" fillId="0" borderId="0"/>
    <xf numFmtId="178" fontId="28" fillId="0" borderId="0"/>
    <xf numFmtId="0" fontId="28" fillId="0" borderId="0"/>
    <xf numFmtId="0" fontId="28" fillId="0" borderId="0"/>
    <xf numFmtId="0" fontId="28" fillId="0" borderId="0"/>
    <xf numFmtId="178" fontId="28" fillId="0" borderId="0"/>
    <xf numFmtId="0" fontId="28" fillId="0" borderId="0"/>
    <xf numFmtId="178" fontId="28" fillId="0" borderId="0"/>
    <xf numFmtId="178" fontId="28" fillId="0" borderId="0"/>
    <xf numFmtId="178" fontId="28" fillId="0" borderId="0"/>
    <xf numFmtId="0" fontId="28" fillId="0" borderId="0"/>
    <xf numFmtId="178" fontId="28" fillId="0" borderId="0"/>
    <xf numFmtId="178" fontId="28" fillId="0" borderId="0"/>
    <xf numFmtId="0" fontId="28" fillId="0" borderId="0"/>
    <xf numFmtId="178" fontId="28" fillId="0" borderId="0"/>
    <xf numFmtId="178" fontId="28" fillId="0" borderId="0"/>
    <xf numFmtId="0" fontId="28" fillId="0" borderId="0"/>
    <xf numFmtId="178" fontId="28" fillId="0" borderId="0"/>
    <xf numFmtId="0" fontId="28" fillId="0" borderId="0"/>
    <xf numFmtId="0" fontId="28" fillId="0" borderId="0"/>
    <xf numFmtId="178" fontId="28" fillId="0" borderId="0"/>
    <xf numFmtId="0" fontId="28" fillId="0" borderId="0"/>
    <xf numFmtId="0" fontId="28" fillId="0" borderId="0"/>
    <xf numFmtId="0" fontId="28" fillId="0" borderId="0"/>
    <xf numFmtId="178" fontId="28" fillId="0" borderId="0"/>
    <xf numFmtId="0" fontId="28" fillId="0" borderId="0"/>
    <xf numFmtId="178" fontId="28" fillId="0" borderId="0"/>
    <xf numFmtId="0" fontId="28" fillId="0" borderId="0"/>
    <xf numFmtId="178" fontId="28" fillId="0" borderId="0"/>
    <xf numFmtId="0" fontId="28" fillId="0" borderId="0"/>
    <xf numFmtId="178" fontId="28" fillId="0" borderId="0"/>
    <xf numFmtId="0" fontId="28" fillId="0" borderId="0"/>
    <xf numFmtId="0" fontId="28" fillId="0" borderId="0"/>
    <xf numFmtId="178" fontId="28" fillId="0" borderId="0"/>
    <xf numFmtId="0" fontId="28" fillId="0" borderId="0"/>
    <xf numFmtId="0" fontId="28" fillId="0" borderId="0"/>
    <xf numFmtId="178" fontId="28" fillId="0" borderId="0"/>
    <xf numFmtId="0" fontId="28" fillId="0" borderId="0"/>
    <xf numFmtId="178" fontId="28" fillId="0" borderId="0"/>
    <xf numFmtId="178" fontId="28" fillId="0" borderId="0"/>
    <xf numFmtId="0" fontId="28" fillId="0" borderId="0"/>
    <xf numFmtId="0" fontId="28" fillId="0" borderId="0"/>
    <xf numFmtId="178" fontId="28" fillId="0" borderId="0"/>
    <xf numFmtId="178" fontId="28" fillId="0" borderId="0"/>
    <xf numFmtId="0" fontId="28" fillId="0" borderId="0"/>
    <xf numFmtId="0" fontId="28" fillId="0" borderId="0"/>
    <xf numFmtId="0" fontId="28" fillId="0" borderId="0"/>
    <xf numFmtId="178" fontId="28" fillId="0" borderId="0"/>
    <xf numFmtId="0" fontId="28" fillId="0" borderId="0"/>
    <xf numFmtId="0" fontId="28" fillId="0" borderId="0"/>
    <xf numFmtId="178" fontId="28" fillId="0" borderId="0"/>
    <xf numFmtId="178" fontId="28" fillId="0" borderId="0"/>
    <xf numFmtId="178" fontId="28" fillId="0" borderId="0"/>
    <xf numFmtId="178" fontId="28" fillId="0" borderId="0"/>
    <xf numFmtId="0" fontId="28" fillId="0" borderId="0"/>
    <xf numFmtId="178" fontId="28" fillId="0" borderId="0"/>
    <xf numFmtId="178" fontId="28" fillId="0" borderId="0"/>
    <xf numFmtId="0" fontId="28" fillId="0" borderId="0"/>
    <xf numFmtId="178" fontId="28" fillId="0" borderId="0"/>
    <xf numFmtId="178" fontId="28" fillId="0" borderId="0"/>
    <xf numFmtId="178" fontId="28" fillId="0" borderId="0"/>
    <xf numFmtId="178" fontId="28" fillId="0" borderId="0"/>
    <xf numFmtId="0" fontId="28" fillId="0" borderId="0"/>
    <xf numFmtId="0" fontId="28" fillId="0" borderId="0"/>
    <xf numFmtId="178" fontId="28" fillId="0" borderId="0"/>
    <xf numFmtId="0" fontId="28" fillId="0" borderId="0"/>
    <xf numFmtId="0" fontId="28" fillId="0" borderId="0"/>
    <xf numFmtId="178" fontId="28" fillId="0" borderId="0"/>
    <xf numFmtId="178" fontId="28" fillId="0" borderId="0"/>
    <xf numFmtId="0" fontId="28" fillId="0" borderId="0"/>
    <xf numFmtId="178" fontId="28" fillId="0" borderId="0"/>
    <xf numFmtId="0" fontId="28" fillId="0" borderId="0"/>
    <xf numFmtId="178" fontId="28" fillId="0" borderId="0"/>
    <xf numFmtId="0" fontId="28" fillId="0" borderId="0"/>
    <xf numFmtId="178" fontId="28" fillId="0" borderId="0"/>
    <xf numFmtId="0" fontId="28" fillId="0" borderId="0"/>
    <xf numFmtId="0" fontId="28" fillId="0" borderId="0"/>
    <xf numFmtId="178" fontId="28" fillId="0" borderId="0"/>
    <xf numFmtId="178" fontId="28" fillId="0" borderId="0"/>
    <xf numFmtId="0" fontId="28" fillId="0" borderId="0"/>
    <xf numFmtId="0" fontId="28" fillId="0" borderId="0"/>
    <xf numFmtId="178" fontId="28" fillId="0" borderId="0"/>
    <xf numFmtId="178" fontId="28" fillId="0" borderId="0"/>
    <xf numFmtId="0" fontId="28" fillId="0" borderId="0"/>
    <xf numFmtId="178" fontId="28" fillId="0" borderId="0"/>
    <xf numFmtId="0" fontId="28" fillId="0" borderId="0"/>
    <xf numFmtId="178" fontId="28" fillId="0" borderId="0"/>
    <xf numFmtId="0" fontId="65" fillId="0" borderId="0"/>
    <xf numFmtId="0" fontId="28" fillId="0" borderId="0"/>
    <xf numFmtId="178" fontId="28" fillId="0" borderId="0"/>
    <xf numFmtId="178" fontId="28" fillId="0" borderId="0"/>
    <xf numFmtId="0" fontId="28" fillId="0" borderId="0"/>
    <xf numFmtId="178" fontId="28" fillId="0" borderId="0"/>
    <xf numFmtId="178" fontId="28" fillId="0" borderId="0"/>
    <xf numFmtId="0" fontId="28" fillId="0" borderId="0"/>
    <xf numFmtId="178" fontId="28" fillId="0" borderId="0"/>
    <xf numFmtId="178" fontId="28" fillId="0" borderId="0"/>
    <xf numFmtId="0" fontId="28" fillId="0" borderId="0"/>
    <xf numFmtId="178" fontId="28" fillId="0" borderId="0"/>
    <xf numFmtId="0" fontId="28" fillId="0" borderId="0"/>
    <xf numFmtId="0" fontId="28" fillId="0" borderId="0"/>
    <xf numFmtId="178" fontId="28" fillId="0" borderId="0"/>
    <xf numFmtId="178" fontId="28" fillId="0" borderId="0"/>
    <xf numFmtId="178" fontId="28" fillId="0" borderId="0"/>
    <xf numFmtId="178" fontId="28" fillId="0" borderId="0"/>
    <xf numFmtId="178" fontId="28" fillId="0" borderId="0"/>
    <xf numFmtId="178" fontId="28" fillId="0" borderId="0"/>
    <xf numFmtId="0" fontId="28" fillId="0" borderId="0"/>
    <xf numFmtId="178" fontId="28" fillId="0" borderId="0"/>
    <xf numFmtId="0" fontId="28" fillId="0" borderId="0"/>
    <xf numFmtId="178" fontId="28" fillId="0" borderId="0"/>
    <xf numFmtId="0" fontId="28" fillId="0" borderId="0"/>
    <xf numFmtId="178" fontId="28" fillId="0" borderId="0"/>
    <xf numFmtId="178" fontId="28" fillId="0" borderId="0"/>
    <xf numFmtId="0" fontId="28" fillId="0" borderId="0"/>
    <xf numFmtId="0" fontId="28" fillId="0" borderId="0"/>
    <xf numFmtId="0" fontId="28" fillId="0" borderId="0"/>
    <xf numFmtId="178" fontId="28" fillId="0" borderId="0"/>
    <xf numFmtId="178" fontId="28" fillId="0" borderId="0"/>
    <xf numFmtId="178" fontId="28" fillId="0" borderId="0"/>
    <xf numFmtId="0" fontId="28" fillId="0" borderId="0"/>
    <xf numFmtId="0" fontId="28" fillId="0" borderId="0"/>
    <xf numFmtId="0" fontId="28" fillId="0" borderId="0"/>
    <xf numFmtId="178" fontId="28" fillId="0" borderId="0"/>
    <xf numFmtId="0" fontId="28" fillId="0" borderId="0"/>
    <xf numFmtId="178" fontId="28" fillId="0" borderId="0"/>
    <xf numFmtId="0" fontId="28" fillId="0" borderId="0"/>
    <xf numFmtId="0" fontId="28" fillId="0" borderId="0"/>
    <xf numFmtId="0" fontId="28" fillId="0" borderId="0"/>
    <xf numFmtId="0" fontId="28" fillId="0" borderId="0"/>
    <xf numFmtId="178" fontId="28" fillId="0" borderId="0"/>
    <xf numFmtId="0" fontId="28" fillId="0" borderId="0"/>
    <xf numFmtId="0" fontId="28" fillId="0" borderId="0"/>
    <xf numFmtId="178" fontId="28" fillId="0" borderId="0"/>
    <xf numFmtId="178" fontId="28" fillId="0" borderId="0"/>
    <xf numFmtId="0" fontId="28" fillId="0" borderId="0"/>
    <xf numFmtId="178" fontId="28" fillId="0" borderId="0"/>
    <xf numFmtId="178" fontId="28" fillId="0" borderId="0"/>
    <xf numFmtId="0" fontId="28" fillId="0" borderId="0"/>
    <xf numFmtId="178" fontId="28" fillId="0" borderId="0"/>
    <xf numFmtId="178" fontId="28" fillId="0" borderId="0"/>
    <xf numFmtId="178" fontId="28" fillId="0" borderId="0"/>
    <xf numFmtId="0" fontId="28" fillId="0" borderId="0"/>
    <xf numFmtId="178" fontId="28" fillId="0" borderId="0"/>
    <xf numFmtId="178" fontId="28" fillId="0" borderId="0"/>
    <xf numFmtId="0" fontId="28" fillId="0" borderId="0"/>
    <xf numFmtId="178" fontId="28" fillId="0" borderId="0"/>
    <xf numFmtId="178" fontId="28" fillId="0" borderId="0"/>
    <xf numFmtId="178" fontId="28" fillId="0" borderId="0"/>
    <xf numFmtId="0" fontId="28" fillId="0" borderId="0"/>
    <xf numFmtId="0" fontId="28" fillId="0" borderId="0"/>
    <xf numFmtId="178" fontId="28" fillId="0" borderId="0"/>
    <xf numFmtId="178" fontId="28" fillId="0" borderId="0"/>
    <xf numFmtId="178" fontId="28" fillId="0" borderId="0"/>
    <xf numFmtId="0" fontId="28" fillId="0" borderId="0"/>
    <xf numFmtId="0" fontId="28" fillId="0" borderId="0"/>
    <xf numFmtId="0" fontId="28" fillId="0" borderId="0"/>
    <xf numFmtId="0" fontId="28" fillId="0" borderId="0"/>
    <xf numFmtId="0" fontId="28" fillId="0" borderId="0"/>
    <xf numFmtId="178" fontId="28" fillId="0" borderId="0"/>
    <xf numFmtId="0" fontId="28" fillId="0" borderId="0"/>
    <xf numFmtId="178" fontId="28" fillId="0" borderId="0"/>
    <xf numFmtId="178" fontId="28" fillId="0" borderId="0"/>
    <xf numFmtId="178" fontId="28" fillId="0" borderId="0"/>
    <xf numFmtId="0" fontId="28" fillId="0" borderId="0"/>
    <xf numFmtId="178" fontId="28" fillId="0" borderId="0"/>
    <xf numFmtId="0" fontId="28" fillId="0" borderId="0"/>
    <xf numFmtId="178" fontId="28" fillId="0" borderId="0"/>
    <xf numFmtId="178" fontId="28" fillId="0" borderId="0"/>
    <xf numFmtId="178" fontId="28" fillId="0" borderId="0"/>
    <xf numFmtId="0" fontId="28" fillId="0" borderId="0"/>
    <xf numFmtId="178" fontId="28" fillId="0" borderId="0"/>
    <xf numFmtId="178" fontId="28" fillId="0" borderId="0"/>
    <xf numFmtId="0" fontId="28" fillId="0" borderId="0"/>
    <xf numFmtId="178" fontId="28" fillId="0" borderId="0"/>
    <xf numFmtId="0" fontId="28" fillId="0" borderId="0"/>
    <xf numFmtId="178" fontId="28" fillId="0" borderId="0"/>
    <xf numFmtId="178" fontId="28" fillId="0" borderId="0"/>
    <xf numFmtId="0" fontId="28" fillId="0" borderId="0"/>
    <xf numFmtId="0" fontId="28" fillId="0" borderId="0"/>
    <xf numFmtId="0" fontId="28" fillId="0" borderId="0"/>
    <xf numFmtId="178" fontId="28" fillId="0" borderId="0"/>
    <xf numFmtId="0" fontId="28" fillId="0" borderId="0"/>
    <xf numFmtId="0" fontId="28" fillId="0" borderId="0"/>
    <xf numFmtId="178" fontId="28" fillId="0" borderId="0"/>
    <xf numFmtId="0" fontId="28" fillId="0" borderId="0"/>
    <xf numFmtId="178" fontId="28" fillId="0" borderId="0"/>
    <xf numFmtId="0" fontId="28" fillId="0" borderId="0"/>
    <xf numFmtId="0" fontId="28" fillId="0" borderId="0"/>
    <xf numFmtId="0" fontId="28" fillId="0" borderId="0"/>
    <xf numFmtId="0" fontId="28" fillId="0" borderId="0"/>
    <xf numFmtId="178" fontId="28" fillId="0" borderId="0"/>
    <xf numFmtId="0" fontId="28" fillId="0" borderId="0"/>
    <xf numFmtId="0" fontId="28" fillId="0" borderId="0"/>
    <xf numFmtId="0" fontId="28" fillId="0" borderId="0"/>
    <xf numFmtId="178" fontId="28" fillId="0" borderId="0"/>
    <xf numFmtId="0" fontId="28" fillId="0" borderId="0"/>
    <xf numFmtId="0" fontId="28" fillId="0" borderId="0"/>
    <xf numFmtId="0" fontId="28" fillId="0" borderId="0"/>
    <xf numFmtId="0" fontId="28" fillId="0" borderId="0"/>
    <xf numFmtId="178" fontId="28" fillId="0" borderId="0"/>
    <xf numFmtId="0" fontId="28" fillId="0" borderId="0"/>
    <xf numFmtId="0" fontId="28" fillId="0" borderId="0"/>
    <xf numFmtId="0" fontId="28" fillId="0" borderId="0"/>
    <xf numFmtId="178" fontId="28" fillId="0" borderId="0"/>
    <xf numFmtId="0" fontId="28" fillId="0" borderId="0"/>
    <xf numFmtId="178" fontId="28" fillId="0" borderId="0"/>
    <xf numFmtId="178" fontId="28" fillId="0" borderId="0"/>
    <xf numFmtId="178" fontId="28" fillId="0" borderId="0"/>
    <xf numFmtId="0" fontId="28" fillId="0" borderId="0"/>
    <xf numFmtId="178" fontId="28" fillId="0" borderId="0">
      <alignment vertical="center"/>
    </xf>
    <xf numFmtId="0" fontId="28" fillId="0" borderId="0"/>
    <xf numFmtId="0" fontId="28" fillId="0" borderId="0"/>
    <xf numFmtId="178" fontId="28" fillId="0" borderId="0"/>
    <xf numFmtId="0" fontId="28" fillId="0" borderId="0"/>
    <xf numFmtId="178" fontId="28" fillId="0" borderId="0"/>
    <xf numFmtId="178" fontId="28" fillId="0" borderId="0"/>
    <xf numFmtId="178" fontId="28" fillId="0" borderId="0"/>
    <xf numFmtId="0" fontId="28" fillId="0" borderId="0"/>
    <xf numFmtId="0" fontId="28" fillId="0" borderId="0"/>
    <xf numFmtId="0" fontId="28" fillId="0" borderId="0"/>
    <xf numFmtId="178" fontId="28" fillId="0" borderId="0"/>
    <xf numFmtId="178" fontId="28" fillId="0" borderId="0"/>
    <xf numFmtId="178" fontId="28" fillId="0" borderId="0"/>
    <xf numFmtId="178" fontId="28" fillId="0" borderId="0"/>
    <xf numFmtId="0" fontId="28" fillId="0" borderId="0"/>
    <xf numFmtId="0" fontId="28" fillId="0" borderId="0"/>
    <xf numFmtId="178" fontId="28" fillId="0" borderId="0"/>
    <xf numFmtId="178" fontId="28" fillId="0" borderId="0"/>
    <xf numFmtId="178" fontId="28" fillId="0" borderId="0"/>
    <xf numFmtId="0" fontId="28" fillId="0" borderId="0"/>
    <xf numFmtId="178" fontId="28" fillId="0" borderId="0"/>
    <xf numFmtId="0" fontId="28" fillId="0" borderId="0"/>
    <xf numFmtId="178" fontId="28" fillId="0" borderId="0"/>
    <xf numFmtId="0" fontId="28" fillId="0" borderId="0"/>
    <xf numFmtId="178" fontId="28" fillId="0" borderId="0"/>
    <xf numFmtId="178" fontId="28" fillId="0" borderId="0"/>
    <xf numFmtId="178" fontId="28" fillId="0" borderId="0"/>
    <xf numFmtId="0" fontId="28" fillId="0" borderId="0"/>
    <xf numFmtId="0" fontId="28" fillId="0" borderId="0"/>
    <xf numFmtId="178" fontId="28" fillId="0" borderId="0"/>
    <xf numFmtId="178" fontId="28" fillId="0" borderId="0"/>
    <xf numFmtId="0" fontId="28" fillId="0" borderId="0"/>
    <xf numFmtId="178" fontId="28" fillId="0" borderId="0"/>
    <xf numFmtId="178" fontId="28" fillId="0" borderId="0"/>
    <xf numFmtId="0" fontId="28" fillId="0" borderId="0"/>
    <xf numFmtId="178" fontId="28" fillId="0" borderId="0"/>
    <xf numFmtId="0" fontId="28" fillId="0" borderId="0"/>
    <xf numFmtId="178" fontId="28" fillId="0" borderId="0"/>
    <xf numFmtId="0" fontId="28" fillId="0" borderId="0"/>
    <xf numFmtId="178" fontId="28" fillId="0" borderId="0"/>
    <xf numFmtId="0" fontId="28" fillId="0" borderId="0"/>
    <xf numFmtId="0" fontId="28" fillId="0" borderId="0"/>
    <xf numFmtId="178" fontId="28" fillId="0" borderId="0"/>
    <xf numFmtId="178" fontId="0" fillId="0" borderId="0">
      <alignment vertical="center"/>
    </xf>
    <xf numFmtId="0" fontId="28" fillId="0" borderId="0"/>
    <xf numFmtId="178" fontId="28" fillId="0" borderId="0"/>
    <xf numFmtId="178" fontId="28" fillId="0" borderId="0"/>
    <xf numFmtId="0" fontId="28" fillId="0" borderId="0"/>
    <xf numFmtId="178" fontId="28" fillId="0" borderId="0"/>
    <xf numFmtId="178" fontId="28" fillId="0" borderId="0"/>
    <xf numFmtId="178" fontId="28" fillId="0" borderId="0"/>
    <xf numFmtId="0" fontId="28" fillId="0" borderId="0"/>
    <xf numFmtId="0" fontId="28" fillId="0" borderId="0"/>
    <xf numFmtId="0" fontId="28" fillId="0" borderId="0"/>
    <xf numFmtId="0" fontId="28" fillId="0" borderId="0"/>
    <xf numFmtId="0" fontId="28" fillId="0" borderId="0"/>
    <xf numFmtId="0" fontId="69" fillId="0" borderId="0">
      <alignment vertical="center"/>
    </xf>
    <xf numFmtId="178" fontId="28" fillId="0" borderId="0"/>
    <xf numFmtId="178" fontId="69" fillId="0" borderId="0">
      <alignment vertical="center"/>
    </xf>
    <xf numFmtId="0" fontId="28" fillId="0" borderId="0"/>
    <xf numFmtId="0" fontId="28" fillId="0" borderId="0"/>
    <xf numFmtId="178" fontId="28" fillId="0" borderId="0"/>
    <xf numFmtId="0" fontId="28" fillId="0" borderId="0"/>
    <xf numFmtId="0" fontId="28" fillId="0" borderId="0"/>
    <xf numFmtId="178" fontId="28" fillId="0" borderId="0"/>
    <xf numFmtId="178" fontId="28" fillId="0" borderId="0"/>
    <xf numFmtId="0" fontId="28" fillId="0" borderId="0"/>
    <xf numFmtId="0" fontId="28" fillId="0" borderId="0"/>
    <xf numFmtId="178" fontId="28" fillId="0" borderId="0"/>
    <xf numFmtId="178" fontId="28" fillId="0" borderId="0"/>
    <xf numFmtId="0" fontId="28" fillId="0" borderId="0"/>
    <xf numFmtId="0" fontId="28" fillId="0" borderId="0"/>
    <xf numFmtId="178" fontId="28" fillId="0" borderId="0"/>
    <xf numFmtId="0" fontId="28" fillId="0" borderId="0"/>
    <xf numFmtId="0" fontId="28" fillId="0" borderId="0"/>
    <xf numFmtId="0" fontId="28" fillId="0" borderId="0"/>
    <xf numFmtId="178" fontId="28" fillId="0" borderId="0"/>
    <xf numFmtId="178" fontId="28" fillId="0" borderId="0"/>
    <xf numFmtId="0" fontId="28" fillId="0" borderId="0"/>
    <xf numFmtId="0" fontId="28" fillId="0" borderId="0"/>
    <xf numFmtId="0" fontId="28" fillId="0" borderId="0"/>
    <xf numFmtId="178" fontId="0" fillId="0" borderId="0">
      <alignment vertical="center"/>
    </xf>
    <xf numFmtId="178" fontId="28" fillId="0" borderId="0"/>
    <xf numFmtId="178" fontId="28" fillId="0" borderId="0"/>
    <xf numFmtId="0" fontId="28" fillId="0" borderId="0"/>
    <xf numFmtId="0" fontId="28" fillId="0" borderId="0"/>
    <xf numFmtId="178" fontId="0" fillId="0" borderId="0">
      <alignment vertical="center"/>
    </xf>
    <xf numFmtId="0" fontId="28" fillId="0" borderId="0"/>
    <xf numFmtId="0" fontId="28" fillId="0" borderId="0"/>
    <xf numFmtId="0" fontId="0" fillId="0" borderId="0">
      <alignment vertical="center"/>
    </xf>
    <xf numFmtId="0" fontId="28" fillId="0" borderId="0"/>
    <xf numFmtId="178" fontId="28" fillId="0" borderId="0"/>
    <xf numFmtId="178" fontId="70" fillId="0" borderId="0">
      <alignment vertical="center"/>
    </xf>
    <xf numFmtId="0" fontId="0" fillId="0" borderId="0">
      <alignment vertical="center"/>
    </xf>
    <xf numFmtId="0" fontId="28" fillId="0" borderId="0"/>
    <xf numFmtId="0" fontId="0" fillId="0" borderId="0">
      <alignment vertical="center"/>
    </xf>
    <xf numFmtId="0" fontId="28" fillId="0" borderId="0"/>
    <xf numFmtId="0" fontId="28" fillId="0" borderId="0"/>
    <xf numFmtId="178" fontId="0" fillId="0" borderId="0">
      <alignment vertical="center"/>
    </xf>
    <xf numFmtId="178" fontId="28" fillId="0" borderId="0"/>
    <xf numFmtId="0" fontId="28" fillId="0" borderId="0"/>
    <xf numFmtId="178" fontId="70" fillId="0" borderId="0">
      <alignment vertical="center"/>
    </xf>
    <xf numFmtId="0" fontId="28" fillId="0" borderId="0"/>
    <xf numFmtId="0" fontId="28" fillId="0" borderId="0"/>
    <xf numFmtId="178" fontId="28" fillId="0" borderId="0"/>
    <xf numFmtId="178" fontId="28" fillId="0" borderId="0"/>
    <xf numFmtId="178" fontId="28" fillId="0" borderId="0"/>
    <xf numFmtId="178" fontId="28" fillId="0" borderId="0"/>
    <xf numFmtId="0" fontId="28" fillId="0" borderId="0"/>
    <xf numFmtId="0" fontId="28" fillId="0" borderId="0"/>
    <xf numFmtId="178" fontId="28" fillId="0" borderId="0"/>
    <xf numFmtId="178" fontId="28" fillId="0" borderId="0"/>
    <xf numFmtId="0" fontId="28" fillId="0" borderId="0"/>
    <xf numFmtId="0" fontId="28" fillId="0" borderId="0"/>
    <xf numFmtId="178" fontId="28" fillId="0" borderId="0"/>
    <xf numFmtId="0" fontId="28" fillId="0" borderId="0"/>
    <xf numFmtId="178" fontId="28" fillId="0" borderId="0"/>
    <xf numFmtId="0" fontId="28" fillId="0" borderId="0"/>
    <xf numFmtId="0" fontId="28" fillId="0" borderId="0"/>
    <xf numFmtId="0" fontId="28" fillId="0" borderId="0"/>
    <xf numFmtId="178" fontId="28" fillId="0" borderId="0"/>
    <xf numFmtId="178" fontId="28" fillId="0" borderId="0"/>
    <xf numFmtId="0" fontId="28" fillId="0" borderId="0"/>
    <xf numFmtId="0" fontId="28" fillId="0" borderId="0"/>
    <xf numFmtId="178" fontId="28" fillId="0" borderId="0"/>
    <xf numFmtId="178" fontId="28" fillId="0" borderId="0"/>
    <xf numFmtId="0" fontId="28" fillId="0" borderId="0"/>
    <xf numFmtId="178" fontId="28" fillId="0" borderId="0"/>
    <xf numFmtId="178" fontId="28" fillId="0" borderId="0"/>
    <xf numFmtId="0" fontId="28" fillId="0" borderId="0"/>
    <xf numFmtId="0" fontId="28" fillId="0" borderId="0"/>
    <xf numFmtId="178" fontId="28" fillId="0" borderId="0"/>
    <xf numFmtId="0" fontId="28" fillId="0" borderId="0"/>
    <xf numFmtId="0" fontId="28" fillId="0" borderId="0"/>
    <xf numFmtId="178" fontId="28" fillId="0" borderId="0"/>
    <xf numFmtId="178" fontId="28" fillId="0" borderId="0"/>
    <xf numFmtId="0" fontId="28" fillId="0" borderId="0"/>
    <xf numFmtId="0" fontId="28" fillId="0" borderId="0"/>
    <xf numFmtId="178" fontId="28" fillId="0" borderId="0"/>
    <xf numFmtId="178" fontId="28" fillId="0" borderId="0"/>
    <xf numFmtId="178" fontId="28" fillId="0" borderId="0"/>
    <xf numFmtId="178" fontId="28" fillId="0" borderId="0"/>
    <xf numFmtId="178" fontId="28" fillId="0" borderId="0"/>
    <xf numFmtId="0" fontId="28" fillId="0" borderId="0"/>
    <xf numFmtId="0" fontId="28" fillId="0" borderId="0"/>
    <xf numFmtId="0" fontId="28" fillId="0" borderId="0"/>
    <xf numFmtId="0" fontId="28" fillId="0" borderId="0"/>
    <xf numFmtId="0" fontId="28" fillId="0" borderId="0"/>
    <xf numFmtId="178" fontId="28" fillId="0" borderId="0"/>
    <xf numFmtId="0" fontId="28" fillId="0" borderId="0"/>
    <xf numFmtId="0" fontId="28" fillId="0" borderId="0"/>
    <xf numFmtId="0" fontId="28" fillId="0" borderId="0"/>
    <xf numFmtId="0" fontId="28" fillId="0" borderId="0"/>
    <xf numFmtId="178" fontId="28" fillId="0" borderId="0"/>
    <xf numFmtId="178" fontId="28" fillId="0" borderId="0"/>
    <xf numFmtId="0" fontId="28" fillId="0" borderId="0"/>
    <xf numFmtId="0" fontId="28" fillId="0" borderId="0"/>
    <xf numFmtId="178" fontId="28" fillId="0" borderId="0"/>
    <xf numFmtId="178" fontId="28" fillId="0" borderId="0"/>
    <xf numFmtId="178" fontId="28" fillId="0" borderId="0"/>
    <xf numFmtId="178" fontId="28" fillId="0" borderId="0"/>
    <xf numFmtId="0" fontId="28" fillId="0" borderId="0"/>
    <xf numFmtId="178" fontId="28" fillId="0" borderId="0"/>
    <xf numFmtId="0" fontId="28" fillId="0" borderId="0"/>
    <xf numFmtId="0" fontId="28" fillId="0" borderId="0"/>
    <xf numFmtId="178" fontId="28" fillId="0" borderId="0"/>
    <xf numFmtId="178" fontId="28" fillId="0" borderId="0"/>
    <xf numFmtId="178" fontId="28" fillId="0" borderId="0"/>
    <xf numFmtId="0" fontId="28" fillId="0" borderId="0"/>
    <xf numFmtId="178" fontId="28" fillId="0" borderId="0"/>
    <xf numFmtId="178" fontId="28" fillId="0" borderId="0"/>
    <xf numFmtId="0" fontId="28" fillId="0" borderId="0"/>
    <xf numFmtId="0" fontId="28" fillId="0" borderId="0"/>
    <xf numFmtId="178" fontId="28" fillId="0" borderId="0"/>
    <xf numFmtId="178" fontId="28" fillId="0" borderId="0"/>
    <xf numFmtId="0" fontId="28" fillId="0" borderId="0"/>
    <xf numFmtId="0" fontId="28" fillId="0" borderId="0"/>
    <xf numFmtId="0" fontId="28" fillId="0" borderId="0"/>
    <xf numFmtId="178" fontId="28" fillId="0" borderId="0"/>
    <xf numFmtId="178" fontId="28" fillId="0" borderId="0"/>
    <xf numFmtId="0" fontId="28" fillId="0" borderId="0"/>
    <xf numFmtId="0" fontId="28" fillId="0" borderId="0"/>
    <xf numFmtId="178" fontId="28" fillId="0" borderId="0"/>
    <xf numFmtId="178" fontId="28" fillId="0" borderId="0"/>
    <xf numFmtId="0" fontId="28" fillId="0" borderId="0"/>
    <xf numFmtId="178" fontId="28" fillId="0" borderId="0"/>
    <xf numFmtId="178" fontId="28" fillId="0" borderId="0"/>
    <xf numFmtId="178" fontId="28" fillId="0" borderId="0"/>
    <xf numFmtId="178" fontId="28" fillId="0" borderId="0"/>
    <xf numFmtId="0" fontId="28" fillId="0" borderId="0"/>
    <xf numFmtId="0" fontId="28" fillId="0" borderId="0"/>
    <xf numFmtId="0" fontId="28" fillId="0" borderId="0">
      <alignment vertical="center"/>
    </xf>
    <xf numFmtId="178" fontId="28" fillId="0" borderId="0"/>
    <xf numFmtId="178" fontId="28" fillId="0" borderId="0"/>
    <xf numFmtId="0" fontId="28" fillId="0" borderId="0"/>
    <xf numFmtId="178" fontId="28" fillId="0" borderId="0"/>
    <xf numFmtId="0" fontId="43" fillId="0" borderId="0"/>
    <xf numFmtId="0" fontId="28" fillId="0" borderId="0"/>
    <xf numFmtId="0" fontId="28" fillId="0" borderId="0"/>
    <xf numFmtId="0" fontId="28" fillId="0" borderId="0"/>
    <xf numFmtId="178" fontId="28" fillId="0" borderId="0"/>
    <xf numFmtId="0" fontId="28" fillId="0" borderId="0"/>
    <xf numFmtId="178" fontId="28" fillId="0" borderId="0"/>
    <xf numFmtId="178" fontId="28" fillId="0" borderId="0"/>
    <xf numFmtId="0" fontId="28" fillId="0" borderId="0"/>
    <xf numFmtId="178" fontId="28" fillId="0" borderId="0"/>
    <xf numFmtId="0" fontId="28" fillId="0" borderId="0"/>
    <xf numFmtId="0" fontId="28" fillId="0" borderId="0"/>
    <xf numFmtId="0" fontId="28" fillId="0" borderId="0"/>
    <xf numFmtId="0" fontId="28" fillId="0" borderId="0"/>
    <xf numFmtId="178" fontId="28" fillId="0" borderId="0"/>
    <xf numFmtId="178" fontId="28" fillId="0" borderId="0"/>
    <xf numFmtId="178" fontId="28" fillId="0" borderId="0"/>
    <xf numFmtId="0" fontId="28" fillId="0" borderId="0"/>
    <xf numFmtId="0" fontId="28" fillId="0" borderId="0"/>
    <xf numFmtId="0" fontId="28" fillId="0" borderId="0"/>
    <xf numFmtId="178" fontId="28" fillId="0" borderId="0"/>
    <xf numFmtId="0" fontId="28" fillId="0" borderId="0"/>
    <xf numFmtId="178" fontId="28" fillId="0" borderId="0"/>
    <xf numFmtId="0" fontId="28" fillId="0" borderId="0"/>
    <xf numFmtId="0" fontId="28" fillId="0" borderId="0"/>
    <xf numFmtId="178" fontId="28" fillId="0" borderId="0"/>
    <xf numFmtId="0" fontId="28" fillId="0" borderId="0"/>
    <xf numFmtId="178" fontId="28" fillId="0" borderId="0"/>
    <xf numFmtId="178" fontId="28" fillId="0" borderId="0"/>
    <xf numFmtId="0" fontId="28" fillId="0" borderId="0"/>
    <xf numFmtId="0" fontId="28" fillId="0" borderId="0"/>
    <xf numFmtId="0" fontId="28" fillId="0" borderId="0"/>
    <xf numFmtId="178" fontId="28" fillId="0" borderId="0"/>
    <xf numFmtId="0" fontId="28" fillId="0" borderId="0"/>
    <xf numFmtId="178" fontId="28" fillId="0" borderId="0"/>
    <xf numFmtId="0" fontId="28" fillId="0" borderId="0"/>
    <xf numFmtId="178" fontId="28" fillId="0" borderId="0"/>
    <xf numFmtId="0" fontId="28" fillId="0" borderId="0"/>
    <xf numFmtId="178" fontId="28" fillId="0" borderId="0"/>
    <xf numFmtId="0" fontId="28" fillId="0" borderId="0"/>
    <xf numFmtId="0" fontId="28" fillId="0" borderId="0"/>
    <xf numFmtId="0" fontId="28" fillId="0" borderId="0"/>
    <xf numFmtId="0" fontId="28" fillId="0" borderId="0"/>
    <xf numFmtId="178" fontId="28" fillId="0" borderId="0"/>
    <xf numFmtId="178" fontId="28" fillId="0" borderId="0"/>
    <xf numFmtId="0" fontId="28" fillId="0" borderId="0"/>
    <xf numFmtId="0" fontId="28" fillId="0" borderId="0"/>
    <xf numFmtId="0" fontId="28" fillId="0" borderId="0"/>
    <xf numFmtId="178" fontId="28" fillId="0" borderId="0"/>
    <xf numFmtId="178" fontId="28" fillId="0" borderId="0"/>
    <xf numFmtId="178" fontId="28" fillId="0" borderId="0"/>
    <xf numFmtId="178" fontId="28" fillId="0" borderId="0"/>
    <xf numFmtId="0" fontId="28" fillId="0" borderId="0"/>
    <xf numFmtId="0" fontId="28" fillId="0" borderId="0"/>
    <xf numFmtId="178" fontId="28" fillId="0" borderId="0"/>
    <xf numFmtId="178" fontId="28" fillId="0" borderId="0"/>
    <xf numFmtId="178" fontId="28" fillId="0" borderId="0"/>
    <xf numFmtId="0" fontId="28" fillId="0" borderId="0"/>
    <xf numFmtId="178" fontId="28" fillId="0" borderId="0"/>
    <xf numFmtId="178" fontId="28" fillId="0" borderId="0"/>
    <xf numFmtId="0" fontId="28" fillId="0" borderId="0"/>
    <xf numFmtId="178" fontId="28" fillId="0" borderId="0"/>
    <xf numFmtId="0" fontId="28" fillId="0" borderId="0"/>
    <xf numFmtId="0" fontId="28" fillId="0" borderId="0"/>
    <xf numFmtId="178" fontId="28" fillId="0" borderId="0"/>
    <xf numFmtId="0" fontId="28" fillId="0" borderId="0"/>
    <xf numFmtId="178" fontId="28" fillId="0" borderId="0"/>
    <xf numFmtId="0" fontId="28" fillId="0" borderId="0"/>
    <xf numFmtId="0" fontId="28" fillId="0" borderId="0"/>
    <xf numFmtId="178" fontId="28" fillId="0" borderId="0"/>
    <xf numFmtId="0" fontId="28" fillId="0" borderId="0"/>
    <xf numFmtId="178" fontId="28" fillId="0" borderId="0"/>
    <xf numFmtId="0" fontId="28" fillId="0" borderId="0"/>
    <xf numFmtId="0" fontId="28" fillId="0" borderId="0"/>
    <xf numFmtId="0" fontId="28" fillId="0" borderId="0"/>
    <xf numFmtId="178" fontId="28" fillId="0" borderId="0"/>
    <xf numFmtId="0" fontId="28" fillId="0" borderId="0"/>
    <xf numFmtId="0" fontId="28" fillId="0" borderId="0"/>
    <xf numFmtId="178" fontId="28" fillId="0" borderId="0"/>
    <xf numFmtId="0" fontId="28" fillId="0" borderId="0"/>
    <xf numFmtId="0" fontId="28" fillId="0" borderId="0"/>
    <xf numFmtId="0" fontId="28" fillId="0" borderId="0"/>
    <xf numFmtId="178" fontId="28" fillId="0" borderId="0"/>
    <xf numFmtId="0" fontId="28" fillId="0" borderId="0"/>
    <xf numFmtId="178" fontId="28" fillId="0" borderId="0"/>
    <xf numFmtId="178" fontId="28" fillId="0" borderId="0"/>
    <xf numFmtId="0" fontId="28" fillId="0" borderId="0">
      <alignment vertical="center"/>
    </xf>
    <xf numFmtId="178"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78" fontId="28" fillId="0" borderId="0"/>
    <xf numFmtId="178" fontId="28" fillId="0" borderId="0"/>
    <xf numFmtId="0" fontId="28" fillId="0" borderId="0"/>
    <xf numFmtId="0" fontId="28" fillId="0" borderId="0"/>
    <xf numFmtId="178" fontId="28" fillId="0" borderId="0"/>
    <xf numFmtId="178" fontId="28" fillId="0" borderId="0"/>
    <xf numFmtId="0" fontId="28" fillId="0" borderId="0"/>
    <xf numFmtId="0" fontId="67" fillId="41" borderId="0" applyNumberFormat="0" applyBorder="0" applyAlignment="0" applyProtection="0"/>
    <xf numFmtId="0" fontId="28" fillId="0" borderId="0"/>
    <xf numFmtId="178" fontId="67" fillId="41" borderId="0" applyNumberFormat="0" applyBorder="0" applyAlignment="0" applyProtection="0"/>
    <xf numFmtId="178" fontId="28" fillId="0" borderId="0"/>
    <xf numFmtId="178" fontId="28" fillId="0" borderId="0"/>
    <xf numFmtId="0" fontId="28" fillId="0" borderId="0"/>
    <xf numFmtId="178" fontId="28" fillId="0" borderId="0"/>
    <xf numFmtId="178" fontId="28" fillId="0" borderId="0"/>
    <xf numFmtId="0" fontId="28" fillId="0" borderId="0"/>
    <xf numFmtId="0" fontId="28" fillId="0" borderId="0"/>
    <xf numFmtId="0" fontId="28" fillId="0" borderId="0"/>
    <xf numFmtId="178" fontId="28" fillId="0" borderId="0"/>
    <xf numFmtId="178" fontId="28" fillId="0" borderId="0"/>
    <xf numFmtId="178" fontId="28" fillId="0" borderId="0"/>
    <xf numFmtId="178" fontId="28" fillId="0" borderId="0"/>
    <xf numFmtId="0" fontId="28" fillId="0" borderId="0"/>
    <xf numFmtId="178" fontId="28" fillId="0" borderId="0"/>
    <xf numFmtId="0" fontId="28" fillId="0" borderId="0"/>
    <xf numFmtId="178" fontId="28" fillId="0" borderId="0"/>
    <xf numFmtId="0" fontId="28" fillId="0" borderId="0"/>
    <xf numFmtId="0" fontId="28" fillId="0" borderId="0"/>
    <xf numFmtId="178" fontId="28" fillId="0" borderId="0"/>
    <xf numFmtId="178" fontId="28" fillId="0" borderId="0"/>
    <xf numFmtId="0" fontId="28" fillId="0" borderId="0"/>
    <xf numFmtId="0" fontId="28" fillId="0" borderId="0"/>
    <xf numFmtId="178" fontId="28" fillId="0" borderId="0"/>
    <xf numFmtId="178" fontId="28" fillId="0" borderId="0"/>
    <xf numFmtId="178" fontId="28" fillId="0" borderId="0"/>
    <xf numFmtId="0" fontId="28" fillId="0" borderId="0"/>
    <xf numFmtId="0" fontId="28" fillId="0" borderId="0"/>
    <xf numFmtId="178" fontId="28" fillId="0" borderId="0"/>
    <xf numFmtId="178" fontId="28" fillId="0" borderId="0"/>
    <xf numFmtId="0" fontId="28" fillId="0" borderId="0"/>
    <xf numFmtId="178" fontId="28" fillId="0" borderId="0"/>
    <xf numFmtId="178" fontId="28" fillId="0" borderId="0"/>
    <xf numFmtId="0" fontId="28" fillId="0" borderId="0"/>
    <xf numFmtId="178" fontId="28" fillId="0" borderId="0"/>
    <xf numFmtId="0" fontId="28" fillId="0" borderId="0"/>
    <xf numFmtId="178" fontId="28" fillId="0" borderId="0"/>
    <xf numFmtId="178" fontId="28" fillId="0" borderId="0"/>
    <xf numFmtId="0" fontId="28" fillId="0" borderId="0"/>
    <xf numFmtId="0" fontId="28" fillId="0" borderId="0"/>
    <xf numFmtId="178" fontId="28" fillId="0" borderId="0"/>
    <xf numFmtId="178" fontId="28" fillId="0" borderId="0"/>
    <xf numFmtId="0" fontId="28" fillId="0" borderId="0"/>
    <xf numFmtId="0" fontId="28" fillId="0" borderId="0"/>
    <xf numFmtId="178" fontId="28" fillId="0" borderId="0"/>
    <xf numFmtId="178" fontId="28" fillId="0" borderId="0"/>
    <xf numFmtId="0" fontId="28" fillId="0" borderId="0"/>
    <xf numFmtId="0" fontId="28" fillId="0" borderId="0"/>
    <xf numFmtId="0" fontId="28" fillId="0" borderId="0"/>
    <xf numFmtId="178" fontId="28" fillId="0" borderId="0"/>
    <xf numFmtId="0" fontId="28" fillId="0" borderId="0"/>
    <xf numFmtId="0" fontId="28" fillId="0" borderId="0"/>
    <xf numFmtId="178" fontId="28" fillId="0" borderId="0"/>
    <xf numFmtId="0" fontId="28" fillId="0" borderId="0"/>
    <xf numFmtId="178" fontId="28" fillId="0" borderId="0"/>
    <xf numFmtId="0" fontId="28" fillId="0" borderId="0"/>
    <xf numFmtId="0" fontId="28" fillId="0" borderId="0"/>
    <xf numFmtId="0" fontId="28" fillId="0" borderId="0"/>
    <xf numFmtId="178" fontId="28" fillId="0" borderId="0"/>
    <xf numFmtId="178" fontId="28" fillId="0" borderId="0"/>
    <xf numFmtId="178" fontId="28" fillId="0" borderId="0"/>
    <xf numFmtId="0" fontId="28" fillId="0" borderId="0"/>
    <xf numFmtId="178" fontId="28" fillId="0" borderId="0"/>
    <xf numFmtId="178" fontId="28" fillId="0" borderId="0"/>
    <xf numFmtId="0" fontId="28" fillId="0" borderId="0"/>
    <xf numFmtId="0" fontId="28" fillId="0" borderId="0"/>
    <xf numFmtId="178" fontId="28" fillId="0" borderId="0"/>
    <xf numFmtId="178" fontId="28" fillId="0" borderId="0"/>
    <xf numFmtId="0" fontId="28" fillId="0" borderId="0"/>
    <xf numFmtId="178" fontId="28" fillId="0" borderId="0"/>
    <xf numFmtId="178" fontId="28" fillId="0" borderId="0"/>
    <xf numFmtId="0" fontId="28" fillId="0" borderId="0"/>
    <xf numFmtId="0" fontId="28" fillId="0" borderId="0"/>
    <xf numFmtId="178" fontId="28" fillId="0" borderId="0"/>
    <xf numFmtId="0" fontId="28" fillId="0" borderId="0"/>
    <xf numFmtId="178" fontId="28" fillId="0" borderId="0"/>
    <xf numFmtId="0" fontId="28" fillId="0" borderId="0"/>
    <xf numFmtId="178" fontId="28" fillId="0" borderId="0"/>
    <xf numFmtId="0" fontId="28" fillId="0" borderId="0"/>
    <xf numFmtId="178" fontId="28" fillId="0" borderId="0"/>
    <xf numFmtId="0" fontId="28" fillId="0" borderId="0"/>
    <xf numFmtId="178" fontId="28" fillId="0" borderId="0"/>
    <xf numFmtId="178" fontId="28" fillId="0" borderId="0"/>
    <xf numFmtId="0" fontId="28" fillId="0" borderId="0"/>
    <xf numFmtId="0" fontId="28" fillId="0" borderId="0"/>
    <xf numFmtId="178" fontId="28" fillId="0" borderId="0"/>
    <xf numFmtId="178" fontId="28" fillId="0" borderId="0"/>
    <xf numFmtId="0" fontId="28" fillId="0" borderId="0"/>
    <xf numFmtId="0" fontId="28" fillId="0" borderId="0"/>
    <xf numFmtId="178" fontId="28" fillId="0" borderId="0"/>
    <xf numFmtId="0" fontId="28" fillId="0" borderId="0"/>
    <xf numFmtId="0" fontId="28" fillId="0" borderId="0"/>
    <xf numFmtId="0" fontId="28" fillId="0" borderId="0"/>
    <xf numFmtId="178" fontId="28" fillId="0" borderId="0"/>
    <xf numFmtId="0" fontId="28" fillId="0" borderId="0"/>
    <xf numFmtId="178" fontId="28" fillId="0" borderId="0"/>
    <xf numFmtId="0" fontId="28" fillId="0" borderId="0"/>
    <xf numFmtId="0" fontId="28" fillId="0" borderId="0"/>
    <xf numFmtId="178" fontId="28" fillId="0" borderId="0"/>
    <xf numFmtId="0" fontId="28" fillId="0" borderId="0"/>
    <xf numFmtId="0" fontId="28" fillId="0" borderId="0"/>
    <xf numFmtId="178" fontId="28" fillId="0" borderId="0"/>
    <xf numFmtId="178" fontId="28" fillId="0" borderId="0"/>
    <xf numFmtId="0" fontId="28" fillId="0" borderId="0"/>
    <xf numFmtId="178" fontId="28" fillId="0" borderId="0"/>
    <xf numFmtId="178" fontId="28" fillId="0" borderId="0"/>
    <xf numFmtId="0" fontId="28" fillId="0" borderId="0"/>
    <xf numFmtId="178" fontId="28" fillId="0" borderId="0"/>
    <xf numFmtId="178" fontId="28" fillId="0" borderId="0"/>
    <xf numFmtId="178" fontId="28" fillId="0" borderId="0"/>
    <xf numFmtId="178" fontId="28" fillId="0" borderId="0"/>
    <xf numFmtId="0" fontId="28" fillId="0" borderId="0"/>
    <xf numFmtId="0" fontId="28" fillId="0" borderId="0"/>
    <xf numFmtId="0" fontId="28" fillId="0" borderId="0"/>
    <xf numFmtId="0" fontId="28" fillId="0" borderId="0"/>
    <xf numFmtId="178" fontId="28" fillId="0" borderId="0"/>
    <xf numFmtId="0" fontId="28" fillId="0" borderId="0"/>
    <xf numFmtId="0" fontId="28" fillId="0" borderId="0"/>
    <xf numFmtId="178" fontId="28" fillId="0" borderId="0"/>
    <xf numFmtId="0" fontId="28" fillId="0" borderId="0"/>
    <xf numFmtId="0" fontId="28" fillId="0" borderId="0"/>
    <xf numFmtId="178" fontId="28" fillId="0" borderId="0"/>
    <xf numFmtId="178" fontId="28" fillId="0" borderId="0"/>
    <xf numFmtId="0" fontId="28" fillId="0" borderId="0"/>
    <xf numFmtId="0" fontId="28" fillId="0" borderId="0"/>
    <xf numFmtId="0" fontId="28" fillId="0" borderId="0"/>
    <xf numFmtId="178" fontId="28" fillId="0" borderId="0"/>
    <xf numFmtId="178" fontId="28" fillId="0" borderId="0"/>
    <xf numFmtId="0" fontId="28" fillId="0" borderId="0"/>
    <xf numFmtId="178" fontId="28" fillId="0" borderId="0"/>
    <xf numFmtId="0" fontId="28" fillId="0" borderId="0"/>
    <xf numFmtId="0" fontId="28" fillId="0" borderId="0"/>
    <xf numFmtId="0" fontId="28" fillId="0" borderId="0"/>
    <xf numFmtId="178" fontId="28" fillId="0" borderId="0"/>
    <xf numFmtId="0" fontId="28" fillId="0" borderId="0"/>
    <xf numFmtId="0" fontId="28" fillId="0" borderId="0"/>
    <xf numFmtId="178" fontId="28" fillId="0" borderId="0"/>
    <xf numFmtId="0" fontId="28" fillId="0" borderId="0"/>
    <xf numFmtId="178" fontId="28" fillId="0" borderId="0"/>
    <xf numFmtId="178" fontId="28" fillId="0" borderId="0"/>
    <xf numFmtId="0" fontId="28" fillId="0" borderId="0"/>
    <xf numFmtId="0" fontId="28" fillId="0" borderId="0"/>
    <xf numFmtId="0" fontId="28" fillId="0" borderId="0"/>
    <xf numFmtId="0" fontId="28" fillId="0" borderId="0"/>
    <xf numFmtId="178" fontId="28" fillId="0" borderId="0"/>
    <xf numFmtId="0" fontId="28" fillId="0" borderId="0"/>
    <xf numFmtId="0" fontId="28" fillId="0" borderId="0"/>
    <xf numFmtId="0" fontId="28" fillId="0" borderId="0"/>
    <xf numFmtId="178" fontId="28" fillId="0" borderId="0"/>
    <xf numFmtId="178" fontId="28" fillId="0" borderId="0"/>
    <xf numFmtId="0" fontId="28" fillId="0" borderId="0"/>
    <xf numFmtId="0" fontId="28" fillId="0" borderId="0"/>
    <xf numFmtId="178" fontId="28" fillId="0" borderId="0"/>
    <xf numFmtId="178" fontId="28" fillId="0" borderId="0"/>
    <xf numFmtId="0" fontId="28" fillId="0" borderId="0"/>
    <xf numFmtId="0" fontId="28" fillId="0" borderId="0"/>
    <xf numFmtId="178" fontId="28" fillId="0" borderId="0"/>
    <xf numFmtId="178" fontId="28" fillId="0" borderId="0"/>
    <xf numFmtId="178" fontId="28" fillId="0" borderId="0"/>
    <xf numFmtId="178" fontId="28" fillId="0" borderId="0"/>
    <xf numFmtId="0" fontId="28" fillId="0" borderId="0"/>
    <xf numFmtId="178" fontId="28" fillId="0" borderId="0"/>
    <xf numFmtId="178" fontId="28" fillId="0" borderId="0"/>
    <xf numFmtId="0" fontId="28" fillId="0" borderId="0"/>
    <xf numFmtId="0" fontId="28" fillId="0" borderId="0"/>
    <xf numFmtId="178" fontId="28" fillId="0" borderId="0"/>
    <xf numFmtId="178" fontId="28" fillId="0" borderId="0"/>
    <xf numFmtId="0" fontId="28" fillId="0" borderId="0"/>
    <xf numFmtId="0" fontId="28" fillId="0" borderId="0"/>
    <xf numFmtId="178" fontId="28" fillId="0" borderId="0"/>
    <xf numFmtId="178" fontId="28" fillId="0" borderId="0"/>
    <xf numFmtId="0" fontId="28" fillId="0" borderId="0"/>
    <xf numFmtId="0" fontId="28" fillId="0" borderId="0"/>
    <xf numFmtId="178" fontId="28" fillId="0" borderId="0"/>
    <xf numFmtId="178" fontId="28" fillId="0" borderId="0"/>
    <xf numFmtId="0" fontId="28" fillId="0" borderId="0"/>
    <xf numFmtId="0" fontId="28" fillId="0" borderId="0"/>
    <xf numFmtId="178" fontId="28" fillId="0" borderId="0"/>
    <xf numFmtId="178" fontId="28" fillId="0" borderId="0"/>
    <xf numFmtId="0" fontId="28" fillId="0" borderId="0"/>
    <xf numFmtId="178" fontId="28" fillId="0" borderId="0"/>
    <xf numFmtId="0" fontId="28" fillId="0" borderId="0"/>
    <xf numFmtId="0" fontId="28" fillId="0" borderId="0"/>
    <xf numFmtId="178" fontId="28" fillId="0" borderId="0"/>
    <xf numFmtId="178" fontId="28" fillId="0" borderId="0"/>
    <xf numFmtId="0" fontId="28" fillId="0" borderId="0"/>
    <xf numFmtId="178" fontId="28" fillId="0" borderId="0"/>
    <xf numFmtId="0" fontId="28" fillId="0" borderId="0"/>
    <xf numFmtId="178" fontId="28" fillId="0" borderId="0"/>
    <xf numFmtId="178" fontId="28" fillId="0" borderId="0"/>
    <xf numFmtId="0" fontId="28" fillId="0" borderId="0"/>
    <xf numFmtId="178" fontId="28" fillId="0" borderId="0"/>
    <xf numFmtId="0" fontId="28" fillId="0" borderId="0"/>
    <xf numFmtId="0" fontId="28" fillId="0" borderId="0"/>
    <xf numFmtId="178" fontId="28" fillId="0" borderId="0"/>
    <xf numFmtId="178" fontId="28" fillId="0" borderId="0"/>
    <xf numFmtId="0" fontId="28" fillId="0" borderId="0"/>
    <xf numFmtId="0" fontId="28" fillId="0" borderId="0"/>
    <xf numFmtId="178" fontId="28" fillId="0" borderId="0"/>
    <xf numFmtId="0" fontId="28" fillId="0" borderId="0"/>
    <xf numFmtId="0" fontId="28" fillId="0" borderId="0"/>
    <xf numFmtId="178" fontId="28" fillId="0" borderId="0"/>
    <xf numFmtId="0" fontId="28" fillId="0" borderId="0"/>
    <xf numFmtId="0" fontId="28" fillId="0" borderId="0"/>
    <xf numFmtId="178" fontId="28" fillId="0" borderId="0"/>
    <xf numFmtId="0" fontId="28" fillId="0" borderId="0"/>
    <xf numFmtId="178" fontId="28" fillId="0" borderId="0"/>
    <xf numFmtId="178" fontId="28" fillId="0" borderId="0"/>
    <xf numFmtId="0" fontId="28" fillId="0" borderId="0"/>
    <xf numFmtId="0" fontId="28" fillId="0" borderId="0"/>
    <xf numFmtId="178" fontId="28" fillId="0" borderId="0"/>
    <xf numFmtId="178" fontId="28" fillId="0" borderId="0"/>
    <xf numFmtId="178" fontId="28" fillId="0" borderId="0"/>
    <xf numFmtId="0" fontId="28" fillId="0" borderId="0"/>
    <xf numFmtId="178" fontId="28" fillId="0" borderId="0"/>
    <xf numFmtId="178" fontId="28" fillId="0" borderId="0"/>
    <xf numFmtId="0" fontId="28" fillId="0" borderId="0"/>
    <xf numFmtId="0" fontId="28" fillId="0" borderId="0"/>
    <xf numFmtId="178" fontId="28" fillId="0" borderId="0"/>
    <xf numFmtId="178" fontId="28" fillId="0" borderId="0"/>
    <xf numFmtId="0" fontId="28" fillId="0" borderId="0"/>
    <xf numFmtId="0" fontId="28" fillId="0" borderId="0"/>
    <xf numFmtId="0" fontId="28" fillId="0" borderId="0"/>
    <xf numFmtId="0" fontId="28" fillId="0" borderId="0"/>
    <xf numFmtId="178" fontId="28" fillId="0" borderId="0"/>
    <xf numFmtId="178" fontId="28" fillId="0" borderId="0"/>
    <xf numFmtId="178" fontId="28" fillId="0" borderId="0"/>
    <xf numFmtId="178" fontId="28" fillId="0" borderId="0"/>
    <xf numFmtId="0" fontId="28" fillId="0" borderId="0"/>
    <xf numFmtId="178" fontId="28" fillId="0" borderId="0"/>
    <xf numFmtId="178" fontId="28" fillId="0" borderId="0"/>
    <xf numFmtId="178" fontId="28" fillId="0" borderId="0"/>
    <xf numFmtId="0" fontId="28" fillId="0" borderId="0"/>
    <xf numFmtId="178" fontId="28" fillId="0" borderId="0"/>
    <xf numFmtId="0" fontId="28" fillId="0" borderId="0"/>
    <xf numFmtId="0" fontId="28" fillId="0" borderId="0"/>
    <xf numFmtId="0" fontId="28" fillId="0" borderId="0"/>
    <xf numFmtId="178" fontId="28" fillId="0" borderId="0"/>
    <xf numFmtId="0" fontId="28" fillId="0" borderId="0"/>
    <xf numFmtId="0" fontId="28" fillId="0" borderId="0"/>
    <xf numFmtId="0" fontId="28" fillId="0" borderId="0"/>
    <xf numFmtId="0" fontId="28" fillId="0" borderId="0"/>
    <xf numFmtId="178" fontId="28" fillId="0" borderId="0"/>
    <xf numFmtId="0" fontId="28" fillId="0" borderId="0"/>
    <xf numFmtId="0" fontId="28" fillId="0" borderId="0"/>
    <xf numFmtId="178" fontId="28" fillId="0" borderId="0"/>
    <xf numFmtId="178" fontId="28" fillId="0" borderId="0"/>
    <xf numFmtId="0" fontId="28" fillId="0" borderId="0"/>
    <xf numFmtId="178" fontId="28" fillId="0" borderId="0"/>
    <xf numFmtId="178" fontId="28" fillId="0" borderId="0"/>
    <xf numFmtId="0" fontId="28" fillId="0" borderId="0"/>
    <xf numFmtId="0" fontId="28" fillId="0" borderId="0"/>
    <xf numFmtId="178" fontId="28" fillId="0" borderId="0"/>
    <xf numFmtId="178" fontId="28" fillId="0" borderId="0"/>
    <xf numFmtId="0" fontId="28" fillId="0" borderId="0"/>
    <xf numFmtId="178" fontId="28" fillId="0" borderId="0"/>
    <xf numFmtId="178" fontId="28" fillId="0" borderId="0"/>
    <xf numFmtId="0" fontId="28" fillId="0" borderId="0"/>
    <xf numFmtId="178" fontId="28" fillId="0" borderId="0"/>
    <xf numFmtId="0" fontId="28" fillId="0" borderId="0"/>
    <xf numFmtId="178" fontId="28" fillId="0" borderId="0"/>
    <xf numFmtId="0" fontId="71" fillId="43" borderId="0" applyNumberFormat="0" applyBorder="0" applyAlignment="0" applyProtection="0">
      <alignment vertical="center"/>
    </xf>
    <xf numFmtId="0" fontId="28" fillId="0" borderId="0"/>
    <xf numFmtId="0" fontId="28" fillId="0" borderId="0"/>
    <xf numFmtId="178" fontId="28" fillId="0" borderId="0"/>
    <xf numFmtId="0" fontId="28" fillId="0" borderId="0"/>
    <xf numFmtId="0" fontId="28" fillId="0" borderId="0"/>
    <xf numFmtId="178" fontId="28" fillId="0" borderId="0"/>
    <xf numFmtId="178" fontId="28" fillId="0" borderId="0"/>
    <xf numFmtId="0" fontId="28" fillId="0" borderId="0"/>
    <xf numFmtId="0" fontId="28" fillId="0" borderId="0"/>
    <xf numFmtId="178" fontId="28" fillId="0" borderId="0"/>
    <xf numFmtId="178" fontId="28" fillId="0" borderId="0"/>
    <xf numFmtId="0" fontId="28" fillId="0" borderId="0"/>
    <xf numFmtId="0" fontId="28" fillId="0" borderId="0"/>
    <xf numFmtId="0" fontId="28" fillId="0" borderId="0"/>
    <xf numFmtId="178" fontId="28" fillId="0" borderId="0"/>
    <xf numFmtId="0" fontId="28" fillId="0" borderId="0"/>
    <xf numFmtId="0" fontId="28" fillId="0" borderId="0"/>
    <xf numFmtId="178" fontId="28" fillId="0" borderId="0"/>
    <xf numFmtId="178" fontId="28" fillId="0" borderId="0"/>
    <xf numFmtId="0" fontId="28" fillId="0" borderId="0"/>
    <xf numFmtId="0" fontId="28" fillId="0" borderId="0"/>
    <xf numFmtId="178" fontId="28" fillId="0" borderId="0"/>
    <xf numFmtId="0" fontId="28" fillId="0" borderId="0"/>
    <xf numFmtId="0" fontId="28" fillId="0" borderId="0"/>
    <xf numFmtId="178" fontId="28" fillId="0" borderId="0"/>
    <xf numFmtId="0" fontId="28" fillId="0" borderId="0"/>
    <xf numFmtId="0" fontId="28" fillId="0" borderId="0"/>
    <xf numFmtId="178" fontId="28" fillId="0" borderId="0"/>
    <xf numFmtId="178" fontId="28" fillId="0" borderId="0"/>
    <xf numFmtId="178" fontId="28" fillId="0" borderId="0"/>
    <xf numFmtId="0" fontId="28" fillId="0" borderId="0"/>
    <xf numFmtId="0" fontId="28" fillId="0" borderId="0"/>
    <xf numFmtId="178" fontId="28" fillId="0" borderId="0"/>
    <xf numFmtId="178" fontId="28" fillId="0" borderId="0"/>
    <xf numFmtId="0" fontId="28" fillId="0" borderId="0"/>
    <xf numFmtId="0" fontId="28" fillId="0" borderId="0"/>
    <xf numFmtId="0" fontId="28" fillId="0" borderId="0"/>
    <xf numFmtId="178" fontId="28" fillId="0" borderId="0"/>
    <xf numFmtId="0" fontId="28" fillId="0" borderId="0"/>
    <xf numFmtId="0" fontId="28" fillId="0" borderId="0"/>
    <xf numFmtId="0" fontId="28" fillId="0" borderId="0"/>
    <xf numFmtId="0" fontId="28" fillId="0" borderId="0"/>
    <xf numFmtId="178" fontId="28" fillId="0" borderId="0"/>
    <xf numFmtId="178" fontId="28" fillId="0" borderId="0"/>
    <xf numFmtId="0" fontId="28" fillId="0" borderId="0"/>
    <xf numFmtId="0" fontId="28" fillId="0" borderId="0"/>
    <xf numFmtId="178" fontId="28" fillId="0" borderId="0"/>
    <xf numFmtId="178" fontId="28" fillId="0" borderId="0"/>
    <xf numFmtId="0" fontId="28" fillId="0" borderId="0"/>
    <xf numFmtId="0" fontId="28" fillId="0" borderId="0"/>
    <xf numFmtId="178" fontId="28" fillId="0" borderId="0"/>
    <xf numFmtId="0" fontId="28" fillId="0" borderId="0"/>
    <xf numFmtId="0" fontId="28" fillId="0" borderId="0"/>
    <xf numFmtId="178" fontId="28" fillId="0" borderId="0"/>
    <xf numFmtId="0" fontId="28" fillId="0" borderId="0"/>
    <xf numFmtId="0" fontId="28" fillId="0" borderId="0"/>
    <xf numFmtId="178" fontId="28" fillId="0" borderId="0"/>
    <xf numFmtId="0" fontId="28" fillId="0" borderId="0"/>
    <xf numFmtId="0" fontId="28" fillId="0" borderId="0"/>
    <xf numFmtId="0" fontId="28" fillId="0" borderId="0"/>
    <xf numFmtId="0" fontId="28" fillId="0" borderId="0"/>
    <xf numFmtId="178" fontId="28" fillId="0" borderId="0"/>
    <xf numFmtId="178" fontId="28" fillId="0" borderId="0"/>
    <xf numFmtId="0" fontId="28" fillId="0" borderId="0"/>
    <xf numFmtId="178" fontId="28" fillId="0" borderId="0"/>
    <xf numFmtId="178" fontId="28" fillId="0" borderId="0"/>
    <xf numFmtId="0" fontId="28" fillId="0" borderId="0"/>
    <xf numFmtId="0" fontId="28" fillId="0" borderId="0"/>
    <xf numFmtId="178" fontId="28" fillId="0" borderId="0"/>
    <xf numFmtId="178" fontId="28" fillId="0" borderId="0"/>
    <xf numFmtId="178" fontId="28" fillId="0" borderId="0"/>
    <xf numFmtId="178" fontId="28" fillId="0" borderId="0"/>
    <xf numFmtId="0" fontId="28" fillId="0" borderId="0"/>
    <xf numFmtId="178" fontId="28" fillId="0" borderId="0"/>
    <xf numFmtId="178" fontId="28" fillId="0" borderId="0"/>
    <xf numFmtId="0" fontId="28" fillId="0" borderId="0"/>
    <xf numFmtId="0" fontId="28" fillId="0" borderId="0"/>
    <xf numFmtId="178" fontId="28" fillId="0" borderId="0"/>
    <xf numFmtId="178" fontId="28" fillId="0" borderId="0"/>
    <xf numFmtId="0" fontId="28" fillId="0" borderId="0"/>
    <xf numFmtId="0" fontId="28" fillId="0" borderId="0"/>
    <xf numFmtId="0" fontId="28" fillId="0" borderId="0"/>
    <xf numFmtId="0" fontId="28" fillId="0" borderId="0"/>
    <xf numFmtId="181" fontId="1" fillId="0" borderId="0"/>
    <xf numFmtId="0" fontId="28" fillId="0" borderId="0"/>
    <xf numFmtId="178" fontId="28" fillId="0" borderId="0"/>
    <xf numFmtId="0" fontId="28" fillId="0" borderId="0"/>
    <xf numFmtId="0" fontId="28" fillId="0" borderId="0"/>
    <xf numFmtId="0" fontId="28" fillId="0" borderId="0"/>
    <xf numFmtId="178" fontId="28" fillId="0" borderId="0"/>
    <xf numFmtId="178" fontId="28" fillId="0" borderId="0"/>
    <xf numFmtId="0" fontId="28" fillId="0" borderId="0"/>
    <xf numFmtId="178" fontId="28" fillId="0" borderId="0"/>
    <xf numFmtId="178" fontId="28" fillId="0" borderId="0"/>
    <xf numFmtId="0" fontId="28" fillId="0" borderId="0"/>
    <xf numFmtId="178" fontId="28" fillId="0" borderId="0"/>
    <xf numFmtId="178" fontId="28" fillId="0" borderId="0"/>
    <xf numFmtId="178" fontId="28" fillId="0" borderId="0"/>
    <xf numFmtId="178" fontId="28" fillId="0" borderId="0"/>
    <xf numFmtId="178" fontId="28" fillId="0" borderId="0"/>
    <xf numFmtId="178" fontId="28" fillId="0" borderId="0"/>
    <xf numFmtId="0" fontId="28" fillId="0" borderId="0"/>
    <xf numFmtId="0" fontId="28" fillId="0" borderId="0"/>
    <xf numFmtId="178" fontId="28" fillId="0" borderId="0"/>
    <xf numFmtId="0" fontId="28" fillId="0" borderId="0"/>
    <xf numFmtId="178" fontId="28" fillId="0" borderId="0"/>
    <xf numFmtId="0" fontId="28" fillId="0" borderId="0"/>
    <xf numFmtId="0" fontId="28" fillId="0" borderId="0"/>
    <xf numFmtId="0" fontId="28" fillId="0" borderId="0"/>
    <xf numFmtId="0" fontId="28" fillId="0" borderId="0"/>
    <xf numFmtId="178" fontId="28" fillId="0" borderId="0"/>
    <xf numFmtId="0" fontId="28" fillId="0" borderId="0"/>
    <xf numFmtId="0" fontId="28" fillId="0" borderId="0"/>
    <xf numFmtId="178" fontId="28" fillId="0" borderId="0"/>
    <xf numFmtId="0" fontId="28" fillId="0" borderId="0"/>
    <xf numFmtId="0" fontId="28" fillId="0" borderId="0"/>
    <xf numFmtId="178" fontId="28" fillId="0" borderId="0"/>
    <xf numFmtId="0" fontId="28" fillId="0" borderId="0"/>
    <xf numFmtId="178" fontId="28" fillId="0" borderId="0"/>
    <xf numFmtId="0" fontId="28" fillId="0" borderId="0"/>
    <xf numFmtId="178" fontId="28" fillId="0" borderId="0"/>
    <xf numFmtId="178" fontId="28" fillId="0" borderId="0"/>
    <xf numFmtId="0" fontId="28" fillId="0" borderId="0"/>
    <xf numFmtId="0" fontId="28" fillId="0" borderId="0"/>
    <xf numFmtId="178" fontId="28" fillId="0" borderId="0"/>
    <xf numFmtId="178" fontId="28" fillId="0" borderId="0"/>
    <xf numFmtId="178" fontId="28" fillId="0" borderId="0"/>
    <xf numFmtId="0" fontId="28" fillId="0" borderId="0"/>
    <xf numFmtId="178" fontId="28" fillId="0" borderId="0"/>
    <xf numFmtId="0" fontId="28" fillId="0" borderId="0"/>
    <xf numFmtId="0" fontId="28" fillId="0" borderId="0"/>
    <xf numFmtId="178" fontId="28" fillId="0" borderId="0"/>
    <xf numFmtId="0" fontId="28" fillId="0" borderId="0"/>
    <xf numFmtId="0" fontId="28" fillId="0" borderId="0"/>
    <xf numFmtId="178" fontId="28" fillId="0" borderId="0"/>
    <xf numFmtId="0" fontId="28" fillId="0" borderId="0"/>
    <xf numFmtId="0" fontId="28" fillId="0" borderId="0"/>
    <xf numFmtId="178" fontId="28" fillId="0" borderId="0"/>
    <xf numFmtId="0" fontId="28" fillId="0" borderId="0"/>
    <xf numFmtId="0" fontId="28" fillId="0" borderId="0"/>
    <xf numFmtId="178" fontId="28" fillId="0" borderId="0"/>
    <xf numFmtId="0" fontId="28" fillId="0" borderId="0"/>
    <xf numFmtId="0" fontId="28" fillId="0" borderId="0"/>
    <xf numFmtId="178" fontId="28" fillId="0" borderId="0"/>
    <xf numFmtId="0" fontId="28" fillId="0" borderId="0"/>
    <xf numFmtId="0" fontId="28" fillId="0" borderId="0"/>
    <xf numFmtId="178" fontId="28" fillId="0" borderId="0"/>
    <xf numFmtId="178" fontId="28" fillId="0" borderId="0"/>
    <xf numFmtId="0" fontId="28" fillId="0" borderId="0"/>
    <xf numFmtId="178" fontId="28" fillId="0" borderId="0"/>
    <xf numFmtId="0" fontId="28" fillId="0" borderId="0"/>
    <xf numFmtId="0" fontId="28" fillId="0" borderId="0"/>
    <xf numFmtId="178" fontId="28" fillId="0" borderId="0"/>
    <xf numFmtId="0" fontId="28" fillId="0" borderId="0"/>
    <xf numFmtId="178" fontId="28" fillId="0" borderId="0"/>
    <xf numFmtId="0" fontId="28" fillId="0" borderId="0"/>
    <xf numFmtId="0" fontId="28" fillId="0" borderId="0"/>
    <xf numFmtId="178" fontId="28" fillId="0" borderId="0"/>
    <xf numFmtId="178" fontId="28" fillId="0" borderId="0"/>
    <xf numFmtId="0" fontId="28" fillId="0" borderId="0"/>
    <xf numFmtId="0" fontId="28" fillId="0" borderId="0"/>
    <xf numFmtId="0" fontId="28" fillId="0" borderId="0"/>
    <xf numFmtId="178" fontId="28" fillId="0" borderId="0"/>
    <xf numFmtId="0" fontId="28" fillId="0" borderId="0"/>
    <xf numFmtId="178" fontId="28" fillId="0" borderId="0"/>
    <xf numFmtId="0" fontId="28" fillId="0" borderId="0"/>
    <xf numFmtId="0" fontId="28" fillId="0" borderId="0"/>
    <xf numFmtId="178" fontId="28" fillId="0" borderId="0"/>
    <xf numFmtId="178" fontId="28" fillId="0" borderId="0"/>
    <xf numFmtId="0" fontId="28" fillId="0" borderId="0"/>
    <xf numFmtId="0" fontId="28" fillId="0" borderId="0"/>
    <xf numFmtId="178" fontId="28" fillId="0" borderId="0"/>
    <xf numFmtId="178" fontId="28" fillId="0" borderId="0"/>
    <xf numFmtId="0" fontId="28" fillId="0" borderId="0"/>
    <xf numFmtId="0" fontId="28" fillId="0" borderId="0"/>
    <xf numFmtId="178" fontId="28" fillId="0" borderId="0"/>
    <xf numFmtId="178" fontId="28" fillId="0" borderId="0"/>
    <xf numFmtId="0" fontId="28" fillId="0" borderId="0"/>
    <xf numFmtId="178" fontId="28" fillId="0" borderId="0"/>
    <xf numFmtId="178" fontId="28" fillId="0" borderId="0"/>
    <xf numFmtId="0" fontId="28" fillId="0" borderId="0"/>
    <xf numFmtId="178" fontId="28" fillId="0" borderId="0"/>
    <xf numFmtId="178" fontId="28" fillId="0" borderId="0"/>
    <xf numFmtId="0" fontId="28" fillId="0" borderId="0">
      <alignment vertical="center"/>
    </xf>
    <xf numFmtId="178" fontId="28" fillId="0" borderId="0">
      <alignment vertical="center"/>
    </xf>
    <xf numFmtId="0" fontId="28" fillId="0" borderId="0">
      <alignment vertical="center"/>
    </xf>
    <xf numFmtId="0" fontId="28" fillId="0" borderId="0">
      <alignment vertical="center"/>
    </xf>
    <xf numFmtId="178" fontId="28" fillId="0" borderId="0">
      <alignment vertical="center"/>
    </xf>
    <xf numFmtId="178" fontId="28" fillId="0" borderId="0">
      <alignment vertical="center"/>
    </xf>
    <xf numFmtId="178" fontId="28" fillId="0" borderId="0"/>
    <xf numFmtId="178" fontId="28" fillId="0" borderId="0"/>
    <xf numFmtId="0" fontId="28" fillId="0" borderId="0"/>
    <xf numFmtId="0" fontId="28" fillId="0" borderId="0"/>
    <xf numFmtId="178" fontId="28" fillId="0" borderId="0"/>
    <xf numFmtId="178" fontId="28" fillId="0" borderId="0"/>
    <xf numFmtId="0" fontId="28" fillId="0" borderId="0"/>
    <xf numFmtId="0" fontId="28" fillId="0" borderId="0"/>
    <xf numFmtId="178" fontId="28" fillId="0" borderId="0"/>
    <xf numFmtId="0" fontId="28" fillId="0" borderId="0"/>
    <xf numFmtId="178" fontId="28" fillId="0" borderId="0"/>
    <xf numFmtId="0" fontId="28" fillId="0" borderId="0"/>
    <xf numFmtId="0" fontId="28" fillId="0" borderId="0"/>
    <xf numFmtId="178" fontId="28" fillId="0" borderId="0"/>
    <xf numFmtId="178" fontId="28" fillId="0" borderId="0"/>
    <xf numFmtId="178" fontId="28" fillId="0" borderId="0"/>
    <xf numFmtId="178" fontId="28" fillId="0" borderId="0"/>
    <xf numFmtId="178" fontId="28" fillId="0" borderId="0"/>
    <xf numFmtId="178" fontId="28" fillId="0" borderId="0"/>
    <xf numFmtId="178" fontId="28" fillId="0" borderId="0"/>
    <xf numFmtId="0" fontId="28" fillId="0" borderId="0"/>
    <xf numFmtId="178" fontId="28" fillId="0" borderId="0"/>
    <xf numFmtId="0" fontId="28" fillId="0" borderId="0"/>
    <xf numFmtId="0" fontId="28" fillId="0" borderId="0"/>
    <xf numFmtId="178" fontId="28" fillId="0" borderId="0"/>
    <xf numFmtId="0" fontId="28" fillId="0" borderId="0"/>
    <xf numFmtId="0" fontId="28" fillId="0" borderId="0"/>
    <xf numFmtId="178" fontId="28" fillId="0" borderId="0"/>
    <xf numFmtId="178" fontId="28" fillId="0" borderId="0"/>
    <xf numFmtId="178" fontId="28" fillId="0" borderId="0"/>
    <xf numFmtId="0" fontId="28" fillId="0" borderId="0"/>
    <xf numFmtId="0" fontId="28" fillId="0" borderId="0"/>
    <xf numFmtId="0" fontId="28" fillId="0" borderId="0"/>
    <xf numFmtId="178" fontId="28" fillId="0" borderId="0"/>
    <xf numFmtId="178" fontId="28" fillId="0" borderId="0"/>
    <xf numFmtId="0" fontId="28" fillId="0" borderId="0"/>
    <xf numFmtId="0" fontId="28" fillId="0" borderId="0"/>
    <xf numFmtId="178" fontId="28" fillId="0" borderId="0"/>
    <xf numFmtId="178" fontId="28" fillId="0" borderId="0"/>
    <xf numFmtId="0" fontId="28" fillId="0" borderId="0"/>
    <xf numFmtId="178" fontId="28" fillId="0" borderId="0"/>
    <xf numFmtId="178" fontId="28" fillId="0" borderId="0"/>
    <xf numFmtId="0" fontId="28" fillId="0" borderId="0"/>
    <xf numFmtId="0" fontId="28" fillId="0" borderId="0"/>
    <xf numFmtId="178" fontId="28" fillId="0" borderId="0"/>
    <xf numFmtId="178" fontId="28" fillId="0" borderId="0"/>
    <xf numFmtId="0" fontId="28" fillId="0" borderId="0">
      <alignment vertical="center"/>
    </xf>
    <xf numFmtId="178" fontId="28" fillId="0" borderId="0">
      <alignment vertical="center"/>
    </xf>
    <xf numFmtId="0" fontId="28" fillId="0" borderId="0">
      <alignment vertical="center"/>
    </xf>
    <xf numFmtId="0" fontId="28" fillId="0" borderId="0">
      <alignment vertical="center"/>
    </xf>
    <xf numFmtId="178" fontId="28" fillId="0" borderId="0">
      <alignment vertical="center"/>
    </xf>
    <xf numFmtId="178" fontId="28" fillId="0" borderId="0">
      <alignment vertical="center"/>
    </xf>
    <xf numFmtId="0" fontId="28" fillId="0" borderId="0"/>
    <xf numFmtId="178" fontId="28" fillId="0" borderId="0"/>
    <xf numFmtId="0" fontId="28" fillId="0" borderId="0"/>
    <xf numFmtId="178" fontId="28" fillId="0" borderId="0"/>
    <xf numFmtId="178" fontId="28" fillId="0" borderId="0"/>
    <xf numFmtId="0" fontId="28" fillId="0" borderId="0"/>
    <xf numFmtId="0" fontId="28" fillId="0" borderId="0"/>
    <xf numFmtId="178" fontId="28" fillId="0" borderId="0"/>
    <xf numFmtId="0" fontId="28" fillId="0" borderId="0"/>
    <xf numFmtId="0" fontId="28" fillId="0" borderId="0"/>
    <xf numFmtId="0" fontId="65" fillId="0" borderId="0"/>
    <xf numFmtId="178" fontId="65" fillId="0" borderId="0"/>
    <xf numFmtId="0" fontId="65" fillId="0" borderId="0"/>
    <xf numFmtId="178" fontId="65" fillId="0" borderId="0"/>
    <xf numFmtId="0" fontId="65" fillId="0" borderId="0"/>
    <xf numFmtId="178" fontId="65" fillId="0" borderId="0"/>
    <xf numFmtId="4" fontId="72" fillId="0" borderId="0">
      <protection locked="0"/>
    </xf>
    <xf numFmtId="38" fontId="64" fillId="0" borderId="0" applyFont="0" applyFill="0" applyBorder="0" applyAlignment="0" applyProtection="0"/>
    <xf numFmtId="177" fontId="72" fillId="0" borderId="0">
      <protection locked="0"/>
    </xf>
    <xf numFmtId="180" fontId="64" fillId="0" borderId="0" applyFont="0" applyFill="0" applyBorder="0" applyAlignment="0" applyProtection="0"/>
    <xf numFmtId="0" fontId="43" fillId="0" borderId="0"/>
    <xf numFmtId="182" fontId="72" fillId="0" borderId="0">
      <protection locked="0"/>
    </xf>
    <xf numFmtId="0" fontId="67" fillId="41" borderId="0" applyNumberFormat="0" applyBorder="0" applyAlignment="0" applyProtection="0"/>
    <xf numFmtId="178" fontId="67" fillId="41" borderId="0" applyNumberFormat="0" applyBorder="0" applyAlignment="0" applyProtection="0"/>
    <xf numFmtId="0" fontId="67" fillId="41" borderId="0" applyNumberFormat="0" applyBorder="0" applyAlignment="0" applyProtection="0"/>
    <xf numFmtId="0" fontId="71" fillId="43" borderId="0" applyNumberFormat="0" applyBorder="0" applyAlignment="0" applyProtection="0">
      <alignment vertical="center"/>
    </xf>
    <xf numFmtId="178" fontId="71" fillId="43" borderId="0" applyNumberFormat="0" applyBorder="0" applyAlignment="0" applyProtection="0">
      <alignment vertical="center"/>
    </xf>
    <xf numFmtId="0" fontId="73" fillId="43" borderId="0" applyNumberFormat="0" applyBorder="0" applyAlignment="0" applyProtection="0">
      <alignment vertical="center"/>
    </xf>
    <xf numFmtId="178" fontId="73" fillId="43" borderId="0" applyNumberFormat="0" applyBorder="0" applyAlignment="0" applyProtection="0">
      <alignment vertical="center"/>
    </xf>
    <xf numFmtId="178" fontId="67" fillId="41" borderId="0" applyNumberFormat="0" applyBorder="0" applyAlignment="0" applyProtection="0"/>
    <xf numFmtId="178" fontId="71" fillId="43" borderId="0" applyNumberFormat="0" applyBorder="0" applyAlignment="0" applyProtection="0">
      <alignment vertical="center"/>
    </xf>
    <xf numFmtId="178" fontId="28" fillId="0" borderId="0"/>
    <xf numFmtId="0" fontId="28" fillId="0" borderId="0"/>
    <xf numFmtId="0" fontId="0" fillId="0" borderId="0"/>
    <xf numFmtId="178" fontId="0" fillId="0" borderId="0"/>
    <xf numFmtId="0" fontId="0" fillId="0" borderId="0">
      <alignment vertical="center"/>
    </xf>
    <xf numFmtId="0" fontId="19" fillId="0" borderId="0"/>
    <xf numFmtId="178" fontId="19" fillId="0" borderId="0"/>
    <xf numFmtId="178" fontId="0" fillId="0" borderId="0"/>
    <xf numFmtId="178" fontId="28" fillId="0" borderId="0"/>
    <xf numFmtId="178" fontId="28" fillId="0" borderId="0"/>
    <xf numFmtId="178" fontId="28" fillId="0" borderId="0"/>
    <xf numFmtId="0" fontId="0" fillId="0" borderId="0">
      <alignment vertical="center"/>
    </xf>
    <xf numFmtId="178" fontId="10" fillId="0" borderId="0"/>
    <xf numFmtId="178" fontId="0" fillId="0" borderId="0">
      <alignment vertical="center"/>
    </xf>
    <xf numFmtId="0" fontId="0" fillId="0" borderId="0">
      <alignment vertical="center"/>
    </xf>
    <xf numFmtId="0" fontId="63" fillId="0" borderId="0">
      <alignment vertical="center"/>
    </xf>
    <xf numFmtId="0" fontId="28" fillId="0" borderId="0">
      <alignment vertical="center"/>
    </xf>
    <xf numFmtId="178" fontId="68" fillId="42" borderId="0" applyNumberFormat="0" applyBorder="0" applyAlignment="0" applyProtection="0">
      <alignment vertical="center"/>
    </xf>
    <xf numFmtId="0" fontId="74" fillId="42" borderId="0" applyNumberFormat="0" applyBorder="0" applyAlignment="0" applyProtection="0">
      <alignment vertical="center"/>
    </xf>
    <xf numFmtId="178" fontId="74" fillId="42" borderId="0" applyNumberFormat="0" applyBorder="0" applyAlignment="0" applyProtection="0">
      <alignment vertical="center"/>
    </xf>
    <xf numFmtId="0" fontId="68" fillId="42" borderId="0" applyNumberFormat="0" applyBorder="0" applyAlignment="0" applyProtection="0">
      <alignment vertical="center"/>
    </xf>
  </cellStyleXfs>
  <cellXfs count="694">
    <xf numFmtId="0" fontId="0" fillId="0" borderId="0" xfId="0" applyAlignment="1">
      <alignment vertical="center"/>
    </xf>
    <xf numFmtId="0" fontId="1" fillId="0" borderId="0" xfId="0" applyFont="1" applyFill="1" applyBorder="1" applyAlignment="1">
      <alignment horizontal="center" vertical="center" shrinkToFit="1"/>
    </xf>
    <xf numFmtId="0" fontId="1" fillId="0" borderId="0" xfId="0" applyFont="1" applyFill="1" applyBorder="1" applyAlignment="1">
      <alignment horizontal="center" vertical="center"/>
    </xf>
    <xf numFmtId="0" fontId="2" fillId="0" borderId="0" xfId="0" applyFont="1" applyFill="1" applyAlignment="1">
      <alignment horizontal="center" vertical="center"/>
    </xf>
    <xf numFmtId="0" fontId="3" fillId="0" borderId="0" xfId="0" applyFont="1" applyFill="1" applyAlignment="1">
      <alignment horizontal="center" vertical="center"/>
    </xf>
    <xf numFmtId="0" fontId="2" fillId="0" borderId="0" xfId="0" applyFont="1" applyFill="1" applyAlignment="1">
      <alignment horizontal="center" vertical="center" shrinkToFit="1"/>
    </xf>
    <xf numFmtId="184" fontId="2" fillId="0" borderId="0" xfId="0" applyNumberFormat="1" applyFont="1" applyFill="1" applyAlignment="1">
      <alignment horizontal="center" vertical="center" shrinkToFit="1"/>
    </xf>
    <xf numFmtId="0" fontId="1" fillId="0" borderId="0" xfId="0" applyFont="1" applyFill="1" applyAlignment="1">
      <alignment horizontal="center" vertical="center"/>
    </xf>
    <xf numFmtId="0" fontId="1" fillId="0" borderId="0" xfId="0" applyFont="1" applyFill="1" applyAlignment="1">
      <alignment horizontal="left" vertical="center"/>
    </xf>
    <xf numFmtId="0" fontId="4" fillId="2" borderId="1" xfId="0" applyFont="1" applyFill="1" applyBorder="1" applyAlignment="1">
      <alignment vertical="center" shrinkToFit="1"/>
    </xf>
    <xf numFmtId="0" fontId="4" fillId="2" borderId="2" xfId="0" applyFont="1" applyFill="1" applyBorder="1" applyAlignment="1">
      <alignment vertical="center" shrinkToFit="1"/>
    </xf>
    <xf numFmtId="0" fontId="4" fillId="2" borderId="3" xfId="0" applyFont="1" applyFill="1" applyBorder="1" applyAlignment="1">
      <alignment vertical="center" shrinkToFit="1"/>
    </xf>
    <xf numFmtId="0" fontId="5" fillId="2" borderId="4" xfId="0" applyFont="1" applyFill="1" applyBorder="1" applyAlignment="1">
      <alignment horizontal="center" vertical="center" shrinkToFit="1"/>
    </xf>
    <xf numFmtId="0" fontId="4" fillId="2" borderId="5" xfId="0" applyFont="1" applyFill="1" applyBorder="1" applyAlignment="1">
      <alignment vertical="center" shrinkToFit="1"/>
    </xf>
    <xf numFmtId="0" fontId="4" fillId="2" borderId="6" xfId="0" applyFont="1" applyFill="1" applyBorder="1" applyAlignment="1">
      <alignment vertical="center" shrinkToFit="1"/>
    </xf>
    <xf numFmtId="0" fontId="4" fillId="2" borderId="7" xfId="0" applyFont="1" applyFill="1" applyBorder="1" applyAlignment="1">
      <alignment vertical="center" shrinkToFit="1"/>
    </xf>
    <xf numFmtId="0" fontId="5" fillId="2" borderId="8" xfId="0" applyFont="1" applyFill="1" applyBorder="1" applyAlignment="1">
      <alignment horizontal="center" vertical="center" shrinkToFit="1"/>
    </xf>
    <xf numFmtId="0" fontId="4" fillId="2" borderId="9" xfId="0" applyFont="1" applyFill="1" applyBorder="1" applyAlignment="1">
      <alignment vertical="center" shrinkToFit="1"/>
    </xf>
    <xf numFmtId="0" fontId="6" fillId="3" borderId="10" xfId="0" applyFont="1" applyFill="1" applyBorder="1" applyAlignment="1">
      <alignment horizontal="center" vertical="center" shrinkToFit="1"/>
    </xf>
    <xf numFmtId="0" fontId="6" fillId="3" borderId="11" xfId="0" applyFont="1" applyFill="1" applyBorder="1" applyAlignment="1">
      <alignment horizontal="center" vertical="center" shrinkToFit="1"/>
    </xf>
    <xf numFmtId="0" fontId="4" fillId="2" borderId="5"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13" xfId="0" applyFont="1" applyFill="1" applyBorder="1" applyAlignment="1">
      <alignment horizontal="center" vertical="center" wrapText="1"/>
    </xf>
    <xf numFmtId="185" fontId="4" fillId="2" borderId="13" xfId="0" applyNumberFormat="1"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5" xfId="0" applyFont="1" applyFill="1" applyBorder="1" applyAlignment="1">
      <alignment horizontal="center" vertical="center" wrapText="1"/>
    </xf>
    <xf numFmtId="185" fontId="4" fillId="2" borderId="15" xfId="0" applyNumberFormat="1" applyFont="1" applyFill="1" applyBorder="1" applyAlignment="1">
      <alignment horizontal="center" vertical="center" wrapText="1"/>
    </xf>
    <xf numFmtId="0" fontId="7" fillId="0" borderId="16" xfId="0" applyNumberFormat="1" applyFont="1" applyFill="1" applyBorder="1" applyAlignment="1">
      <alignment horizontal="center" vertical="center"/>
    </xf>
    <xf numFmtId="2" fontId="7" fillId="0" borderId="17" xfId="0" applyNumberFormat="1" applyFont="1" applyFill="1" applyBorder="1" applyAlignment="1">
      <alignment horizontal="center" vertical="center"/>
    </xf>
    <xf numFmtId="187" fontId="7" fillId="0" borderId="17" xfId="0" applyNumberFormat="1" applyFont="1" applyFill="1" applyBorder="1" applyAlignment="1">
      <alignment horizontal="center" vertical="center" shrinkToFit="1"/>
    </xf>
    <xf numFmtId="176" fontId="7" fillId="0" borderId="17" xfId="0" applyNumberFormat="1" applyFont="1" applyFill="1" applyBorder="1" applyAlignment="1">
      <alignment horizontal="center" vertical="center" shrinkToFit="1"/>
    </xf>
    <xf numFmtId="0" fontId="7" fillId="0" borderId="18" xfId="0" applyNumberFormat="1" applyFont="1" applyFill="1" applyBorder="1" applyAlignment="1">
      <alignment horizontal="center" vertical="center"/>
    </xf>
    <xf numFmtId="2" fontId="7" fillId="0" borderId="19" xfId="0" applyNumberFormat="1" applyFont="1" applyFill="1" applyBorder="1" applyAlignment="1">
      <alignment horizontal="center" vertical="center"/>
    </xf>
    <xf numFmtId="187" fontId="7" fillId="0" borderId="19" xfId="0" applyNumberFormat="1" applyFont="1" applyFill="1" applyBorder="1" applyAlignment="1">
      <alignment horizontal="center" vertical="center" shrinkToFit="1"/>
    </xf>
    <xf numFmtId="176" fontId="7" fillId="0" borderId="19" xfId="0" applyNumberFormat="1" applyFont="1" applyFill="1" applyBorder="1" applyAlignment="1">
      <alignment horizontal="center" vertical="center" shrinkToFit="1"/>
    </xf>
    <xf numFmtId="0" fontId="7" fillId="0" borderId="18" xfId="0" applyNumberFormat="1" applyFont="1" applyFill="1" applyBorder="1" applyAlignment="1">
      <alignment horizontal="center" vertical="center" wrapText="1"/>
    </xf>
    <xf numFmtId="0" fontId="1" fillId="0" borderId="18" xfId="0" applyFont="1" applyFill="1" applyBorder="1" applyAlignment="1">
      <alignment horizontal="center" vertical="center"/>
    </xf>
    <xf numFmtId="0" fontId="1" fillId="0" borderId="19" xfId="0" applyFont="1" applyFill="1" applyBorder="1" applyAlignment="1">
      <alignment horizontal="center" vertical="center"/>
    </xf>
    <xf numFmtId="187" fontId="1" fillId="0" borderId="19" xfId="0" applyNumberFormat="1" applyFont="1" applyFill="1" applyBorder="1" applyAlignment="1">
      <alignment horizontal="center" vertical="center" shrinkToFit="1"/>
    </xf>
    <xf numFmtId="176" fontId="1" fillId="0" borderId="19" xfId="0" applyNumberFormat="1" applyFont="1" applyFill="1" applyBorder="1" applyAlignment="1">
      <alignment horizontal="center" vertical="center" shrinkToFit="1"/>
    </xf>
    <xf numFmtId="0" fontId="1" fillId="0" borderId="18" xfId="0" applyFont="1" applyFill="1" applyBorder="1" applyAlignment="1">
      <alignment horizontal="center" vertical="center" shrinkToFit="1"/>
    </xf>
    <xf numFmtId="0" fontId="1" fillId="0" borderId="19" xfId="0" applyFont="1" applyFill="1" applyBorder="1" applyAlignment="1">
      <alignment horizontal="center" vertical="center" shrinkToFit="1"/>
    </xf>
    <xf numFmtId="0" fontId="8" fillId="0" borderId="19" xfId="0" applyFont="1" applyFill="1" applyBorder="1" applyAlignment="1">
      <alignment horizontal="left" vertical="center" shrinkToFit="1"/>
    </xf>
    <xf numFmtId="0" fontId="1" fillId="0" borderId="19" xfId="0" applyFont="1" applyFill="1" applyBorder="1" applyAlignment="1">
      <alignment horizontal="left" vertical="center" shrinkToFit="1"/>
    </xf>
    <xf numFmtId="1" fontId="1" fillId="0" borderId="18" xfId="0" applyNumberFormat="1" applyFont="1" applyFill="1" applyBorder="1" applyAlignment="1">
      <alignment horizontal="center" vertical="center" shrinkToFit="1"/>
    </xf>
    <xf numFmtId="2" fontId="1" fillId="0" borderId="19" xfId="0" applyNumberFormat="1" applyFont="1" applyFill="1" applyBorder="1" applyAlignment="1">
      <alignment horizontal="left" vertical="center" shrinkToFit="1"/>
    </xf>
    <xf numFmtId="49" fontId="1" fillId="0" borderId="18" xfId="0" applyNumberFormat="1" applyFont="1" applyFill="1" applyBorder="1" applyAlignment="1">
      <alignment horizontal="center" vertical="center" shrinkToFit="1"/>
    </xf>
    <xf numFmtId="0" fontId="8" fillId="4" borderId="19" xfId="0" applyFont="1" applyFill="1" applyBorder="1" applyAlignment="1">
      <alignment horizontal="left" vertical="center"/>
    </xf>
    <xf numFmtId="184" fontId="1" fillId="0" borderId="20" xfId="0" applyNumberFormat="1" applyFont="1" applyFill="1" applyBorder="1" applyAlignment="1">
      <alignment horizontal="center" vertical="center" shrinkToFit="1"/>
    </xf>
    <xf numFmtId="184" fontId="1" fillId="0" borderId="21" xfId="0" applyNumberFormat="1" applyFont="1" applyFill="1" applyBorder="1" applyAlignment="1">
      <alignment horizontal="center" vertical="center" shrinkToFit="1"/>
    </xf>
    <xf numFmtId="185" fontId="1" fillId="0" borderId="21" xfId="0" applyNumberFormat="1" applyFont="1" applyFill="1" applyBorder="1" applyAlignment="1">
      <alignment horizontal="center" vertical="center" shrinkToFit="1"/>
    </xf>
    <xf numFmtId="0" fontId="2" fillId="0" borderId="0" xfId="0" applyFont="1" applyFill="1" applyAlignment="1">
      <alignment horizontal="left" vertical="center"/>
    </xf>
    <xf numFmtId="0" fontId="5" fillId="2" borderId="2" xfId="0" applyFont="1" applyFill="1" applyBorder="1" applyAlignment="1">
      <alignment horizontal="center" vertical="center" shrinkToFit="1"/>
    </xf>
    <xf numFmtId="0" fontId="4" fillId="2" borderId="22" xfId="0" applyFont="1" applyFill="1" applyBorder="1" applyAlignment="1">
      <alignment vertical="center" shrinkToFit="1"/>
    </xf>
    <xf numFmtId="0" fontId="4" fillId="3" borderId="22" xfId="0" applyFont="1" applyFill="1" applyBorder="1" applyAlignment="1">
      <alignment horizontal="center" vertical="center" shrinkToFit="1"/>
    </xf>
    <xf numFmtId="0" fontId="4" fillId="3" borderId="23" xfId="0" applyFont="1" applyFill="1" applyBorder="1" applyAlignment="1">
      <alignment horizontal="center" vertical="center" shrinkToFit="1"/>
    </xf>
    <xf numFmtId="0" fontId="5" fillId="2" borderId="24" xfId="0" applyFont="1" applyFill="1" applyBorder="1" applyAlignment="1">
      <alignment horizontal="center" vertical="center" shrinkToFit="1"/>
    </xf>
    <xf numFmtId="185" fontId="4" fillId="5" borderId="19" xfId="0" applyNumberFormat="1" applyFont="1" applyFill="1" applyBorder="1" applyAlignment="1">
      <alignment vertical="center" shrinkToFit="1"/>
    </xf>
    <xf numFmtId="185" fontId="4" fillId="3" borderId="19" xfId="0" applyNumberFormat="1" applyFont="1" applyFill="1" applyBorder="1" applyAlignment="1">
      <alignment vertical="center" shrinkToFit="1"/>
    </xf>
    <xf numFmtId="0" fontId="4" fillId="3" borderId="25" xfId="0" applyFont="1" applyFill="1" applyBorder="1" applyAlignment="1">
      <alignment vertical="center" shrinkToFit="1"/>
    </xf>
    <xf numFmtId="0" fontId="6" fillId="3" borderId="26" xfId="0" applyFont="1" applyFill="1" applyBorder="1" applyAlignment="1">
      <alignment horizontal="center" vertical="center" shrinkToFit="1"/>
    </xf>
    <xf numFmtId="0" fontId="4" fillId="5" borderId="19" xfId="0" applyFont="1" applyFill="1" applyBorder="1" applyAlignment="1">
      <alignment vertical="center" shrinkToFit="1"/>
    </xf>
    <xf numFmtId="0" fontId="9" fillId="6" borderId="19" xfId="0" applyFont="1" applyFill="1" applyBorder="1" applyAlignment="1">
      <alignment horizontal="center" vertical="center" shrinkToFit="1"/>
    </xf>
    <xf numFmtId="0" fontId="9" fillId="6" borderId="25" xfId="0" applyFont="1" applyFill="1" applyBorder="1" applyAlignment="1">
      <alignment horizontal="center" vertical="center" shrinkToFit="1"/>
    </xf>
    <xf numFmtId="185" fontId="4" fillId="2" borderId="27" xfId="0" applyNumberFormat="1" applyFont="1" applyFill="1" applyBorder="1" applyAlignment="1">
      <alignment horizontal="center" vertical="center" wrapText="1"/>
    </xf>
    <xf numFmtId="0" fontId="4" fillId="2" borderId="28" xfId="0" applyFont="1" applyFill="1" applyBorder="1" applyAlignment="1">
      <alignment horizontal="center" vertical="center" wrapText="1"/>
    </xf>
    <xf numFmtId="185" fontId="4" fillId="2" borderId="29" xfId="0" applyNumberFormat="1" applyFont="1" applyFill="1" applyBorder="1" applyAlignment="1">
      <alignment horizontal="center" vertical="center" wrapText="1"/>
    </xf>
    <xf numFmtId="0" fontId="4" fillId="2" borderId="30" xfId="0" applyFont="1" applyFill="1" applyBorder="1" applyAlignment="1">
      <alignment horizontal="center" vertical="center" wrapText="1"/>
    </xf>
    <xf numFmtId="0" fontId="2" fillId="0" borderId="0" xfId="0" applyFont="1" applyFill="1" applyBorder="1" applyAlignment="1">
      <alignment horizontal="center" vertical="center"/>
    </xf>
    <xf numFmtId="10" fontId="7" fillId="0" borderId="17" xfId="0" applyNumberFormat="1" applyFont="1" applyFill="1" applyBorder="1" applyAlignment="1">
      <alignment horizontal="center" vertical="center" shrinkToFit="1"/>
    </xf>
    <xf numFmtId="0" fontId="7" fillId="0" borderId="17" xfId="0" applyFont="1" applyFill="1" applyBorder="1" applyAlignment="1">
      <alignment horizontal="center" vertical="center" shrinkToFit="1"/>
    </xf>
    <xf numFmtId="0" fontId="7" fillId="0" borderId="31" xfId="0" applyFont="1" applyFill="1" applyBorder="1" applyAlignment="1">
      <alignment horizontal="center" vertical="center" shrinkToFit="1"/>
    </xf>
    <xf numFmtId="0" fontId="7" fillId="0" borderId="32" xfId="0" applyFont="1" applyFill="1" applyBorder="1" applyAlignment="1">
      <alignment horizontal="center" vertical="center" shrinkToFit="1"/>
    </xf>
    <xf numFmtId="185" fontId="3" fillId="0" borderId="0" xfId="0" applyNumberFormat="1" applyFont="1" applyFill="1" applyAlignment="1">
      <alignment horizontal="center" vertical="center"/>
    </xf>
    <xf numFmtId="176" fontId="7" fillId="0" borderId="10" xfId="0" applyNumberFormat="1" applyFont="1" applyFill="1" applyBorder="1" applyAlignment="1">
      <alignment horizontal="center" vertical="center" shrinkToFit="1"/>
    </xf>
    <xf numFmtId="0" fontId="7" fillId="0" borderId="25" xfId="0" applyFont="1" applyFill="1" applyBorder="1" applyAlignment="1">
      <alignment horizontal="center" vertical="center" shrinkToFit="1"/>
    </xf>
    <xf numFmtId="0" fontId="7" fillId="0" borderId="19" xfId="0" applyFont="1" applyFill="1" applyBorder="1" applyAlignment="1">
      <alignment horizontal="center" vertical="center" shrinkToFit="1"/>
    </xf>
    <xf numFmtId="0" fontId="7" fillId="0" borderId="10" xfId="0" applyFont="1" applyFill="1" applyBorder="1" applyAlignment="1">
      <alignment horizontal="center" vertical="center" shrinkToFit="1"/>
    </xf>
    <xf numFmtId="10" fontId="1" fillId="0" borderId="19" xfId="0" applyNumberFormat="1" applyFont="1" applyFill="1" applyBorder="1" applyAlignment="1">
      <alignment horizontal="center" vertical="center" shrinkToFit="1"/>
    </xf>
    <xf numFmtId="0" fontId="1" fillId="0" borderId="10" xfId="0" applyFont="1" applyFill="1" applyBorder="1" applyAlignment="1">
      <alignment horizontal="center" vertical="center" shrinkToFit="1"/>
    </xf>
    <xf numFmtId="0" fontId="1" fillId="0" borderId="25" xfId="0" applyFont="1" applyFill="1" applyBorder="1" applyAlignment="1">
      <alignment horizontal="center" vertical="center" shrinkToFit="1"/>
    </xf>
    <xf numFmtId="10" fontId="1" fillId="0" borderId="21" xfId="0" applyNumberFormat="1" applyFont="1" applyFill="1" applyBorder="1" applyAlignment="1">
      <alignment horizontal="center" vertical="center" shrinkToFit="1"/>
    </xf>
    <xf numFmtId="184" fontId="1" fillId="0" borderId="33" xfId="0" applyNumberFormat="1" applyFont="1" applyFill="1" applyBorder="1" applyAlignment="1">
      <alignment horizontal="center" vertical="center" shrinkToFit="1"/>
    </xf>
    <xf numFmtId="184" fontId="1" fillId="0" borderId="34" xfId="0" applyNumberFormat="1" applyFont="1" applyFill="1" applyBorder="1" applyAlignment="1">
      <alignment horizontal="center" vertical="center" shrinkToFit="1"/>
    </xf>
    <xf numFmtId="0" fontId="10" fillId="0" borderId="0" xfId="0" applyFont="1" applyFill="1" applyAlignment="1">
      <alignment vertical="center"/>
    </xf>
    <xf numFmtId="0" fontId="10" fillId="0" borderId="0" xfId="0" applyFont="1" applyAlignment="1">
      <alignment vertical="center"/>
    </xf>
    <xf numFmtId="0" fontId="9" fillId="0" borderId="0" xfId="0" applyFont="1" applyFill="1" applyAlignment="1">
      <alignment vertical="center"/>
    </xf>
    <xf numFmtId="0" fontId="10" fillId="7" borderId="0" xfId="0" applyFont="1" applyFill="1" applyAlignment="1">
      <alignment vertical="center"/>
    </xf>
    <xf numFmtId="0" fontId="11" fillId="0" borderId="0" xfId="0" applyFont="1" applyFill="1" applyAlignment="1">
      <alignment vertical="center"/>
    </xf>
    <xf numFmtId="0" fontId="11" fillId="7" borderId="0" xfId="0" applyFont="1" applyFill="1" applyAlignment="1">
      <alignment vertical="center"/>
    </xf>
    <xf numFmtId="0" fontId="12" fillId="0" borderId="0" xfId="0" applyFont="1" applyFill="1" applyAlignment="1">
      <alignment vertical="center"/>
    </xf>
    <xf numFmtId="0" fontId="13" fillId="7" borderId="0" xfId="0" applyFont="1" applyFill="1" applyAlignment="1">
      <alignment vertical="center"/>
    </xf>
    <xf numFmtId="0" fontId="12" fillId="7" borderId="0" xfId="0" applyFont="1" applyFill="1" applyAlignment="1">
      <alignment vertical="center"/>
    </xf>
    <xf numFmtId="0" fontId="0" fillId="0" borderId="0" xfId="0" applyFont="1" applyFill="1" applyAlignment="1">
      <alignment horizontal="center" vertical="center"/>
    </xf>
    <xf numFmtId="0" fontId="0" fillId="0" borderId="0" xfId="0" applyFont="1" applyFill="1" applyAlignment="1">
      <alignment horizontal="left" vertical="center"/>
    </xf>
    <xf numFmtId="0" fontId="0" fillId="0" borderId="0" xfId="0" applyFont="1" applyFill="1" applyAlignment="1">
      <alignment vertical="center"/>
    </xf>
    <xf numFmtId="0" fontId="14" fillId="0" borderId="0" xfId="0" applyFont="1" applyFill="1" applyAlignment="1">
      <alignment horizontal="center" vertical="center"/>
    </xf>
    <xf numFmtId="0" fontId="10" fillId="0" borderId="0" xfId="0" applyFont="1" applyFill="1" applyAlignment="1">
      <alignment horizontal="left" vertical="center"/>
    </xf>
    <xf numFmtId="0" fontId="10" fillId="0" borderId="0" xfId="0" applyFont="1" applyFill="1" applyAlignment="1">
      <alignment horizontal="center" vertical="center"/>
    </xf>
    <xf numFmtId="49" fontId="9" fillId="0" borderId="19" xfId="0" applyNumberFormat="1" applyFont="1" applyBorder="1" applyAlignment="1">
      <alignment horizontal="center" vertical="center" wrapText="1"/>
    </xf>
    <xf numFmtId="49" fontId="9" fillId="0" borderId="19" xfId="0" applyNumberFormat="1" applyFont="1" applyBorder="1" applyAlignment="1">
      <alignment horizontal="center" vertical="center"/>
    </xf>
    <xf numFmtId="49" fontId="15" fillId="0" borderId="35" xfId="0" applyNumberFormat="1" applyFont="1" applyBorder="1" applyAlignment="1">
      <alignment horizontal="center" vertical="center"/>
    </xf>
    <xf numFmtId="0" fontId="0" fillId="0" borderId="36" xfId="0" applyBorder="1" applyAlignment="1">
      <alignment horizontal="center" vertical="center"/>
    </xf>
    <xf numFmtId="0" fontId="0" fillId="0" borderId="31" xfId="0" applyBorder="1" applyAlignment="1">
      <alignment horizontal="center" vertical="center"/>
    </xf>
    <xf numFmtId="0" fontId="0" fillId="0" borderId="37" xfId="0" applyBorder="1" applyAlignment="1">
      <alignment horizontal="center" vertical="center"/>
    </xf>
    <xf numFmtId="49" fontId="9" fillId="0" borderId="19" xfId="0" applyNumberFormat="1" applyFont="1" applyBorder="1" applyAlignment="1">
      <alignment horizontal="left" vertical="center"/>
    </xf>
    <xf numFmtId="49" fontId="10" fillId="0" borderId="17" xfId="0" applyNumberFormat="1" applyFont="1" applyFill="1" applyBorder="1" applyAlignment="1">
      <alignment horizontal="center" vertical="center"/>
    </xf>
    <xf numFmtId="49" fontId="10" fillId="0" borderId="38" xfId="0" applyNumberFormat="1" applyFont="1" applyFill="1" applyBorder="1" applyAlignment="1">
      <alignment horizontal="center" vertical="center" wrapText="1"/>
    </xf>
    <xf numFmtId="49" fontId="10" fillId="0" borderId="39" xfId="0" applyNumberFormat="1" applyFont="1" applyFill="1" applyBorder="1" applyAlignment="1">
      <alignment horizontal="center" vertical="center"/>
    </xf>
    <xf numFmtId="49" fontId="10" fillId="0" borderId="39" xfId="0" applyNumberFormat="1" applyFont="1" applyFill="1" applyBorder="1" applyAlignment="1">
      <alignment horizontal="center" vertical="center" wrapText="1"/>
    </xf>
    <xf numFmtId="49" fontId="10" fillId="0" borderId="19" xfId="0" applyNumberFormat="1" applyFont="1" applyFill="1" applyBorder="1" applyAlignment="1">
      <alignment horizontal="center" vertical="center" wrapText="1"/>
    </xf>
    <xf numFmtId="49" fontId="10" fillId="0" borderId="40" xfId="0" applyNumberFormat="1" applyFont="1" applyFill="1" applyBorder="1" applyAlignment="1">
      <alignment horizontal="center" vertical="center"/>
    </xf>
    <xf numFmtId="49" fontId="10" fillId="0" borderId="19" xfId="0" applyNumberFormat="1" applyFont="1" applyFill="1" applyBorder="1" applyAlignment="1">
      <alignment horizontal="center" vertical="center"/>
    </xf>
    <xf numFmtId="49" fontId="10" fillId="0" borderId="17" xfId="0" applyNumberFormat="1" applyFont="1" applyFill="1" applyBorder="1" applyAlignment="1">
      <alignment horizontal="center" vertical="center" wrapText="1"/>
    </xf>
    <xf numFmtId="49" fontId="10" fillId="0" borderId="41" xfId="0" applyNumberFormat="1" applyFont="1" applyFill="1" applyBorder="1" applyAlignment="1">
      <alignment horizontal="center" vertical="center"/>
    </xf>
    <xf numFmtId="0" fontId="9" fillId="0" borderId="19" xfId="0" applyFont="1" applyFill="1" applyBorder="1" applyAlignment="1">
      <alignment horizontal="center" vertical="center"/>
    </xf>
    <xf numFmtId="49" fontId="9" fillId="0" borderId="39" xfId="0" applyNumberFormat="1" applyFont="1" applyFill="1" applyBorder="1" applyAlignment="1">
      <alignment horizontal="left" vertical="center"/>
    </xf>
    <xf numFmtId="0" fontId="16" fillId="0" borderId="19" xfId="0" applyFont="1" applyFill="1" applyBorder="1" applyAlignment="1">
      <alignment horizontal="center" vertical="center"/>
    </xf>
    <xf numFmtId="176" fontId="10" fillId="0" borderId="19" xfId="0" applyNumberFormat="1" applyFont="1" applyFill="1" applyBorder="1" applyAlignment="1">
      <alignment horizontal="center" vertical="center" wrapText="1"/>
    </xf>
    <xf numFmtId="49" fontId="9" fillId="0" borderId="19" xfId="0" applyNumberFormat="1" applyFont="1" applyFill="1" applyBorder="1" applyAlignment="1">
      <alignment horizontal="center" vertical="center"/>
    </xf>
    <xf numFmtId="49" fontId="9" fillId="0" borderId="17" xfId="0" applyNumberFormat="1" applyFont="1" applyFill="1" applyBorder="1" applyAlignment="1">
      <alignment horizontal="center" vertical="center" wrapText="1"/>
    </xf>
    <xf numFmtId="176" fontId="9" fillId="0" borderId="19" xfId="0" applyNumberFormat="1" applyFont="1" applyFill="1" applyBorder="1" applyAlignment="1">
      <alignment horizontal="center" vertical="center" wrapText="1"/>
    </xf>
    <xf numFmtId="0" fontId="10" fillId="0" borderId="19" xfId="0" applyFont="1" applyFill="1" applyBorder="1" applyAlignment="1">
      <alignment horizontal="left" vertical="center"/>
    </xf>
    <xf numFmtId="49" fontId="10" fillId="0" borderId="39" xfId="0" applyNumberFormat="1" applyFont="1" applyFill="1" applyBorder="1" applyAlignment="1">
      <alignment horizontal="left" vertical="center"/>
    </xf>
    <xf numFmtId="0" fontId="10" fillId="0" borderId="19" xfId="0" applyNumberFormat="1" applyFont="1" applyFill="1" applyBorder="1" applyAlignment="1">
      <alignment horizontal="center" vertical="center"/>
    </xf>
    <xf numFmtId="0" fontId="10" fillId="0" borderId="19" xfId="0" applyNumberFormat="1" applyFont="1" applyFill="1" applyBorder="1" applyAlignment="1">
      <alignment horizontal="left" vertical="center"/>
    </xf>
    <xf numFmtId="176" fontId="10" fillId="0" borderId="19" xfId="0" applyNumberFormat="1" applyFont="1" applyFill="1" applyBorder="1" applyAlignment="1">
      <alignment horizontal="center" vertical="center"/>
    </xf>
    <xf numFmtId="0" fontId="10" fillId="7" borderId="19" xfId="0" applyNumberFormat="1" applyFont="1" applyFill="1" applyBorder="1" applyAlignment="1">
      <alignment horizontal="center" vertical="center"/>
    </xf>
    <xf numFmtId="0" fontId="10" fillId="7" borderId="19" xfId="0" applyNumberFormat="1" applyFont="1" applyFill="1" applyBorder="1" applyAlignment="1">
      <alignment horizontal="left" vertical="center"/>
    </xf>
    <xf numFmtId="176" fontId="10" fillId="7" borderId="19" xfId="0" applyNumberFormat="1" applyFont="1" applyFill="1" applyBorder="1" applyAlignment="1">
      <alignment horizontal="center" vertical="center"/>
    </xf>
    <xf numFmtId="49" fontId="10" fillId="0" borderId="19" xfId="0" applyNumberFormat="1" applyFont="1" applyFill="1" applyBorder="1" applyAlignment="1">
      <alignment horizontal="left" vertical="center"/>
    </xf>
    <xf numFmtId="185" fontId="10" fillId="0" borderId="19" xfId="0" applyNumberFormat="1" applyFont="1" applyFill="1" applyBorder="1" applyAlignment="1">
      <alignment horizontal="center" vertical="center"/>
    </xf>
    <xf numFmtId="188" fontId="10" fillId="0" borderId="19" xfId="0" applyNumberFormat="1" applyFont="1" applyFill="1" applyBorder="1" applyAlignment="1">
      <alignment horizontal="center" vertical="center"/>
    </xf>
    <xf numFmtId="0" fontId="11" fillId="0" borderId="19" xfId="0" applyFont="1" applyFill="1" applyBorder="1" applyAlignment="1">
      <alignment horizontal="center" vertical="center"/>
    </xf>
    <xf numFmtId="0" fontId="10" fillId="0" borderId="19" xfId="0" applyFont="1" applyFill="1" applyBorder="1" applyAlignment="1">
      <alignment vertical="center"/>
    </xf>
    <xf numFmtId="0" fontId="11" fillId="0" borderId="19" xfId="0" applyFont="1" applyFill="1" applyBorder="1" applyAlignment="1">
      <alignment horizontal="left" vertical="center"/>
    </xf>
    <xf numFmtId="185" fontId="11" fillId="0" borderId="19" xfId="0" applyNumberFormat="1" applyFont="1" applyFill="1" applyBorder="1" applyAlignment="1">
      <alignment horizontal="center" vertical="center"/>
    </xf>
    <xf numFmtId="49" fontId="11" fillId="7" borderId="19" xfId="0" applyNumberFormat="1" applyFont="1" applyFill="1" applyBorder="1" applyAlignment="1">
      <alignment horizontal="center" vertical="center"/>
    </xf>
    <xf numFmtId="49" fontId="11" fillId="7" borderId="19" xfId="0" applyNumberFormat="1" applyFont="1" applyFill="1" applyBorder="1" applyAlignment="1">
      <alignment horizontal="left" vertical="center"/>
    </xf>
    <xf numFmtId="176" fontId="17" fillId="7" borderId="19" xfId="0" applyNumberFormat="1" applyFont="1" applyFill="1" applyBorder="1" applyAlignment="1">
      <alignment horizontal="center" vertical="center" shrinkToFit="1"/>
    </xf>
    <xf numFmtId="49" fontId="11" fillId="0" borderId="19" xfId="0" applyNumberFormat="1" applyFont="1" applyFill="1" applyBorder="1" applyAlignment="1">
      <alignment horizontal="center" vertical="center"/>
    </xf>
    <xf numFmtId="49" fontId="11" fillId="0" borderId="19" xfId="0" applyNumberFormat="1" applyFont="1" applyFill="1" applyBorder="1" applyAlignment="1">
      <alignment horizontal="left" vertical="center"/>
    </xf>
    <xf numFmtId="176" fontId="17" fillId="0" borderId="19" xfId="0" applyNumberFormat="1" applyFont="1" applyFill="1" applyBorder="1" applyAlignment="1">
      <alignment horizontal="center" vertical="center" shrinkToFit="1"/>
    </xf>
    <xf numFmtId="185" fontId="11" fillId="0" borderId="19" xfId="0" applyNumberFormat="1" applyFont="1" applyFill="1" applyBorder="1" applyAlignment="1">
      <alignment horizontal="left" vertical="center"/>
    </xf>
    <xf numFmtId="0" fontId="11" fillId="0" borderId="19" xfId="0" applyNumberFormat="1" applyFont="1" applyFill="1" applyBorder="1" applyAlignment="1">
      <alignment horizontal="center" vertical="center"/>
    </xf>
    <xf numFmtId="0" fontId="12" fillId="0" borderId="19" xfId="0" applyNumberFormat="1" applyFont="1" applyFill="1" applyBorder="1" applyAlignment="1">
      <alignment horizontal="center" vertical="center"/>
    </xf>
    <xf numFmtId="0" fontId="12" fillId="0" borderId="19" xfId="0" applyNumberFormat="1" applyFont="1" applyFill="1" applyBorder="1" applyAlignment="1">
      <alignment horizontal="left" vertical="center"/>
    </xf>
    <xf numFmtId="185" fontId="12" fillId="0" borderId="19" xfId="0" applyNumberFormat="1" applyFont="1" applyFill="1" applyBorder="1" applyAlignment="1">
      <alignment horizontal="center" vertical="center"/>
    </xf>
    <xf numFmtId="185" fontId="12" fillId="8" borderId="19" xfId="0" applyNumberFormat="1" applyFont="1" applyFill="1" applyBorder="1" applyAlignment="1">
      <alignment horizontal="center" vertical="center"/>
    </xf>
    <xf numFmtId="0" fontId="11" fillId="0" borderId="19" xfId="0" applyNumberFormat="1" applyFont="1" applyFill="1" applyBorder="1" applyAlignment="1">
      <alignment horizontal="left" vertical="center"/>
    </xf>
    <xf numFmtId="0" fontId="0" fillId="0" borderId="40" xfId="0" applyBorder="1" applyAlignment="1">
      <alignment horizontal="center" vertical="center"/>
    </xf>
    <xf numFmtId="49" fontId="9" fillId="0" borderId="19" xfId="0" applyNumberFormat="1" applyFont="1" applyFill="1" applyBorder="1" applyAlignment="1">
      <alignment horizontal="left" vertical="center"/>
    </xf>
    <xf numFmtId="49" fontId="9" fillId="0" borderId="0" xfId="0" applyNumberFormat="1" applyFont="1" applyFill="1" applyBorder="1" applyAlignment="1">
      <alignment horizontal="left" vertical="center"/>
    </xf>
    <xf numFmtId="0" fontId="0" fillId="0" borderId="41" xfId="0" applyBorder="1" applyAlignment="1">
      <alignment horizontal="center" vertical="center"/>
    </xf>
    <xf numFmtId="2" fontId="18" fillId="0" borderId="10" xfId="0" applyNumberFormat="1" applyFont="1" applyFill="1" applyBorder="1" applyAlignment="1">
      <alignment horizontal="left" vertical="center"/>
    </xf>
    <xf numFmtId="2" fontId="18" fillId="0" borderId="11" xfId="0" applyNumberFormat="1" applyFont="1" applyFill="1" applyBorder="1" applyAlignment="1">
      <alignment horizontal="left" vertical="center"/>
    </xf>
    <xf numFmtId="2" fontId="18" fillId="0" borderId="26" xfId="0" applyNumberFormat="1" applyFont="1" applyFill="1" applyBorder="1" applyAlignment="1">
      <alignment horizontal="left" vertical="center"/>
    </xf>
    <xf numFmtId="2" fontId="18" fillId="0" borderId="19" xfId="0" applyNumberFormat="1" applyFont="1" applyFill="1" applyBorder="1" applyAlignment="1">
      <alignment horizontal="left" vertical="center"/>
    </xf>
    <xf numFmtId="2" fontId="18" fillId="0" borderId="0" xfId="0" applyNumberFormat="1" applyFont="1" applyFill="1" applyBorder="1" applyAlignment="1">
      <alignment horizontal="left" vertical="center"/>
    </xf>
    <xf numFmtId="0" fontId="19" fillId="0" borderId="38" xfId="0" applyFont="1" applyBorder="1" applyAlignment="1">
      <alignment horizontal="center" vertical="center" wrapText="1"/>
    </xf>
    <xf numFmtId="0" fontId="10" fillId="0" borderId="39" xfId="0" applyFont="1" applyFill="1" applyBorder="1" applyAlignment="1">
      <alignment horizontal="center" vertical="center" wrapText="1"/>
    </xf>
    <xf numFmtId="0" fontId="10" fillId="0" borderId="19"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9" fillId="0" borderId="17" xfId="0" applyFont="1" applyBorder="1" applyAlignment="1">
      <alignment horizontal="center" vertical="center" wrapText="1"/>
    </xf>
    <xf numFmtId="0" fontId="10" fillId="0" borderId="17" xfId="0" applyFont="1" applyFill="1" applyBorder="1" applyAlignment="1">
      <alignment horizontal="center" vertical="center" wrapText="1"/>
    </xf>
    <xf numFmtId="176" fontId="9" fillId="0" borderId="19" xfId="0" applyNumberFormat="1" applyFont="1" applyFill="1" applyBorder="1" applyAlignment="1">
      <alignment horizontal="center" vertical="center"/>
    </xf>
    <xf numFmtId="0" fontId="9" fillId="0" borderId="17" xfId="0" applyFont="1" applyFill="1" applyBorder="1" applyAlignment="1">
      <alignment horizontal="center" vertical="center"/>
    </xf>
    <xf numFmtId="0" fontId="9" fillId="0" borderId="0" xfId="0" applyFont="1" applyFill="1" applyBorder="1" applyAlignment="1">
      <alignment horizontal="center" vertical="center"/>
    </xf>
    <xf numFmtId="176" fontId="19" fillId="0" borderId="17" xfId="0" applyNumberFormat="1" applyFont="1" applyBorder="1" applyAlignment="1">
      <alignment horizontal="center" vertical="center" wrapText="1"/>
    </xf>
    <xf numFmtId="0" fontId="10" fillId="0" borderId="17" xfId="0" applyFont="1" applyFill="1" applyBorder="1" applyAlignment="1">
      <alignment horizontal="center" vertical="center"/>
    </xf>
    <xf numFmtId="0" fontId="10" fillId="0" borderId="0" xfId="0" applyFont="1" applyFill="1" applyBorder="1" applyAlignment="1">
      <alignment horizontal="center" vertical="center"/>
    </xf>
    <xf numFmtId="176" fontId="19" fillId="0" borderId="17" xfId="0" applyNumberFormat="1" applyFont="1" applyFill="1" applyBorder="1" applyAlignment="1">
      <alignment horizontal="center" vertical="center" wrapText="1"/>
    </xf>
    <xf numFmtId="0" fontId="10" fillId="0" borderId="0" xfId="0" applyFont="1" applyFill="1" applyBorder="1" applyAlignment="1">
      <alignment vertical="center"/>
    </xf>
    <xf numFmtId="176" fontId="10" fillId="7" borderId="19" xfId="0" applyNumberFormat="1" applyFont="1" applyFill="1" applyBorder="1" applyAlignment="1">
      <alignment horizontal="center" vertical="center" wrapText="1"/>
    </xf>
    <xf numFmtId="176" fontId="19" fillId="7" borderId="17" xfId="0" applyNumberFormat="1" applyFont="1" applyFill="1" applyBorder="1" applyAlignment="1">
      <alignment horizontal="center" vertical="center" wrapText="1"/>
    </xf>
    <xf numFmtId="0" fontId="10" fillId="7" borderId="19" xfId="0" applyFont="1" applyFill="1" applyBorder="1" applyAlignment="1">
      <alignment vertical="center"/>
    </xf>
    <xf numFmtId="0" fontId="9" fillId="7" borderId="19" xfId="0" applyFont="1" applyFill="1" applyBorder="1" applyAlignment="1">
      <alignment horizontal="center" vertical="center"/>
    </xf>
    <xf numFmtId="176" fontId="9" fillId="7" borderId="19" xfId="0" applyNumberFormat="1" applyFont="1" applyFill="1" applyBorder="1" applyAlignment="1">
      <alignment horizontal="center" vertical="center"/>
    </xf>
    <xf numFmtId="0" fontId="10" fillId="7" borderId="0" xfId="0" applyFont="1" applyFill="1" applyBorder="1" applyAlignment="1">
      <alignment vertical="center"/>
    </xf>
    <xf numFmtId="0" fontId="10" fillId="0" borderId="19" xfId="0" applyFont="1" applyFill="1" applyBorder="1" applyAlignment="1">
      <alignment horizontal="center" vertical="center"/>
    </xf>
    <xf numFmtId="176" fontId="10" fillId="0" borderId="0" xfId="0" applyNumberFormat="1" applyFont="1" applyFill="1" applyBorder="1" applyAlignment="1">
      <alignment vertical="center"/>
    </xf>
    <xf numFmtId="0" fontId="10" fillId="7" borderId="19" xfId="0" applyFont="1" applyFill="1" applyBorder="1" applyAlignment="1">
      <alignment horizontal="center" vertical="center"/>
    </xf>
    <xf numFmtId="176" fontId="10" fillId="7" borderId="0" xfId="0" applyNumberFormat="1" applyFont="1" applyFill="1" applyBorder="1" applyAlignment="1">
      <alignment vertical="center"/>
    </xf>
    <xf numFmtId="188" fontId="11" fillId="0" borderId="19" xfId="0" applyNumberFormat="1" applyFont="1" applyFill="1" applyBorder="1" applyAlignment="1">
      <alignment horizontal="center" vertical="center"/>
    </xf>
    <xf numFmtId="0" fontId="11" fillId="0" borderId="19" xfId="0" applyFont="1" applyFill="1" applyBorder="1" applyAlignment="1">
      <alignment vertical="center"/>
    </xf>
    <xf numFmtId="0" fontId="11" fillId="0" borderId="0" xfId="0" applyFont="1" applyFill="1" applyBorder="1" applyAlignment="1">
      <alignment vertical="center"/>
    </xf>
    <xf numFmtId="0" fontId="11" fillId="7" borderId="19" xfId="0" applyNumberFormat="1" applyFont="1" applyFill="1" applyBorder="1" applyAlignment="1">
      <alignment horizontal="center" vertical="center"/>
    </xf>
    <xf numFmtId="49" fontId="11" fillId="7" borderId="0" xfId="0" applyNumberFormat="1" applyFont="1" applyFill="1" applyBorder="1" applyAlignment="1">
      <alignment horizontal="center" vertical="center"/>
    </xf>
    <xf numFmtId="49" fontId="11" fillId="0" borderId="0" xfId="0" applyNumberFormat="1" applyFont="1" applyFill="1" applyBorder="1" applyAlignment="1">
      <alignment horizontal="center" vertical="center"/>
    </xf>
    <xf numFmtId="0" fontId="12" fillId="0" borderId="0" xfId="0" applyNumberFormat="1" applyFont="1" applyFill="1" applyBorder="1" applyAlignment="1">
      <alignment horizontal="center" vertical="center"/>
    </xf>
    <xf numFmtId="0" fontId="11" fillId="0" borderId="0" xfId="0" applyNumberFormat="1" applyFont="1" applyFill="1" applyBorder="1" applyAlignment="1">
      <alignment horizontal="center" vertical="center"/>
    </xf>
    <xf numFmtId="49" fontId="9" fillId="0" borderId="0" xfId="0" applyNumberFormat="1" applyFont="1" applyFill="1" applyBorder="1" applyAlignment="1">
      <alignment horizontal="center" vertical="center"/>
    </xf>
    <xf numFmtId="0" fontId="10" fillId="0" borderId="0" xfId="0" applyFont="1" applyAlignment="1">
      <alignment horizontal="center" vertical="center"/>
    </xf>
    <xf numFmtId="2" fontId="18" fillId="0" borderId="0" xfId="0" applyNumberFormat="1" applyFont="1" applyFill="1" applyBorder="1" applyAlignment="1">
      <alignment horizontal="center" vertical="center"/>
    </xf>
    <xf numFmtId="179" fontId="9" fillId="0" borderId="0" xfId="0" applyNumberFormat="1" applyFont="1" applyFill="1" applyBorder="1" applyAlignment="1">
      <alignment horizontal="center" vertical="center"/>
    </xf>
    <xf numFmtId="176" fontId="10" fillId="0" borderId="0" xfId="0" applyNumberFormat="1" applyFont="1" applyFill="1" applyBorder="1" applyAlignment="1">
      <alignment horizontal="center" vertical="center" wrapText="1"/>
    </xf>
    <xf numFmtId="189" fontId="10" fillId="7" borderId="0" xfId="0" applyNumberFormat="1" applyFont="1" applyFill="1" applyBorder="1" applyAlignment="1">
      <alignment horizontal="center" vertical="center" wrapText="1"/>
    </xf>
    <xf numFmtId="176" fontId="10" fillId="0" borderId="0" xfId="0" applyNumberFormat="1" applyFont="1" applyFill="1" applyAlignment="1">
      <alignment horizontal="center" vertical="center"/>
    </xf>
    <xf numFmtId="188" fontId="10" fillId="0" borderId="0" xfId="0" applyNumberFormat="1" applyFont="1" applyFill="1" applyBorder="1" applyAlignment="1">
      <alignment horizontal="center" vertical="center" wrapText="1"/>
    </xf>
    <xf numFmtId="189" fontId="9" fillId="0" borderId="0" xfId="0" applyNumberFormat="1" applyFont="1" applyFill="1" applyBorder="1" applyAlignment="1">
      <alignment horizontal="center" vertical="center"/>
    </xf>
    <xf numFmtId="0" fontId="9" fillId="0" borderId="0" xfId="0" applyFont="1" applyFill="1" applyAlignment="1">
      <alignment horizontal="center" vertical="center"/>
    </xf>
    <xf numFmtId="188" fontId="10" fillId="0" borderId="0" xfId="0" applyNumberFormat="1" applyFont="1" applyFill="1" applyBorder="1" applyAlignment="1">
      <alignment horizontal="center" vertical="center"/>
    </xf>
    <xf numFmtId="188" fontId="10" fillId="7" borderId="0" xfId="0" applyNumberFormat="1" applyFont="1" applyFill="1" applyBorder="1" applyAlignment="1">
      <alignment horizontal="center" vertical="center"/>
    </xf>
    <xf numFmtId="0" fontId="10" fillId="7" borderId="0" xfId="0" applyFont="1" applyFill="1" applyAlignment="1">
      <alignment horizontal="center" vertical="center"/>
    </xf>
    <xf numFmtId="0" fontId="10" fillId="7" borderId="0" xfId="0" applyFont="1" applyFill="1" applyBorder="1" applyAlignment="1">
      <alignment horizontal="center" vertical="center"/>
    </xf>
    <xf numFmtId="185" fontId="10" fillId="0" borderId="0" xfId="0" applyNumberFormat="1" applyFont="1" applyFill="1" applyBorder="1" applyAlignment="1">
      <alignment horizontal="center" vertical="center"/>
    </xf>
    <xf numFmtId="185" fontId="10" fillId="0" borderId="0" xfId="0" applyNumberFormat="1" applyFont="1" applyFill="1" applyBorder="1" applyAlignment="1">
      <alignment horizontal="right" vertical="center"/>
    </xf>
    <xf numFmtId="0" fontId="10" fillId="0" borderId="0" xfId="0" applyNumberFormat="1" applyFont="1" applyFill="1" applyBorder="1" applyAlignment="1">
      <alignment horizontal="center" vertical="center"/>
    </xf>
    <xf numFmtId="176" fontId="10" fillId="0" borderId="0" xfId="0" applyNumberFormat="1" applyFont="1" applyFill="1" applyBorder="1" applyAlignment="1">
      <alignment horizontal="center" vertical="center"/>
    </xf>
    <xf numFmtId="176" fontId="10" fillId="0" borderId="0" xfId="0" applyNumberFormat="1" applyFont="1" applyFill="1" applyBorder="1" applyAlignment="1">
      <alignment horizontal="right" vertical="center"/>
    </xf>
    <xf numFmtId="0" fontId="11" fillId="0" borderId="0" xfId="0" applyFont="1" applyFill="1" applyBorder="1" applyAlignment="1">
      <alignment horizontal="center" vertical="center"/>
    </xf>
    <xf numFmtId="0" fontId="11" fillId="0" borderId="0" xfId="0" applyFont="1" applyFill="1" applyAlignment="1">
      <alignment horizontal="center" vertical="center"/>
    </xf>
    <xf numFmtId="0" fontId="11" fillId="7" borderId="0" xfId="0" applyFont="1" applyFill="1" applyAlignment="1">
      <alignment horizontal="center" vertical="center"/>
    </xf>
    <xf numFmtId="0" fontId="12" fillId="0" borderId="0" xfId="0" applyFont="1" applyFill="1" applyAlignment="1">
      <alignment horizontal="center" vertical="center"/>
    </xf>
    <xf numFmtId="0" fontId="13" fillId="7" borderId="19" xfId="0" applyNumberFormat="1" applyFont="1" applyFill="1" applyBorder="1" applyAlignment="1">
      <alignment horizontal="center" vertical="center"/>
    </xf>
    <xf numFmtId="0" fontId="13" fillId="7" borderId="19" xfId="0" applyNumberFormat="1" applyFont="1" applyFill="1" applyBorder="1" applyAlignment="1">
      <alignment horizontal="left" vertical="center"/>
    </xf>
    <xf numFmtId="185" fontId="13" fillId="7" borderId="19" xfId="0" applyNumberFormat="1" applyFont="1" applyFill="1" applyBorder="1" applyAlignment="1">
      <alignment horizontal="center" vertical="center"/>
    </xf>
    <xf numFmtId="49" fontId="12" fillId="7" borderId="19" xfId="0" applyNumberFormat="1" applyFont="1" applyFill="1" applyBorder="1" applyAlignment="1">
      <alignment horizontal="center" vertical="center"/>
    </xf>
    <xf numFmtId="49" fontId="12" fillId="7" borderId="19" xfId="0" applyNumberFormat="1" applyFont="1" applyFill="1" applyBorder="1" applyAlignment="1">
      <alignment horizontal="left" vertical="center"/>
    </xf>
    <xf numFmtId="185" fontId="12" fillId="7" borderId="19" xfId="0" applyNumberFormat="1" applyFont="1" applyFill="1" applyBorder="1" applyAlignment="1">
      <alignment horizontal="center" vertical="center"/>
    </xf>
    <xf numFmtId="49" fontId="11" fillId="0" borderId="19" xfId="0" applyNumberFormat="1" applyFont="1" applyFill="1" applyBorder="1" applyAlignment="1">
      <alignment horizontal="left" vertical="center" wrapText="1"/>
    </xf>
    <xf numFmtId="185" fontId="11" fillId="7" borderId="19" xfId="0" applyNumberFormat="1" applyFont="1" applyFill="1" applyBorder="1" applyAlignment="1">
      <alignment horizontal="center" vertical="center"/>
    </xf>
    <xf numFmtId="190" fontId="11" fillId="7" borderId="19" xfId="0" applyNumberFormat="1" applyFont="1" applyFill="1" applyBorder="1" applyAlignment="1">
      <alignment horizontal="center" vertical="center"/>
    </xf>
    <xf numFmtId="0" fontId="18" fillId="7" borderId="19" xfId="0" applyFont="1" applyFill="1" applyBorder="1" applyAlignment="1">
      <alignment horizontal="center" vertical="center"/>
    </xf>
    <xf numFmtId="176" fontId="18" fillId="7" borderId="19" xfId="0" applyNumberFormat="1" applyFont="1" applyFill="1" applyBorder="1" applyAlignment="1">
      <alignment horizontal="center" vertical="center"/>
    </xf>
    <xf numFmtId="0" fontId="13" fillId="7" borderId="0" xfId="0" applyNumberFormat="1" applyFont="1" applyFill="1" applyBorder="1" applyAlignment="1">
      <alignment horizontal="center" vertical="center"/>
    </xf>
    <xf numFmtId="0" fontId="11" fillId="0" borderId="26" xfId="0" applyNumberFormat="1" applyFont="1" applyFill="1" applyBorder="1" applyAlignment="1">
      <alignment horizontal="center" vertical="center"/>
    </xf>
    <xf numFmtId="0" fontId="12" fillId="7" borderId="26" xfId="0" applyFont="1" applyFill="1" applyBorder="1" applyAlignment="1">
      <alignment vertical="center"/>
    </xf>
    <xf numFmtId="0" fontId="12" fillId="7" borderId="0" xfId="0" applyFont="1" applyFill="1" applyBorder="1" applyAlignment="1">
      <alignment vertical="center"/>
    </xf>
    <xf numFmtId="0" fontId="11" fillId="0" borderId="26" xfId="0" applyFont="1" applyFill="1" applyBorder="1" applyAlignment="1">
      <alignment vertical="center"/>
    </xf>
    <xf numFmtId="0" fontId="11" fillId="7" borderId="26" xfId="0" applyFont="1" applyFill="1" applyBorder="1" applyAlignment="1">
      <alignment vertical="center"/>
    </xf>
    <xf numFmtId="0" fontId="11" fillId="7" borderId="0" xfId="0" applyFont="1" applyFill="1" applyBorder="1" applyAlignment="1">
      <alignment vertical="center"/>
    </xf>
    <xf numFmtId="0" fontId="13" fillId="7" borderId="0" xfId="0" applyFont="1" applyFill="1" applyAlignment="1">
      <alignment horizontal="center" vertical="center"/>
    </xf>
    <xf numFmtId="0" fontId="12" fillId="7" borderId="0" xfId="0" applyFont="1" applyFill="1" applyBorder="1" applyAlignment="1">
      <alignment horizontal="center" vertical="center"/>
    </xf>
    <xf numFmtId="0" fontId="12" fillId="7" borderId="0" xfId="0" applyFont="1" applyFill="1" applyAlignment="1">
      <alignment horizontal="center" vertical="center"/>
    </xf>
    <xf numFmtId="176" fontId="11" fillId="0" borderId="0" xfId="0" applyNumberFormat="1" applyFont="1" applyFill="1" applyBorder="1" applyAlignment="1">
      <alignment horizontal="center" vertical="center"/>
    </xf>
    <xf numFmtId="0" fontId="11" fillId="7" borderId="0" xfId="0" applyFont="1" applyFill="1" applyBorder="1" applyAlignment="1">
      <alignment horizontal="center" vertical="center"/>
    </xf>
    <xf numFmtId="176" fontId="1" fillId="0" borderId="0" xfId="5064" applyNumberFormat="1" applyFont="1" applyFill="1" applyBorder="1" applyAlignment="1">
      <alignment horizontal="center" vertical="center"/>
    </xf>
    <xf numFmtId="0" fontId="1" fillId="0" borderId="0" xfId="5064" applyFont="1" applyFill="1" applyAlignment="1">
      <alignment vertical="center"/>
    </xf>
    <xf numFmtId="0" fontId="20" fillId="0" borderId="0" xfId="0" applyFont="1" applyFill="1" applyAlignment="1">
      <alignment vertical="center"/>
    </xf>
    <xf numFmtId="0" fontId="11" fillId="0" borderId="0" xfId="0" applyFont="1" applyAlignment="1">
      <alignment vertical="center"/>
    </xf>
    <xf numFmtId="0" fontId="0" fillId="0" borderId="0" xfId="0" applyAlignment="1">
      <alignment horizontal="center" vertical="center"/>
    </xf>
    <xf numFmtId="0" fontId="0" fillId="0" borderId="0" xfId="0" applyAlignment="1">
      <alignment horizontal="right" vertical="center"/>
    </xf>
    <xf numFmtId="191" fontId="1" fillId="0" borderId="0" xfId="5064" applyNumberFormat="1" applyFont="1" applyFill="1" applyBorder="1" applyAlignment="1">
      <alignment horizontal="center" vertical="center"/>
    </xf>
    <xf numFmtId="176" fontId="1" fillId="0" borderId="0" xfId="5064" applyNumberFormat="1" applyFont="1" applyFill="1" applyBorder="1" applyAlignment="1">
      <alignment horizontal="center" vertical="center" wrapText="1"/>
    </xf>
    <xf numFmtId="191" fontId="1" fillId="0" borderId="0" xfId="5064" applyNumberFormat="1" applyFont="1" applyFill="1" applyBorder="1" applyAlignment="1">
      <alignment horizontal="center" vertical="center" wrapText="1"/>
    </xf>
    <xf numFmtId="0" fontId="0" fillId="0" borderId="0" xfId="5085" applyAlignment="1">
      <alignment horizontal="center" vertical="center"/>
    </xf>
    <xf numFmtId="0" fontId="21" fillId="0" borderId="0" xfId="0" applyFont="1" applyFill="1" applyBorder="1" applyAlignment="1">
      <alignment horizontal="left" vertical="center" wrapText="1"/>
    </xf>
    <xf numFmtId="0" fontId="21" fillId="0" borderId="0" xfId="0" applyFont="1" applyFill="1" applyBorder="1" applyAlignment="1">
      <alignment horizontal="right" vertical="center" wrapText="1"/>
    </xf>
    <xf numFmtId="49" fontId="10" fillId="0" borderId="19" xfId="5064" applyNumberFormat="1" applyFont="1" applyBorder="1" applyAlignment="1">
      <alignment horizontal="center" vertical="center"/>
    </xf>
    <xf numFmtId="0" fontId="10" fillId="0" borderId="19" xfId="5064" applyNumberFormat="1" applyFont="1" applyBorder="1" applyAlignment="1">
      <alignment horizontal="center" vertical="center" wrapText="1"/>
    </xf>
    <xf numFmtId="49" fontId="10" fillId="0" borderId="39" xfId="5064" applyNumberFormat="1" applyFont="1" applyBorder="1" applyAlignment="1">
      <alignment horizontal="center" vertical="center"/>
    </xf>
    <xf numFmtId="49" fontId="10" fillId="0" borderId="19" xfId="5064" applyNumberFormat="1" applyFont="1" applyBorder="1" applyAlignment="1">
      <alignment horizontal="right" vertical="center" wrapText="1"/>
    </xf>
    <xf numFmtId="49" fontId="10" fillId="0" borderId="10" xfId="5064" applyNumberFormat="1" applyFont="1" applyBorder="1" applyAlignment="1">
      <alignment horizontal="center" vertical="center" wrapText="1"/>
    </xf>
    <xf numFmtId="49" fontId="10" fillId="0" borderId="26" xfId="5064" applyNumberFormat="1" applyFont="1" applyBorder="1" applyAlignment="1">
      <alignment horizontal="center" vertical="center" wrapText="1"/>
    </xf>
    <xf numFmtId="49" fontId="10" fillId="0" borderId="17" xfId="5064" applyNumberFormat="1" applyFont="1" applyBorder="1" applyAlignment="1">
      <alignment horizontal="center" vertical="center"/>
    </xf>
    <xf numFmtId="49" fontId="10" fillId="0" borderId="19" xfId="5064" applyNumberFormat="1" applyFont="1" applyBorder="1" applyAlignment="1">
      <alignment horizontal="center" vertical="center" wrapText="1"/>
    </xf>
    <xf numFmtId="49" fontId="10" fillId="0" borderId="19" xfId="0" applyNumberFormat="1" applyFont="1" applyBorder="1" applyAlignment="1">
      <alignment horizontal="center" vertical="center"/>
    </xf>
    <xf numFmtId="0" fontId="10" fillId="0" borderId="31" xfId="0" applyNumberFormat="1" applyFont="1" applyBorder="1" applyAlignment="1">
      <alignment horizontal="center" vertical="center" wrapText="1"/>
    </xf>
    <xf numFmtId="49" fontId="10" fillId="0" borderId="19" xfId="0" applyNumberFormat="1" applyFont="1" applyBorder="1" applyAlignment="1">
      <alignment horizontal="right" vertical="center" wrapText="1"/>
    </xf>
    <xf numFmtId="49" fontId="10" fillId="0" borderId="19" xfId="0" applyNumberFormat="1" applyFont="1" applyBorder="1" applyAlignment="1">
      <alignment horizontal="center" vertical="center" wrapText="1"/>
    </xf>
    <xf numFmtId="0" fontId="10" fillId="0" borderId="19" xfId="0" applyFont="1" applyBorder="1" applyAlignment="1">
      <alignment horizontal="center" vertical="center"/>
    </xf>
    <xf numFmtId="184" fontId="20" fillId="6" borderId="19" xfId="0" applyNumberFormat="1" applyFont="1" applyFill="1" applyBorder="1" applyAlignment="1">
      <alignment horizontal="left" vertical="center" wrapText="1"/>
    </xf>
    <xf numFmtId="184" fontId="20" fillId="6" borderId="19" xfId="0" applyNumberFormat="1" applyFont="1" applyFill="1" applyBorder="1" applyAlignment="1">
      <alignment horizontal="center" vertical="center" wrapText="1"/>
    </xf>
    <xf numFmtId="0" fontId="10" fillId="0" borderId="19" xfId="0" applyNumberFormat="1" applyFont="1" applyBorder="1" applyAlignment="1">
      <alignment horizontal="center" vertical="center"/>
    </xf>
    <xf numFmtId="176" fontId="10" fillId="0" borderId="19" xfId="0" applyNumberFormat="1" applyFont="1" applyBorder="1" applyAlignment="1">
      <alignment horizontal="center" vertical="center" wrapText="1"/>
    </xf>
    <xf numFmtId="0" fontId="20" fillId="0" borderId="19" xfId="0" applyNumberFormat="1" applyFont="1" applyFill="1" applyBorder="1" applyAlignment="1">
      <alignment vertical="center" wrapText="1"/>
    </xf>
    <xf numFmtId="0" fontId="20" fillId="0" borderId="19" xfId="0" applyNumberFormat="1" applyFont="1" applyFill="1" applyBorder="1" applyAlignment="1">
      <alignment horizontal="center" vertical="center"/>
    </xf>
    <xf numFmtId="192" fontId="20" fillId="0" borderId="19" xfId="0" applyNumberFormat="1" applyFont="1" applyFill="1" applyBorder="1" applyAlignment="1">
      <alignment horizontal="right" vertical="center" wrapText="1"/>
    </xf>
    <xf numFmtId="176" fontId="10" fillId="0" borderId="19" xfId="0" applyNumberFormat="1" applyFont="1" applyBorder="1" applyAlignment="1">
      <alignment horizontal="right" vertical="center" wrapText="1"/>
    </xf>
    <xf numFmtId="49" fontId="10" fillId="0" borderId="31" xfId="0" applyNumberFormat="1" applyFont="1" applyFill="1" applyBorder="1" applyAlignment="1">
      <alignment horizontal="center" vertical="center" wrapText="1"/>
    </xf>
    <xf numFmtId="49" fontId="10" fillId="0" borderId="19" xfId="0" applyNumberFormat="1" applyFont="1" applyFill="1" applyBorder="1" applyAlignment="1">
      <alignment horizontal="right" vertical="center" wrapText="1"/>
    </xf>
    <xf numFmtId="0" fontId="13" fillId="0" borderId="19" xfId="0" applyNumberFormat="1" applyFont="1" applyFill="1" applyBorder="1" applyAlignment="1">
      <alignment vertical="center" wrapText="1"/>
    </xf>
    <xf numFmtId="0" fontId="20" fillId="0" borderId="19" xfId="0" applyFont="1" applyFill="1" applyBorder="1" applyAlignment="1">
      <alignment horizontal="center" vertical="center"/>
    </xf>
    <xf numFmtId="176" fontId="13" fillId="0" borderId="19" xfId="0" applyNumberFormat="1" applyFont="1" applyFill="1" applyBorder="1" applyAlignment="1">
      <alignment horizontal="center" vertical="center" wrapText="1"/>
    </xf>
    <xf numFmtId="0" fontId="13" fillId="0" borderId="19" xfId="0" applyFont="1" applyFill="1" applyBorder="1" applyAlignment="1">
      <alignment vertical="center" wrapText="1"/>
    </xf>
    <xf numFmtId="0" fontId="13" fillId="0" borderId="19" xfId="0" applyFont="1" applyFill="1" applyBorder="1" applyAlignment="1">
      <alignment horizontal="center" vertical="center"/>
    </xf>
    <xf numFmtId="176" fontId="13" fillId="0" borderId="19" xfId="0" applyNumberFormat="1" applyFont="1" applyFill="1" applyBorder="1" applyAlignment="1">
      <alignment horizontal="right" vertical="center" wrapText="1"/>
    </xf>
    <xf numFmtId="0" fontId="11" fillId="0" borderId="19" xfId="0" applyFont="1" applyBorder="1" applyAlignment="1">
      <alignment vertical="center"/>
    </xf>
    <xf numFmtId="0" fontId="11" fillId="0" borderId="19" xfId="0" applyFont="1" applyBorder="1" applyAlignment="1">
      <alignment horizontal="center" vertical="center"/>
    </xf>
    <xf numFmtId="0" fontId="11" fillId="0" borderId="19" xfId="0" applyFont="1" applyBorder="1" applyAlignment="1">
      <alignment horizontal="right" vertical="center"/>
    </xf>
    <xf numFmtId="0" fontId="11" fillId="0" borderId="0" xfId="0" applyFont="1" applyAlignment="1">
      <alignment horizontal="center" vertical="center"/>
    </xf>
    <xf numFmtId="0" fontId="11" fillId="0" borderId="0" xfId="0" applyFont="1" applyAlignment="1">
      <alignment horizontal="right" vertical="center"/>
    </xf>
    <xf numFmtId="0" fontId="8" fillId="0" borderId="0" xfId="0" applyFont="1"/>
    <xf numFmtId="0" fontId="10" fillId="0" borderId="0" xfId="0" applyNumberFormat="1" applyFont="1" applyAlignment="1">
      <alignment vertical="center" wrapText="1"/>
    </xf>
    <xf numFmtId="0" fontId="20" fillId="0" borderId="0" xfId="0" applyNumberFormat="1" applyFont="1" applyAlignment="1">
      <alignment vertical="center"/>
    </xf>
    <xf numFmtId="0" fontId="20" fillId="0" borderId="0" xfId="0" applyNumberFormat="1" applyFont="1" applyFill="1" applyAlignment="1">
      <alignment vertical="center"/>
    </xf>
    <xf numFmtId="0" fontId="10" fillId="0" borderId="0" xfId="0" applyNumberFormat="1" applyFont="1" applyAlignment="1">
      <alignment vertical="center"/>
    </xf>
    <xf numFmtId="0" fontId="0" fillId="6" borderId="0" xfId="0" applyNumberFormat="1" applyFont="1" applyFill="1" applyAlignment="1">
      <alignment horizontal="center" vertical="center"/>
    </xf>
    <xf numFmtId="0" fontId="0" fillId="6" borderId="0" xfId="0" applyNumberFormat="1" applyFont="1" applyFill="1" applyAlignment="1">
      <alignment vertical="center"/>
    </xf>
    <xf numFmtId="0" fontId="0" fillId="0" borderId="0" xfId="0" applyNumberFormat="1" applyFont="1" applyAlignment="1">
      <alignment vertical="center"/>
    </xf>
    <xf numFmtId="0" fontId="10" fillId="6" borderId="19" xfId="0" applyNumberFormat="1" applyFont="1" applyFill="1" applyBorder="1" applyAlignment="1">
      <alignment horizontal="center" vertical="center" wrapText="1"/>
    </xf>
    <xf numFmtId="0" fontId="10" fillId="0" borderId="19" xfId="0" applyNumberFormat="1" applyFont="1" applyBorder="1" applyAlignment="1">
      <alignment horizontal="center" vertical="center" wrapText="1"/>
    </xf>
    <xf numFmtId="0" fontId="9" fillId="6" borderId="19" xfId="0" applyNumberFormat="1" applyFont="1" applyFill="1" applyBorder="1" applyAlignment="1">
      <alignment horizontal="center" vertical="center" wrapText="1"/>
    </xf>
    <xf numFmtId="0" fontId="20" fillId="6" borderId="19" xfId="0" applyNumberFormat="1" applyFont="1" applyFill="1" applyBorder="1" applyAlignment="1">
      <alignment horizontal="center" vertical="center"/>
    </xf>
    <xf numFmtId="184" fontId="22" fillId="6" borderId="19" xfId="0" applyNumberFormat="1" applyFont="1" applyFill="1" applyBorder="1" applyAlignment="1">
      <alignment horizontal="left" vertical="center" wrapText="1"/>
    </xf>
    <xf numFmtId="184" fontId="20" fillId="6" borderId="19" xfId="0" applyNumberFormat="1" applyFont="1" applyFill="1" applyBorder="1" applyAlignment="1">
      <alignment vertical="center" wrapText="1"/>
    </xf>
    <xf numFmtId="184" fontId="20" fillId="6" borderId="19" xfId="0" applyNumberFormat="1" applyFont="1" applyFill="1" applyBorder="1" applyAlignment="1">
      <alignment horizontal="right" vertical="center" wrapText="1"/>
    </xf>
    <xf numFmtId="188" fontId="20" fillId="6" borderId="19" xfId="0" applyNumberFormat="1" applyFont="1" applyFill="1" applyBorder="1" applyAlignment="1">
      <alignment horizontal="center" vertical="center" wrapText="1"/>
    </xf>
    <xf numFmtId="176" fontId="20" fillId="6" borderId="19" xfId="0" applyNumberFormat="1" applyFont="1" applyFill="1" applyBorder="1" applyAlignment="1">
      <alignment vertical="center"/>
    </xf>
    <xf numFmtId="0" fontId="20" fillId="6" borderId="19" xfId="0" applyNumberFormat="1" applyFont="1" applyFill="1" applyBorder="1" applyAlignment="1">
      <alignment vertical="center"/>
    </xf>
    <xf numFmtId="0" fontId="20" fillId="6" borderId="19" xfId="0" applyNumberFormat="1" applyFont="1" applyFill="1" applyBorder="1" applyAlignment="1">
      <alignment horizontal="right" vertical="center" wrapText="1"/>
    </xf>
    <xf numFmtId="0" fontId="20" fillId="6" borderId="19" xfId="0" applyNumberFormat="1" applyFont="1" applyFill="1" applyBorder="1" applyAlignment="1">
      <alignment vertical="center" wrapText="1"/>
    </xf>
    <xf numFmtId="184" fontId="20" fillId="0" borderId="19" xfId="0" applyNumberFormat="1" applyFont="1" applyFill="1" applyBorder="1" applyAlignment="1">
      <alignment horizontal="center" vertical="center" wrapText="1"/>
    </xf>
    <xf numFmtId="184" fontId="20" fillId="0" borderId="19" xfId="0" applyNumberFormat="1" applyFont="1" applyFill="1" applyBorder="1" applyAlignment="1">
      <alignment horizontal="left" vertical="center" wrapText="1"/>
    </xf>
    <xf numFmtId="184" fontId="20" fillId="0" borderId="19" xfId="0" applyNumberFormat="1" applyFont="1" applyFill="1" applyBorder="1" applyAlignment="1">
      <alignment horizontal="right" vertical="center" wrapText="1"/>
    </xf>
    <xf numFmtId="184" fontId="22" fillId="6" borderId="19" xfId="0" applyNumberFormat="1" applyFont="1" applyFill="1" applyBorder="1" applyAlignment="1">
      <alignment horizontal="center" vertical="center" wrapText="1"/>
    </xf>
    <xf numFmtId="184" fontId="13" fillId="0" borderId="19" xfId="0" applyNumberFormat="1" applyFont="1" applyFill="1" applyBorder="1" applyAlignment="1">
      <alignment horizontal="center" vertical="center" wrapText="1"/>
    </xf>
    <xf numFmtId="185" fontId="20" fillId="6" borderId="19" xfId="0" applyNumberFormat="1" applyFont="1" applyFill="1" applyBorder="1" applyAlignment="1">
      <alignment horizontal="right" vertical="center" wrapText="1"/>
    </xf>
    <xf numFmtId="58" fontId="20" fillId="6" borderId="19" xfId="0" applyNumberFormat="1" applyFont="1" applyFill="1" applyBorder="1" applyAlignment="1">
      <alignment horizontal="center" vertical="center"/>
    </xf>
    <xf numFmtId="176" fontId="19" fillId="6" borderId="19" xfId="0" applyNumberFormat="1" applyFont="1" applyFill="1" applyBorder="1" applyAlignment="1">
      <alignment horizontal="left" vertical="center"/>
    </xf>
    <xf numFmtId="184" fontId="10" fillId="6" borderId="19" xfId="0" applyNumberFormat="1" applyFont="1" applyFill="1" applyBorder="1" applyAlignment="1">
      <alignment horizontal="center" vertical="center" wrapText="1"/>
    </xf>
    <xf numFmtId="184" fontId="10" fillId="6" borderId="19" xfId="0" applyNumberFormat="1" applyFont="1" applyFill="1" applyBorder="1" applyAlignment="1">
      <alignment horizontal="right" vertical="center" wrapText="1"/>
    </xf>
    <xf numFmtId="184" fontId="20" fillId="6" borderId="19" xfId="0" applyNumberFormat="1" applyFont="1" applyFill="1" applyBorder="1" applyAlignment="1">
      <alignment horizontal="left" vertical="center" shrinkToFit="1"/>
    </xf>
    <xf numFmtId="0" fontId="19" fillId="6" borderId="19" xfId="0" applyFont="1" applyFill="1" applyBorder="1" applyAlignment="1">
      <alignment horizontal="left" vertical="center"/>
    </xf>
    <xf numFmtId="184" fontId="10" fillId="6" borderId="19" xfId="0" applyNumberFormat="1" applyFont="1" applyFill="1" applyBorder="1" applyAlignment="1">
      <alignment vertical="center" wrapText="1"/>
    </xf>
    <xf numFmtId="0" fontId="10" fillId="6" borderId="0" xfId="0" applyNumberFormat="1" applyFont="1" applyFill="1" applyAlignment="1">
      <alignment horizontal="center" vertical="center"/>
    </xf>
    <xf numFmtId="0" fontId="10" fillId="6" borderId="0" xfId="0" applyNumberFormat="1" applyFont="1" applyFill="1" applyAlignment="1">
      <alignment vertical="center"/>
    </xf>
    <xf numFmtId="0" fontId="23" fillId="0" borderId="0" xfId="0" applyNumberFormat="1" applyFont="1" applyFill="1" applyAlignment="1">
      <alignment vertical="center" wrapText="1"/>
    </xf>
    <xf numFmtId="0" fontId="24" fillId="0" borderId="0" xfId="0" applyNumberFormat="1" applyFont="1" applyFill="1" applyAlignment="1">
      <alignment vertical="center" wrapText="1"/>
    </xf>
    <xf numFmtId="0" fontId="11" fillId="0" borderId="0" xfId="0" applyNumberFormat="1" applyFont="1" applyFill="1" applyAlignment="1">
      <alignment vertical="center"/>
    </xf>
    <xf numFmtId="0" fontId="12" fillId="0" borderId="0" xfId="0" applyNumberFormat="1" applyFont="1" applyFill="1" applyAlignment="1">
      <alignment vertical="center"/>
    </xf>
    <xf numFmtId="0" fontId="24" fillId="0" borderId="0" xfId="0" applyNumberFormat="1" applyFont="1" applyFill="1" applyAlignment="1">
      <alignment vertical="center"/>
    </xf>
    <xf numFmtId="0" fontId="0" fillId="0" borderId="0" xfId="0" applyNumberFormat="1" applyFont="1" applyFill="1" applyAlignment="1">
      <alignment horizontal="center" vertical="center"/>
    </xf>
    <xf numFmtId="0" fontId="0" fillId="0" borderId="0" xfId="0" applyNumberFormat="1" applyFont="1" applyFill="1" applyAlignment="1">
      <alignment vertical="center"/>
    </xf>
    <xf numFmtId="0" fontId="23" fillId="0" borderId="19" xfId="0" applyNumberFormat="1" applyFont="1" applyFill="1" applyBorder="1" applyAlignment="1">
      <alignment horizontal="center" vertical="center" wrapText="1"/>
    </xf>
    <xf numFmtId="0" fontId="9" fillId="0" borderId="19" xfId="0" applyNumberFormat="1" applyFont="1" applyFill="1" applyBorder="1" applyAlignment="1">
      <alignment horizontal="center" vertical="center" wrapText="1"/>
    </xf>
    <xf numFmtId="176" fontId="23" fillId="0" borderId="19" xfId="0" applyNumberFormat="1" applyFont="1" applyFill="1" applyBorder="1" applyAlignment="1">
      <alignment horizontal="center" vertical="center" wrapText="1"/>
    </xf>
    <xf numFmtId="0" fontId="23" fillId="0" borderId="19" xfId="0" applyNumberFormat="1" applyFont="1" applyFill="1" applyBorder="1" applyAlignment="1">
      <alignment horizontal="left" vertical="center" shrinkToFit="1"/>
    </xf>
    <xf numFmtId="0" fontId="24" fillId="0" borderId="19" xfId="0" applyNumberFormat="1" applyFont="1" applyFill="1" applyBorder="1" applyAlignment="1">
      <alignment horizontal="center" vertical="center" wrapText="1"/>
    </xf>
    <xf numFmtId="0" fontId="24" fillId="0" borderId="19" xfId="0" applyNumberFormat="1" applyFont="1" applyFill="1" applyBorder="1" applyAlignment="1">
      <alignment horizontal="left" vertical="center" shrinkToFit="1"/>
    </xf>
    <xf numFmtId="176" fontId="24" fillId="0" borderId="19" xfId="0" applyNumberFormat="1" applyFont="1" applyFill="1" applyBorder="1" applyAlignment="1">
      <alignment horizontal="center" vertical="center" wrapText="1"/>
    </xf>
    <xf numFmtId="189" fontId="24" fillId="0" borderId="19" xfId="0" applyNumberFormat="1" applyFont="1" applyFill="1" applyBorder="1" applyAlignment="1">
      <alignment horizontal="center" vertical="center" wrapText="1"/>
    </xf>
    <xf numFmtId="189" fontId="24" fillId="0" borderId="19" xfId="0" applyNumberFormat="1" applyFont="1" applyFill="1" applyBorder="1" applyAlignment="1">
      <alignment horizontal="right" vertical="center" wrapText="1"/>
    </xf>
    <xf numFmtId="0" fontId="10" fillId="0" borderId="19" xfId="0" applyNumberFormat="1" applyFont="1" applyFill="1" applyBorder="1" applyAlignment="1">
      <alignment horizontal="center" vertical="center" wrapText="1"/>
    </xf>
    <xf numFmtId="0" fontId="11" fillId="0" borderId="19" xfId="0" applyNumberFormat="1" applyFont="1" applyFill="1" applyBorder="1" applyAlignment="1">
      <alignment vertical="center" shrinkToFit="1"/>
    </xf>
    <xf numFmtId="189" fontId="11" fillId="0" borderId="19" xfId="0" applyNumberFormat="1" applyFont="1" applyFill="1" applyBorder="1" applyAlignment="1">
      <alignment horizontal="center" vertical="center" wrapText="1"/>
    </xf>
    <xf numFmtId="0" fontId="11" fillId="0" borderId="19" xfId="0" applyNumberFormat="1" applyFont="1" applyFill="1" applyBorder="1" applyAlignment="1">
      <alignment vertical="center" wrapText="1"/>
    </xf>
    <xf numFmtId="0" fontId="11" fillId="0" borderId="19" xfId="0" applyNumberFormat="1" applyFont="1" applyFill="1" applyBorder="1" applyAlignment="1">
      <alignment vertical="center"/>
    </xf>
    <xf numFmtId="58" fontId="11" fillId="0" borderId="19" xfId="0" applyNumberFormat="1" applyFont="1" applyFill="1" applyBorder="1" applyAlignment="1">
      <alignment horizontal="center" vertical="center"/>
    </xf>
    <xf numFmtId="184" fontId="24" fillId="0" borderId="19" xfId="0" applyNumberFormat="1" applyFont="1" applyFill="1" applyBorder="1" applyAlignment="1">
      <alignment horizontal="center" vertical="center" wrapText="1"/>
    </xf>
    <xf numFmtId="0" fontId="24" fillId="0" borderId="19" xfId="0" applyFont="1" applyFill="1" applyBorder="1" applyAlignment="1">
      <alignment horizontal="left" vertical="center" shrinkToFit="1"/>
    </xf>
    <xf numFmtId="184" fontId="24" fillId="0" borderId="19" xfId="0" applyNumberFormat="1" applyFont="1" applyFill="1" applyBorder="1" applyAlignment="1">
      <alignment vertical="center" wrapText="1"/>
    </xf>
    <xf numFmtId="184" fontId="11" fillId="0" borderId="19" xfId="0" applyNumberFormat="1" applyFont="1" applyFill="1" applyBorder="1" applyAlignment="1">
      <alignment vertical="center" wrapText="1"/>
    </xf>
    <xf numFmtId="0" fontId="8" fillId="0" borderId="19" xfId="0" applyFont="1" applyFill="1" applyBorder="1" applyAlignment="1">
      <alignment vertical="center" shrinkToFit="1"/>
    </xf>
    <xf numFmtId="0" fontId="19" fillId="0" borderId="19" xfId="0" applyFont="1" applyFill="1" applyBorder="1" applyAlignment="1">
      <alignment horizontal="left" vertical="center" shrinkToFit="1"/>
    </xf>
    <xf numFmtId="0" fontId="8" fillId="0" borderId="19" xfId="0" applyFont="1" applyFill="1" applyBorder="1" applyAlignment="1">
      <alignment horizontal="center" vertical="center" wrapText="1"/>
    </xf>
    <xf numFmtId="0" fontId="19" fillId="0" borderId="19" xfId="0" applyFont="1" applyFill="1" applyBorder="1" applyAlignment="1">
      <alignment horizontal="left" vertical="center" wrapText="1"/>
    </xf>
    <xf numFmtId="0" fontId="11" fillId="0" borderId="19" xfId="0" applyNumberFormat="1" applyFont="1" applyFill="1" applyBorder="1" applyAlignment="1">
      <alignment horizontal="center" vertical="center" wrapText="1"/>
    </xf>
    <xf numFmtId="0" fontId="23" fillId="0" borderId="19" xfId="0" applyFont="1" applyFill="1" applyBorder="1" applyAlignment="1">
      <alignment horizontal="left" vertical="center" shrinkToFit="1"/>
    </xf>
    <xf numFmtId="0" fontId="0" fillId="0" borderId="0" xfId="5085" applyAlignment="1">
      <alignment vertical="center"/>
    </xf>
    <xf numFmtId="0" fontId="10" fillId="0" borderId="0" xfId="5064" applyFont="1" applyAlignment="1">
      <alignment vertical="center"/>
    </xf>
    <xf numFmtId="0" fontId="19" fillId="0" borderId="19" xfId="0" applyFont="1" applyFill="1" applyBorder="1" applyAlignment="1">
      <alignment horizontal="center" vertical="center"/>
    </xf>
    <xf numFmtId="184" fontId="11" fillId="0" borderId="19" xfId="0" applyNumberFormat="1" applyFont="1" applyFill="1" applyBorder="1" applyAlignment="1">
      <alignment horizontal="center" vertical="center" wrapText="1"/>
    </xf>
    <xf numFmtId="184" fontId="11" fillId="0" borderId="19" xfId="0" applyNumberFormat="1" applyFont="1" applyFill="1" applyBorder="1" applyAlignment="1">
      <alignment horizontal="right" vertical="center" wrapText="1"/>
    </xf>
    <xf numFmtId="0" fontId="23" fillId="0" borderId="19" xfId="0" applyNumberFormat="1" applyFont="1" applyFill="1" applyBorder="1" applyAlignment="1">
      <alignment horizontal="center" vertical="center" shrinkToFit="1"/>
    </xf>
    <xf numFmtId="0" fontId="12" fillId="0" borderId="19" xfId="0" applyFont="1" applyFill="1" applyBorder="1" applyAlignment="1">
      <alignment horizontal="center" vertical="center"/>
    </xf>
    <xf numFmtId="0" fontId="12" fillId="0" borderId="19" xfId="0" applyFont="1" applyFill="1" applyBorder="1" applyAlignment="1">
      <alignment vertical="center" shrinkToFit="1"/>
    </xf>
    <xf numFmtId="0" fontId="12" fillId="0" borderId="19" xfId="0" applyFont="1" applyFill="1" applyBorder="1" applyAlignment="1">
      <alignment vertical="center"/>
    </xf>
    <xf numFmtId="184" fontId="12" fillId="0" borderId="19" xfId="0" applyNumberFormat="1" applyFont="1" applyFill="1" applyBorder="1" applyAlignment="1">
      <alignment horizontal="right" vertical="center" wrapText="1"/>
    </xf>
    <xf numFmtId="58" fontId="11" fillId="0" borderId="19" xfId="0" applyNumberFormat="1" applyFont="1" applyFill="1" applyBorder="1" applyAlignment="1">
      <alignment vertical="center" shrinkToFit="1"/>
    </xf>
    <xf numFmtId="0" fontId="11" fillId="0" borderId="19" xfId="0" applyFont="1" applyFill="1" applyBorder="1" applyAlignment="1">
      <alignment horizontal="right" vertical="center"/>
    </xf>
    <xf numFmtId="0" fontId="23" fillId="0" borderId="19" xfId="0" applyFont="1" applyFill="1" applyBorder="1" applyAlignment="1">
      <alignment horizontal="center" vertical="center" shrinkToFit="1"/>
    </xf>
    <xf numFmtId="184" fontId="12" fillId="0" borderId="19" xfId="0" applyNumberFormat="1" applyFont="1" applyFill="1" applyBorder="1" applyAlignment="1">
      <alignment horizontal="left" vertical="center" shrinkToFit="1"/>
    </xf>
    <xf numFmtId="0" fontId="11" fillId="0" borderId="19" xfId="0" applyFont="1" applyFill="1" applyBorder="1" applyAlignment="1">
      <alignment vertical="center" shrinkToFit="1"/>
    </xf>
    <xf numFmtId="189" fontId="23" fillId="0" borderId="19" xfId="0" applyNumberFormat="1" applyFont="1" applyFill="1" applyBorder="1" applyAlignment="1">
      <alignment horizontal="right" vertical="center" wrapText="1"/>
    </xf>
    <xf numFmtId="188" fontId="24" fillId="0" borderId="19" xfId="0" applyNumberFormat="1" applyFont="1" applyFill="1" applyBorder="1" applyAlignment="1">
      <alignment horizontal="center" vertical="center" wrapText="1"/>
    </xf>
    <xf numFmtId="0" fontId="24" fillId="0" borderId="19" xfId="0" applyNumberFormat="1" applyFont="1" applyFill="1" applyBorder="1" applyAlignment="1">
      <alignment vertical="center"/>
    </xf>
    <xf numFmtId="186" fontId="11" fillId="0" borderId="19" xfId="0" applyNumberFormat="1" applyFont="1" applyFill="1" applyBorder="1" applyAlignment="1">
      <alignment vertical="center" wrapText="1"/>
    </xf>
    <xf numFmtId="0" fontId="12" fillId="0" borderId="19" xfId="0" applyNumberFormat="1" applyFont="1" applyFill="1" applyBorder="1" applyAlignment="1">
      <alignment vertical="center"/>
    </xf>
    <xf numFmtId="0" fontId="12" fillId="0" borderId="19" xfId="0" applyNumberFormat="1" applyFont="1" applyFill="1" applyBorder="1" applyAlignment="1">
      <alignment vertical="center" wrapText="1"/>
    </xf>
    <xf numFmtId="0" fontId="11" fillId="0" borderId="19" xfId="0" applyFont="1" applyFill="1" applyBorder="1" applyAlignment="1">
      <alignment horizontal="left" vertical="center" shrinkToFit="1"/>
    </xf>
    <xf numFmtId="0" fontId="24" fillId="0" borderId="0" xfId="0" applyNumberFormat="1" applyFont="1" applyFill="1" applyAlignment="1">
      <alignment horizontal="center" vertical="center"/>
    </xf>
    <xf numFmtId="0" fontId="0" fillId="0" borderId="0" xfId="0" applyNumberFormat="1" applyAlignment="1">
      <alignment horizontal="right" vertical="center"/>
    </xf>
    <xf numFmtId="0" fontId="0" fillId="0" borderId="0" xfId="0" applyNumberFormat="1" applyAlignment="1">
      <alignment vertical="center"/>
    </xf>
    <xf numFmtId="0" fontId="10" fillId="0" borderId="19" xfId="0" applyNumberFormat="1" applyFont="1" applyBorder="1" applyAlignment="1">
      <alignment horizontal="right" vertical="center" wrapText="1"/>
    </xf>
    <xf numFmtId="49" fontId="10" fillId="0" borderId="19" xfId="0" applyNumberFormat="1" applyFont="1" applyBorder="1" applyAlignment="1">
      <alignment vertical="center"/>
    </xf>
    <xf numFmtId="1" fontId="10" fillId="0" borderId="19" xfId="0" applyNumberFormat="1" applyFont="1" applyBorder="1" applyAlignment="1">
      <alignment horizontal="center" vertical="center"/>
    </xf>
    <xf numFmtId="0" fontId="20" fillId="6" borderId="19" xfId="0" applyNumberFormat="1" applyFont="1" applyFill="1" applyBorder="1" applyAlignment="1">
      <alignment horizontal="center" vertical="center" wrapText="1"/>
    </xf>
    <xf numFmtId="0" fontId="11" fillId="0" borderId="19" xfId="0" applyNumberFormat="1" applyFont="1" applyBorder="1" applyAlignment="1">
      <alignment horizontal="center" vertical="center"/>
    </xf>
    <xf numFmtId="0" fontId="11" fillId="0" borderId="0" xfId="0" applyNumberFormat="1" applyFont="1" applyAlignment="1">
      <alignment horizontal="right" vertical="center"/>
    </xf>
    <xf numFmtId="0" fontId="11" fillId="0" borderId="0" xfId="0" applyNumberFormat="1" applyFont="1" applyAlignment="1">
      <alignment vertical="center"/>
    </xf>
    <xf numFmtId="0" fontId="19" fillId="0" borderId="0" xfId="0" applyNumberFormat="1" applyFont="1" applyFill="1" applyAlignment="1">
      <alignment vertical="center" wrapText="1"/>
    </xf>
    <xf numFmtId="0" fontId="13" fillId="0" borderId="0" xfId="0" applyNumberFormat="1" applyFont="1" applyFill="1" applyAlignment="1">
      <alignment vertical="center"/>
    </xf>
    <xf numFmtId="0" fontId="25" fillId="0" borderId="0" xfId="0" applyNumberFormat="1" applyFont="1" applyFill="1" applyAlignment="1">
      <alignment vertical="center"/>
    </xf>
    <xf numFmtId="184" fontId="22" fillId="0" borderId="19" xfId="0" applyNumberFormat="1" applyFont="1" applyFill="1" applyBorder="1" applyAlignment="1">
      <alignment horizontal="center" vertical="center" wrapText="1"/>
    </xf>
    <xf numFmtId="184" fontId="20" fillId="0" borderId="19" xfId="0" applyNumberFormat="1" applyFont="1" applyFill="1" applyBorder="1" applyAlignment="1">
      <alignment vertical="center" wrapText="1"/>
    </xf>
    <xf numFmtId="184" fontId="22" fillId="0" borderId="19" xfId="0" applyNumberFormat="1" applyFont="1" applyFill="1" applyBorder="1" applyAlignment="1">
      <alignment horizontal="left" vertical="center" wrapText="1"/>
    </xf>
    <xf numFmtId="0" fontId="20" fillId="0" borderId="19" xfId="0" applyNumberFormat="1" applyFont="1" applyBorder="1" applyAlignment="1">
      <alignment vertical="center"/>
    </xf>
    <xf numFmtId="0" fontId="22" fillId="6" borderId="19" xfId="0" applyNumberFormat="1" applyFont="1" applyFill="1" applyBorder="1" applyAlignment="1">
      <alignment horizontal="center" vertical="center"/>
    </xf>
    <xf numFmtId="184" fontId="22" fillId="6" borderId="19" xfId="0" applyNumberFormat="1" applyFont="1" applyFill="1" applyBorder="1" applyAlignment="1">
      <alignment vertical="center" wrapText="1"/>
    </xf>
    <xf numFmtId="188" fontId="20" fillId="0" borderId="19" xfId="0" applyNumberFormat="1" applyFont="1" applyFill="1" applyBorder="1" applyAlignment="1">
      <alignment horizontal="center" vertical="center" wrapText="1"/>
    </xf>
    <xf numFmtId="176" fontId="20" fillId="0" borderId="19" xfId="0" applyNumberFormat="1" applyFont="1" applyFill="1" applyBorder="1" applyAlignment="1">
      <alignment vertical="center"/>
    </xf>
    <xf numFmtId="0" fontId="20" fillId="0" borderId="19" xfId="0" applyNumberFormat="1" applyFont="1" applyFill="1" applyBorder="1" applyAlignment="1">
      <alignment vertical="center"/>
    </xf>
    <xf numFmtId="0" fontId="20" fillId="0" borderId="19" xfId="0" applyNumberFormat="1" applyFont="1" applyFill="1" applyBorder="1" applyAlignment="1">
      <alignment horizontal="right" vertical="center" wrapText="1"/>
    </xf>
    <xf numFmtId="0" fontId="19" fillId="0" borderId="19" xfId="0" applyNumberFormat="1" applyFont="1" applyFill="1" applyBorder="1" applyAlignment="1">
      <alignment horizontal="center" vertical="center" wrapText="1"/>
    </xf>
    <xf numFmtId="0" fontId="18" fillId="0" borderId="19" xfId="0" applyNumberFormat="1" applyFont="1" applyFill="1" applyBorder="1" applyAlignment="1">
      <alignment horizontal="center" vertical="center" wrapText="1"/>
    </xf>
    <xf numFmtId="0" fontId="18" fillId="0" borderId="19" xfId="0" applyNumberFormat="1" applyFont="1" applyFill="1" applyBorder="1" applyAlignment="1">
      <alignment horizontal="left" vertical="center" wrapText="1"/>
    </xf>
    <xf numFmtId="184" fontId="13" fillId="0" borderId="19" xfId="0" applyNumberFormat="1" applyFont="1" applyFill="1" applyBorder="1" applyAlignment="1">
      <alignment vertical="center" wrapText="1"/>
    </xf>
    <xf numFmtId="184" fontId="13" fillId="0" borderId="19" xfId="0" applyNumberFormat="1" applyFont="1" applyFill="1" applyBorder="1" applyAlignment="1">
      <alignment horizontal="right" vertical="center" wrapText="1"/>
    </xf>
    <xf numFmtId="0" fontId="13" fillId="0" borderId="19" xfId="0" applyNumberFormat="1" applyFont="1" applyFill="1" applyBorder="1" applyAlignment="1">
      <alignment horizontal="center" vertical="center"/>
    </xf>
    <xf numFmtId="184" fontId="13" fillId="0" borderId="19" xfId="0" applyNumberFormat="1" applyFont="1" applyFill="1" applyBorder="1" applyAlignment="1">
      <alignment horizontal="left" vertical="center" wrapText="1"/>
    </xf>
    <xf numFmtId="0" fontId="19" fillId="0" borderId="19" xfId="0" applyNumberFormat="1" applyFont="1" applyFill="1" applyBorder="1" applyAlignment="1">
      <alignment horizontal="left" vertical="center" wrapText="1"/>
    </xf>
    <xf numFmtId="188" fontId="13" fillId="0" borderId="19" xfId="0" applyNumberFormat="1" applyFont="1" applyFill="1" applyBorder="1" applyAlignment="1">
      <alignment horizontal="center" vertical="center" wrapText="1"/>
    </xf>
    <xf numFmtId="188" fontId="19" fillId="0" borderId="19" xfId="0" applyNumberFormat="1" applyFont="1" applyFill="1" applyBorder="1" applyAlignment="1">
      <alignment horizontal="center" vertical="center" wrapText="1"/>
    </xf>
    <xf numFmtId="176" fontId="13" fillId="0" borderId="19" xfId="0" applyNumberFormat="1" applyFont="1" applyFill="1" applyBorder="1" applyAlignment="1">
      <alignment vertical="center"/>
    </xf>
    <xf numFmtId="0" fontId="13" fillId="0" borderId="19" xfId="0" applyNumberFormat="1" applyFont="1" applyFill="1" applyBorder="1" applyAlignment="1">
      <alignment vertical="center"/>
    </xf>
    <xf numFmtId="0" fontId="13" fillId="0" borderId="19" xfId="0" applyNumberFormat="1" applyFont="1" applyFill="1" applyBorder="1" applyAlignment="1">
      <alignment horizontal="right" vertical="center" wrapText="1"/>
    </xf>
    <xf numFmtId="184" fontId="26" fillId="0" borderId="19" xfId="0" applyNumberFormat="1" applyFont="1" applyFill="1" applyBorder="1" applyAlignment="1">
      <alignment horizontal="center" vertical="center" wrapText="1"/>
    </xf>
    <xf numFmtId="184" fontId="13" fillId="0" borderId="19" xfId="0" applyNumberFormat="1" applyFont="1" applyFill="1" applyBorder="1" applyAlignment="1">
      <alignment horizontal="left" vertical="center" shrinkToFit="1"/>
    </xf>
    <xf numFmtId="184" fontId="26" fillId="0" borderId="19" xfId="0" applyNumberFormat="1" applyFont="1" applyFill="1" applyBorder="1" applyAlignment="1">
      <alignment horizontal="left" vertical="center" shrinkToFit="1"/>
    </xf>
    <xf numFmtId="176" fontId="13" fillId="0" borderId="19" xfId="0" applyNumberFormat="1" applyFont="1" applyFill="1" applyBorder="1" applyAlignment="1">
      <alignment vertical="center" shrinkToFit="1"/>
    </xf>
    <xf numFmtId="0" fontId="25" fillId="0" borderId="0" xfId="0" applyNumberFormat="1" applyFont="1" applyFill="1" applyAlignment="1">
      <alignment horizontal="center" vertical="center"/>
    </xf>
    <xf numFmtId="0" fontId="0" fillId="0" borderId="0" xfId="0" applyNumberFormat="1" applyFont="1" applyFill="1" applyAlignment="1">
      <alignment vertical="center" shrinkToFit="1"/>
    </xf>
    <xf numFmtId="0" fontId="18" fillId="0" borderId="19" xfId="0" applyNumberFormat="1" applyFont="1" applyFill="1" applyBorder="1" applyAlignment="1" applyProtection="1">
      <alignment horizontal="center" vertical="center" shrinkToFit="1"/>
      <protection locked="0"/>
    </xf>
    <xf numFmtId="0" fontId="19" fillId="0" borderId="19" xfId="0" applyFont="1" applyFill="1" applyBorder="1" applyAlignment="1" applyProtection="1">
      <alignment horizontal="center" vertical="center"/>
      <protection locked="0"/>
    </xf>
    <xf numFmtId="0" fontId="19" fillId="0" borderId="19" xfId="0" applyNumberFormat="1" applyFont="1" applyFill="1" applyBorder="1" applyAlignment="1" applyProtection="1">
      <alignment horizontal="center" vertical="center"/>
      <protection locked="0"/>
    </xf>
    <xf numFmtId="0" fontId="19" fillId="0" borderId="19" xfId="0" applyNumberFormat="1" applyFont="1" applyFill="1" applyBorder="1" applyAlignment="1" applyProtection="1">
      <alignment horizontal="center" vertical="center" shrinkToFit="1"/>
      <protection locked="0"/>
    </xf>
    <xf numFmtId="0" fontId="12" fillId="0" borderId="19" xfId="0" applyFont="1" applyBorder="1" applyAlignment="1">
      <alignment horizontal="center" vertical="center"/>
    </xf>
    <xf numFmtId="0" fontId="19" fillId="0" borderId="19" xfId="0" applyNumberFormat="1" applyFont="1" applyFill="1" applyBorder="1" applyAlignment="1" applyProtection="1">
      <alignment horizontal="left" vertical="center" shrinkToFit="1"/>
      <protection locked="0"/>
    </xf>
    <xf numFmtId="185" fontId="19" fillId="0" borderId="19" xfId="0" applyNumberFormat="1" applyFont="1" applyFill="1" applyBorder="1" applyAlignment="1" applyProtection="1">
      <alignment horizontal="center" vertical="center" wrapText="1"/>
      <protection locked="0"/>
    </xf>
    <xf numFmtId="185" fontId="20" fillId="0" borderId="19" xfId="0" applyNumberFormat="1" applyFont="1" applyFill="1" applyBorder="1" applyAlignment="1">
      <alignment vertical="center" wrapText="1"/>
    </xf>
    <xf numFmtId="0" fontId="19" fillId="6" borderId="19" xfId="0" applyNumberFormat="1" applyFont="1" applyFill="1" applyBorder="1" applyAlignment="1" applyProtection="1">
      <alignment horizontal="center" vertical="center" shrinkToFit="1"/>
      <protection locked="0"/>
    </xf>
    <xf numFmtId="0" fontId="19" fillId="6" borderId="19" xfId="0" applyNumberFormat="1" applyFont="1" applyFill="1" applyBorder="1" applyAlignment="1" applyProtection="1">
      <alignment horizontal="left" vertical="center" shrinkToFit="1"/>
      <protection locked="0"/>
    </xf>
    <xf numFmtId="0" fontId="19" fillId="6" borderId="19" xfId="0" applyFont="1" applyFill="1" applyBorder="1" applyAlignment="1" applyProtection="1">
      <alignment horizontal="center" vertical="center"/>
      <protection locked="0"/>
    </xf>
    <xf numFmtId="0" fontId="4" fillId="2" borderId="12" xfId="0" applyFont="1" applyFill="1" applyBorder="1" applyAlignment="1">
      <alignment horizontal="right" vertical="center" wrapText="1"/>
    </xf>
    <xf numFmtId="0" fontId="12" fillId="0" borderId="0" xfId="0" applyFont="1" applyAlignment="1">
      <alignment horizontal="center" vertical="center"/>
    </xf>
    <xf numFmtId="0" fontId="19" fillId="0" borderId="19" xfId="0" applyNumberFormat="1" applyFont="1" applyFill="1" applyBorder="1" applyAlignment="1" applyProtection="1">
      <alignment horizontal="center" vertical="center" wrapText="1"/>
      <protection locked="0"/>
    </xf>
    <xf numFmtId="0" fontId="11" fillId="6" borderId="19" xfId="0" applyNumberFormat="1" applyFont="1" applyFill="1" applyBorder="1" applyAlignment="1">
      <alignment horizontal="center" vertical="center"/>
    </xf>
    <xf numFmtId="0" fontId="11" fillId="6" borderId="19" xfId="0" applyNumberFormat="1" applyFont="1" applyFill="1" applyBorder="1" applyAlignment="1">
      <alignment vertical="center"/>
    </xf>
    <xf numFmtId="0" fontId="11" fillId="6" borderId="19" xfId="0" applyNumberFormat="1" applyFont="1" applyFill="1" applyBorder="1" applyAlignment="1">
      <alignment vertical="center" wrapText="1"/>
    </xf>
    <xf numFmtId="0" fontId="24" fillId="6" borderId="19" xfId="0" applyFont="1" applyFill="1" applyBorder="1" applyAlignment="1">
      <alignment horizontal="left" vertical="center"/>
    </xf>
    <xf numFmtId="184" fontId="24" fillId="6" borderId="19" xfId="0" applyNumberFormat="1" applyFont="1" applyFill="1" applyBorder="1" applyAlignment="1">
      <alignment horizontal="center" vertical="center" wrapText="1"/>
    </xf>
    <xf numFmtId="184" fontId="20" fillId="0" borderId="0" xfId="0" applyNumberFormat="1" applyFont="1" applyFill="1" applyBorder="1" applyAlignment="1">
      <alignment vertical="center" wrapText="1"/>
    </xf>
    <xf numFmtId="0" fontId="20" fillId="7" borderId="0" xfId="0" applyNumberFormat="1" applyFont="1" applyFill="1" applyAlignment="1">
      <alignment vertical="center"/>
    </xf>
    <xf numFmtId="0" fontId="21" fillId="0" borderId="37" xfId="0" applyFont="1" applyFill="1" applyBorder="1" applyAlignment="1">
      <alignment horizontal="right" vertical="center" wrapText="1"/>
    </xf>
    <xf numFmtId="193" fontId="20" fillId="0" borderId="19" xfId="0" applyNumberFormat="1" applyFont="1" applyFill="1" applyBorder="1" applyAlignment="1">
      <alignment vertical="center" wrapText="1"/>
    </xf>
    <xf numFmtId="0" fontId="20" fillId="0" borderId="19" xfId="0" applyNumberFormat="1" applyFont="1" applyFill="1" applyBorder="1" applyAlignment="1">
      <alignment horizontal="center" vertical="center" wrapText="1"/>
    </xf>
    <xf numFmtId="0" fontId="18" fillId="7" borderId="19" xfId="0" applyNumberFormat="1" applyFont="1" applyFill="1" applyBorder="1" applyAlignment="1" applyProtection="1">
      <alignment horizontal="center" vertical="center" shrinkToFit="1"/>
      <protection locked="0"/>
    </xf>
    <xf numFmtId="0" fontId="20" fillId="7" borderId="19" xfId="0" applyNumberFormat="1" applyFont="1" applyFill="1" applyBorder="1" applyAlignment="1">
      <alignment horizontal="center" vertical="center"/>
    </xf>
    <xf numFmtId="0" fontId="19" fillId="7" borderId="19" xfId="0" applyNumberFormat="1" applyFont="1" applyFill="1" applyBorder="1" applyAlignment="1" applyProtection="1">
      <alignment horizontal="center" vertical="center" shrinkToFit="1"/>
      <protection locked="0"/>
    </xf>
    <xf numFmtId="0" fontId="19" fillId="7" borderId="19" xfId="0" applyNumberFormat="1" applyFont="1" applyFill="1" applyBorder="1" applyAlignment="1" applyProtection="1">
      <alignment horizontal="left" vertical="center" shrinkToFit="1"/>
      <protection locked="0"/>
    </xf>
    <xf numFmtId="0" fontId="19" fillId="7" borderId="19" xfId="0" applyFont="1" applyFill="1" applyBorder="1" applyAlignment="1" applyProtection="1">
      <alignment horizontal="center" vertical="center"/>
      <protection locked="0"/>
    </xf>
    <xf numFmtId="0" fontId="19" fillId="7" borderId="19" xfId="0" applyNumberFormat="1" applyFont="1" applyFill="1" applyBorder="1" applyAlignment="1" applyProtection="1">
      <alignment horizontal="center" vertical="center" wrapText="1"/>
      <protection locked="0"/>
    </xf>
    <xf numFmtId="184" fontId="20" fillId="7" borderId="19" xfId="0" applyNumberFormat="1" applyFont="1" applyFill="1" applyBorder="1" applyAlignment="1">
      <alignment vertical="center" wrapText="1"/>
    </xf>
    <xf numFmtId="0" fontId="20" fillId="7" borderId="19" xfId="0" applyNumberFormat="1" applyFont="1" applyFill="1" applyBorder="1" applyAlignment="1">
      <alignment vertical="center" wrapText="1"/>
    </xf>
    <xf numFmtId="0" fontId="19" fillId="0" borderId="19" xfId="0" applyFont="1" applyFill="1" applyBorder="1" applyAlignment="1" applyProtection="1">
      <alignment horizontal="center" vertical="center"/>
    </xf>
    <xf numFmtId="0" fontId="19" fillId="0" borderId="19" xfId="0" applyNumberFormat="1" applyFont="1" applyFill="1" applyBorder="1" applyAlignment="1" applyProtection="1">
      <alignment horizontal="left" vertical="center" wrapText="1" shrinkToFit="1"/>
      <protection locked="0"/>
    </xf>
    <xf numFmtId="185" fontId="20" fillId="0" borderId="19" xfId="0" applyNumberFormat="1" applyFont="1" applyFill="1" applyBorder="1" applyAlignment="1">
      <alignment horizontal="right" vertical="center" wrapText="1"/>
    </xf>
    <xf numFmtId="0" fontId="19" fillId="0" borderId="19" xfId="0" applyNumberFormat="1" applyFont="1" applyFill="1" applyBorder="1" applyAlignment="1" applyProtection="1">
      <alignment horizontal="left" vertical="center"/>
      <protection locked="0"/>
    </xf>
    <xf numFmtId="184" fontId="19" fillId="0" borderId="19" xfId="0" applyNumberFormat="1" applyFont="1" applyFill="1" applyBorder="1" applyAlignment="1" applyProtection="1">
      <alignment horizontal="center" vertical="center" wrapText="1"/>
      <protection locked="0"/>
    </xf>
    <xf numFmtId="0" fontId="18" fillId="0" borderId="19" xfId="0" applyNumberFormat="1" applyFont="1" applyFill="1" applyBorder="1" applyAlignment="1" applyProtection="1">
      <alignment horizontal="center" vertical="center"/>
      <protection locked="0"/>
    </xf>
    <xf numFmtId="0" fontId="19" fillId="0" borderId="19" xfId="0" applyNumberFormat="1" applyFont="1" applyFill="1" applyBorder="1" applyAlignment="1" applyProtection="1">
      <alignment horizontal="left" vertical="center" wrapText="1"/>
      <protection locked="0"/>
    </xf>
    <xf numFmtId="0" fontId="0" fillId="0" borderId="19" xfId="0" applyNumberFormat="1" applyFont="1" applyFill="1" applyBorder="1" applyAlignment="1">
      <alignment horizontal="center" vertical="center"/>
    </xf>
    <xf numFmtId="0" fontId="0" fillId="0" borderId="19" xfId="0" applyNumberFormat="1" applyFont="1" applyFill="1" applyBorder="1" applyAlignment="1">
      <alignment vertical="center"/>
    </xf>
    <xf numFmtId="0" fontId="20" fillId="0" borderId="17" xfId="0" applyNumberFormat="1" applyFont="1" applyFill="1" applyBorder="1" applyAlignment="1">
      <alignment horizontal="center" vertical="center"/>
    </xf>
    <xf numFmtId="0" fontId="20" fillId="0" borderId="17" xfId="0" applyNumberFormat="1" applyFont="1" applyFill="1" applyBorder="1" applyAlignment="1" applyProtection="1">
      <alignment horizontal="center" vertical="center" shrinkToFit="1"/>
      <protection locked="0"/>
    </xf>
    <xf numFmtId="0" fontId="20" fillId="0" borderId="17" xfId="0" applyNumberFormat="1" applyFont="1" applyFill="1" applyBorder="1" applyAlignment="1" applyProtection="1">
      <alignment horizontal="left" vertical="center" shrinkToFit="1"/>
      <protection locked="0"/>
    </xf>
    <xf numFmtId="0" fontId="20" fillId="0" borderId="17" xfId="0" applyNumberFormat="1" applyFont="1" applyFill="1" applyBorder="1" applyAlignment="1" applyProtection="1">
      <alignment horizontal="center" vertical="center"/>
      <protection locked="0"/>
    </xf>
    <xf numFmtId="184" fontId="20" fillId="0" borderId="17" xfId="0" applyNumberFormat="1" applyFont="1" applyFill="1" applyBorder="1" applyAlignment="1">
      <alignment vertical="center" wrapText="1"/>
    </xf>
    <xf numFmtId="0" fontId="20" fillId="0" borderId="17" xfId="0" applyNumberFormat="1" applyFont="1" applyFill="1" applyBorder="1" applyAlignment="1">
      <alignment vertical="center" wrapText="1"/>
    </xf>
    <xf numFmtId="185" fontId="19" fillId="0" borderId="19" xfId="0" applyNumberFormat="1" applyFont="1" applyFill="1" applyBorder="1" applyAlignment="1" applyProtection="1">
      <alignment horizontal="center" vertical="center"/>
      <protection locked="0"/>
    </xf>
    <xf numFmtId="0" fontId="4" fillId="0" borderId="12" xfId="0" applyFont="1" applyFill="1" applyBorder="1" applyAlignment="1">
      <alignment horizontal="right" vertical="center" wrapText="1"/>
    </xf>
    <xf numFmtId="0" fontId="11" fillId="0" borderId="19" xfId="0" applyFont="1" applyFill="1" applyBorder="1" applyAlignment="1" applyProtection="1">
      <alignment horizontal="center" vertical="center"/>
      <protection locked="0"/>
    </xf>
    <xf numFmtId="0" fontId="18" fillId="7" borderId="19" xfId="0" applyNumberFormat="1" applyFont="1" applyFill="1" applyBorder="1" applyAlignment="1" applyProtection="1">
      <alignment horizontal="center" vertical="center"/>
      <protection locked="0"/>
    </xf>
    <xf numFmtId="184" fontId="20" fillId="7" borderId="19" xfId="0" applyNumberFormat="1" applyFont="1" applyFill="1" applyBorder="1" applyAlignment="1">
      <alignment horizontal="right" vertical="center" wrapText="1"/>
    </xf>
    <xf numFmtId="0" fontId="1" fillId="0" borderId="0" xfId="5064" applyFont="1" applyFill="1" applyAlignment="1">
      <alignment horizontal="center" vertical="center"/>
    </xf>
    <xf numFmtId="191" fontId="1" fillId="0" borderId="0" xfId="5064" applyNumberFormat="1" applyFont="1" applyFill="1" applyAlignment="1">
      <alignment horizontal="center" vertical="center"/>
    </xf>
    <xf numFmtId="49" fontId="10" fillId="0" borderId="19" xfId="0" applyNumberFormat="1" applyFont="1" applyBorder="1" applyAlignment="1">
      <alignment horizontal="left" vertical="center"/>
    </xf>
    <xf numFmtId="0" fontId="11" fillId="0" borderId="19" xfId="0" applyNumberFormat="1" applyFont="1" applyBorder="1" applyAlignment="1">
      <alignment vertical="center"/>
    </xf>
    <xf numFmtId="0" fontId="27" fillId="0" borderId="0" xfId="0" applyFont="1" applyFill="1"/>
    <xf numFmtId="0" fontId="0" fillId="0" borderId="0" xfId="0" applyFont="1" applyFill="1"/>
    <xf numFmtId="0" fontId="19" fillId="0" borderId="0" xfId="0" applyFont="1" applyFill="1" applyBorder="1" applyAlignment="1">
      <alignment horizontal="center"/>
    </xf>
    <xf numFmtId="0" fontId="28" fillId="0" borderId="0" xfId="0" applyFont="1" applyFill="1"/>
    <xf numFmtId="49" fontId="9" fillId="0" borderId="35" xfId="0" applyNumberFormat="1" applyFont="1" applyFill="1" applyBorder="1" applyAlignment="1">
      <alignment horizontal="center" vertical="center" wrapText="1"/>
    </xf>
    <xf numFmtId="0" fontId="0" fillId="0" borderId="40" xfId="0" applyFont="1" applyFill="1" applyBorder="1"/>
    <xf numFmtId="49" fontId="15" fillId="0" borderId="35" xfId="0" applyNumberFormat="1" applyFont="1" applyFill="1" applyBorder="1" applyAlignment="1">
      <alignment horizontal="center" vertical="center"/>
    </xf>
    <xf numFmtId="49" fontId="15" fillId="0" borderId="36" xfId="0" applyNumberFormat="1" applyFont="1" applyFill="1" applyBorder="1" applyAlignment="1">
      <alignment horizontal="center" vertical="center"/>
    </xf>
    <xf numFmtId="0" fontId="0" fillId="0" borderId="42" xfId="0" applyFont="1" applyFill="1" applyBorder="1"/>
    <xf numFmtId="0" fontId="0" fillId="0" borderId="43" xfId="0" applyFont="1" applyFill="1" applyBorder="1"/>
    <xf numFmtId="49" fontId="15" fillId="0" borderId="31" xfId="0" applyNumberFormat="1" applyFont="1" applyFill="1" applyBorder="1" applyAlignment="1">
      <alignment horizontal="center" vertical="center"/>
    </xf>
    <xf numFmtId="49" fontId="15" fillId="0" borderId="37" xfId="0" applyNumberFormat="1" applyFont="1" applyFill="1" applyBorder="1" applyAlignment="1">
      <alignment horizontal="center" vertical="center"/>
    </xf>
    <xf numFmtId="49" fontId="9" fillId="0" borderId="35" xfId="0" applyNumberFormat="1" applyFont="1" applyFill="1" applyBorder="1" applyAlignment="1">
      <alignment vertical="center"/>
    </xf>
    <xf numFmtId="0" fontId="0" fillId="0" borderId="36" xfId="0" applyFont="1" applyFill="1" applyBorder="1" applyAlignment="1">
      <alignment vertical="center"/>
    </xf>
    <xf numFmtId="0" fontId="0" fillId="0" borderId="31" xfId="0" applyFont="1" applyFill="1" applyBorder="1"/>
    <xf numFmtId="0" fontId="0" fillId="0" borderId="41" xfId="0" applyFont="1" applyFill="1" applyBorder="1"/>
    <xf numFmtId="0" fontId="0" fillId="0" borderId="31" xfId="0" applyFont="1" applyFill="1" applyBorder="1" applyAlignment="1">
      <alignment vertical="center"/>
    </xf>
    <xf numFmtId="0" fontId="0" fillId="0" borderId="37" xfId="0" applyFont="1" applyFill="1" applyBorder="1" applyAlignment="1">
      <alignment vertical="center"/>
    </xf>
    <xf numFmtId="0" fontId="18" fillId="0" borderId="39" xfId="0" applyFont="1" applyFill="1" applyBorder="1" applyAlignment="1">
      <alignment horizontal="center" vertical="center" wrapText="1"/>
    </xf>
    <xf numFmtId="0" fontId="0" fillId="0" borderId="17" xfId="0" applyFont="1" applyFill="1" applyBorder="1" applyAlignment="1">
      <alignment horizontal="center" vertical="center" wrapText="1"/>
    </xf>
    <xf numFmtId="0" fontId="18" fillId="0" borderId="17" xfId="0" applyFont="1" applyFill="1" applyBorder="1" applyAlignment="1">
      <alignment horizontal="center" vertical="center" wrapText="1"/>
    </xf>
    <xf numFmtId="0" fontId="27" fillId="0" borderId="17" xfId="0" applyFont="1" applyFill="1" applyBorder="1" applyAlignment="1">
      <alignment horizontal="center" vertical="center" wrapText="1"/>
    </xf>
    <xf numFmtId="0" fontId="12" fillId="0" borderId="17" xfId="0" applyFont="1" applyFill="1" applyBorder="1" applyAlignment="1">
      <alignment horizontal="center" vertical="center" wrapText="1"/>
    </xf>
    <xf numFmtId="185" fontId="12" fillId="0" borderId="17" xfId="0" applyNumberFormat="1" applyFont="1" applyFill="1" applyBorder="1" applyAlignment="1">
      <alignment horizontal="center" vertical="center" wrapText="1"/>
    </xf>
    <xf numFmtId="0" fontId="9" fillId="0" borderId="19" xfId="0" applyFont="1" applyFill="1" applyBorder="1" applyAlignment="1">
      <alignment horizontal="justify" vertical="center" wrapText="1"/>
    </xf>
    <xf numFmtId="2" fontId="19" fillId="8" borderId="19" xfId="0" applyNumberFormat="1" applyFont="1" applyFill="1" applyBorder="1" applyAlignment="1">
      <alignment horizontal="center" vertical="center"/>
    </xf>
    <xf numFmtId="2" fontId="19" fillId="0" borderId="19" xfId="0" applyNumberFormat="1" applyFont="1" applyFill="1" applyBorder="1" applyAlignment="1">
      <alignment horizontal="right" vertical="center"/>
    </xf>
    <xf numFmtId="0" fontId="19" fillId="0" borderId="19" xfId="0" applyFont="1" applyFill="1" applyBorder="1" applyAlignment="1" applyProtection="1">
      <alignment vertical="center"/>
      <protection locked="0"/>
    </xf>
    <xf numFmtId="2" fontId="19" fillId="7" borderId="19" xfId="0" applyNumberFormat="1" applyFont="1" applyFill="1" applyBorder="1" applyAlignment="1">
      <alignment horizontal="center" vertical="center"/>
    </xf>
    <xf numFmtId="0" fontId="10" fillId="0" borderId="19" xfId="0" applyFont="1" applyFill="1" applyBorder="1" applyAlignment="1">
      <alignment horizontal="justify" vertical="center" wrapText="1"/>
    </xf>
    <xf numFmtId="2" fontId="19" fillId="0" borderId="19" xfId="0" applyNumberFormat="1" applyFont="1" applyFill="1" applyBorder="1" applyAlignment="1">
      <alignment horizontal="center" vertical="center"/>
    </xf>
    <xf numFmtId="176" fontId="19" fillId="0" borderId="19" xfId="0" applyNumberFormat="1" applyFont="1" applyFill="1" applyBorder="1" applyAlignment="1">
      <alignment horizontal="center" vertical="center" wrapText="1"/>
    </xf>
    <xf numFmtId="176" fontId="19" fillId="0" borderId="19" xfId="0" applyNumberFormat="1" applyFont="1" applyFill="1" applyBorder="1" applyAlignment="1">
      <alignment horizontal="right" vertical="center" wrapText="1"/>
    </xf>
    <xf numFmtId="49" fontId="10" fillId="0" borderId="19" xfId="0" applyNumberFormat="1" applyFont="1" applyFill="1" applyBorder="1" applyAlignment="1">
      <alignment vertical="center"/>
    </xf>
    <xf numFmtId="185" fontId="19" fillId="0" borderId="19" xfId="0" applyNumberFormat="1" applyFont="1" applyFill="1" applyBorder="1" applyAlignment="1" applyProtection="1">
      <alignment horizontal="right" vertical="center"/>
      <protection locked="0"/>
    </xf>
    <xf numFmtId="185" fontId="19" fillId="7" borderId="19" xfId="0" applyNumberFormat="1" applyFont="1" applyFill="1" applyBorder="1" applyAlignment="1" applyProtection="1">
      <alignment horizontal="center" vertical="center"/>
      <protection locked="0"/>
    </xf>
    <xf numFmtId="0" fontId="24" fillId="6" borderId="19" xfId="0" applyNumberFormat="1" applyFont="1" applyFill="1" applyBorder="1" applyAlignment="1">
      <alignment horizontal="left" vertical="center" wrapText="1"/>
    </xf>
    <xf numFmtId="0" fontId="18" fillId="0" borderId="19" xfId="0" applyNumberFormat="1" applyFont="1" applyFill="1" applyBorder="1" applyAlignment="1" applyProtection="1">
      <alignment horizontal="left" vertical="center"/>
      <protection locked="0"/>
    </xf>
    <xf numFmtId="185" fontId="19" fillId="8" borderId="19" xfId="0" applyNumberFormat="1" applyFont="1" applyFill="1" applyBorder="1" applyAlignment="1" applyProtection="1">
      <alignment horizontal="center" vertical="center"/>
      <protection locked="0"/>
    </xf>
    <xf numFmtId="49" fontId="15" fillId="0" borderId="40" xfId="0" applyNumberFormat="1" applyFont="1" applyFill="1" applyBorder="1" applyAlignment="1">
      <alignment horizontal="center" vertical="center"/>
    </xf>
    <xf numFmtId="49" fontId="9" fillId="0" borderId="10" xfId="0" applyNumberFormat="1" applyFont="1" applyFill="1" applyBorder="1" applyAlignment="1">
      <alignment horizontal="left" vertical="center"/>
    </xf>
    <xf numFmtId="0" fontId="0" fillId="0" borderId="11" xfId="0" applyFont="1" applyFill="1" applyBorder="1" applyAlignment="1"/>
    <xf numFmtId="0" fontId="0" fillId="0" borderId="26" xfId="0" applyFont="1" applyFill="1" applyBorder="1" applyAlignment="1"/>
    <xf numFmtId="49" fontId="15" fillId="0" borderId="41" xfId="0" applyNumberFormat="1" applyFont="1" applyFill="1" applyBorder="1" applyAlignment="1">
      <alignment horizontal="center" vertical="center"/>
    </xf>
    <xf numFmtId="0" fontId="0" fillId="0" borderId="40" xfId="0" applyFont="1" applyFill="1" applyBorder="1" applyAlignment="1">
      <alignment vertical="center"/>
    </xf>
    <xf numFmtId="0" fontId="0" fillId="0" borderId="41" xfId="0" applyFont="1" applyFill="1" applyBorder="1" applyAlignment="1">
      <alignment vertical="center"/>
    </xf>
    <xf numFmtId="0" fontId="18" fillId="0" borderId="19" xfId="0" applyFont="1" applyFill="1" applyBorder="1" applyAlignment="1">
      <alignment horizontal="center" vertical="center" wrapText="1"/>
    </xf>
    <xf numFmtId="185" fontId="11" fillId="0" borderId="17" xfId="0" applyNumberFormat="1" applyFont="1" applyFill="1" applyBorder="1" applyAlignment="1">
      <alignment horizontal="center" vertical="center" wrapText="1"/>
    </xf>
    <xf numFmtId="0" fontId="19" fillId="0" borderId="19" xfId="0" applyFont="1" applyFill="1" applyBorder="1" applyAlignment="1">
      <alignment horizontal="center" vertical="center" wrapText="1"/>
    </xf>
    <xf numFmtId="1" fontId="19" fillId="0" borderId="19" xfId="0" applyNumberFormat="1" applyFont="1" applyFill="1" applyBorder="1" applyAlignment="1">
      <alignment horizontal="right" vertical="center"/>
    </xf>
    <xf numFmtId="185" fontId="0" fillId="0" borderId="0" xfId="0" applyNumberFormat="1" applyFont="1" applyFill="1"/>
    <xf numFmtId="2" fontId="29" fillId="0" borderId="19" xfId="0" applyNumberFormat="1" applyFont="1" applyFill="1" applyBorder="1" applyAlignment="1">
      <alignment horizontal="right" vertical="center"/>
    </xf>
    <xf numFmtId="0" fontId="30" fillId="0" borderId="0" xfId="5064" applyNumberFormat="1" applyFont="1" applyBorder="1" applyAlignment="1">
      <alignment vertical="center"/>
    </xf>
    <xf numFmtId="0" fontId="0" fillId="0" borderId="0" xfId="5085" applyFill="1" applyBorder="1" applyAlignment="1">
      <alignment vertical="center"/>
    </xf>
    <xf numFmtId="0" fontId="30" fillId="0" borderId="0" xfId="5085" applyFont="1" applyFill="1" applyBorder="1" applyAlignment="1">
      <alignment vertical="center"/>
    </xf>
    <xf numFmtId="0" fontId="8" fillId="0" borderId="0" xfId="0" applyFont="1" applyFill="1" applyBorder="1"/>
    <xf numFmtId="0" fontId="9" fillId="0" borderId="0" xfId="5064" applyFont="1" applyFill="1" applyAlignment="1">
      <alignment vertical="center"/>
    </xf>
    <xf numFmtId="0" fontId="31" fillId="0" borderId="0" xfId="5064" applyFont="1" applyFill="1" applyAlignment="1">
      <alignment vertical="center"/>
    </xf>
    <xf numFmtId="0" fontId="20" fillId="0" borderId="0" xfId="5064" applyNumberFormat="1" applyFont="1" applyAlignment="1">
      <alignment vertical="center"/>
    </xf>
    <xf numFmtId="0" fontId="0" fillId="0" borderId="0" xfId="5085" applyNumberFormat="1" applyFont="1" applyAlignment="1">
      <alignment vertical="center"/>
    </xf>
    <xf numFmtId="0" fontId="0" fillId="0" borderId="0" xfId="0" applyFill="1" applyAlignment="1">
      <alignment vertical="center"/>
    </xf>
    <xf numFmtId="0" fontId="30" fillId="6" borderId="0" xfId="5064" applyNumberFormat="1" applyFont="1" applyFill="1" applyAlignment="1">
      <alignment horizontal="center" vertical="center"/>
    </xf>
    <xf numFmtId="0" fontId="30" fillId="6" borderId="0" xfId="5064" applyNumberFormat="1" applyFont="1" applyFill="1" applyAlignment="1">
      <alignment vertical="center" wrapText="1"/>
    </xf>
    <xf numFmtId="0" fontId="30" fillId="6" borderId="0" xfId="5064" applyNumberFormat="1" applyFont="1" applyFill="1" applyAlignment="1">
      <alignment vertical="center"/>
    </xf>
    <xf numFmtId="0" fontId="0" fillId="0" borderId="0" xfId="5064" applyNumberFormat="1" applyFont="1" applyFill="1" applyAlignment="1">
      <alignment vertical="center"/>
    </xf>
    <xf numFmtId="0" fontId="0" fillId="0" borderId="0" xfId="5064" applyNumberFormat="1" applyFont="1" applyAlignment="1">
      <alignment vertical="center"/>
    </xf>
    <xf numFmtId="0" fontId="30" fillId="6" borderId="0" xfId="5064" applyNumberFormat="1" applyFont="1" applyFill="1" applyBorder="1" applyAlignment="1">
      <alignment horizontal="left" vertical="center"/>
    </xf>
    <xf numFmtId="0" fontId="30" fillId="6" borderId="0" xfId="5064" applyNumberFormat="1" applyFont="1" applyFill="1" applyBorder="1" applyAlignment="1">
      <alignment horizontal="center" vertical="center"/>
    </xf>
    <xf numFmtId="0" fontId="30" fillId="6" borderId="0" xfId="5064" applyNumberFormat="1" applyFont="1" applyFill="1" applyBorder="1" applyAlignment="1">
      <alignment vertical="center" wrapText="1"/>
    </xf>
    <xf numFmtId="0" fontId="30" fillId="6" borderId="0" xfId="5064" applyNumberFormat="1" applyFont="1" applyFill="1" applyBorder="1" applyAlignment="1">
      <alignment vertical="center"/>
    </xf>
    <xf numFmtId="0" fontId="32" fillId="0" borderId="0" xfId="5085" applyFont="1" applyFill="1" applyBorder="1" applyAlignment="1">
      <alignment horizontal="center" vertical="center"/>
    </xf>
    <xf numFmtId="0" fontId="33" fillId="0" borderId="0" xfId="5085" applyFont="1" applyFill="1" applyBorder="1" applyAlignment="1">
      <alignment vertical="center"/>
    </xf>
    <xf numFmtId="0" fontId="30" fillId="0" borderId="0" xfId="5085" applyFont="1" applyFill="1" applyBorder="1" applyAlignment="1">
      <alignment vertical="center" wrapText="1"/>
    </xf>
    <xf numFmtId="0" fontId="30" fillId="0" borderId="0" xfId="5085" applyFont="1" applyFill="1" applyBorder="1" applyAlignment="1">
      <alignment horizontal="center" vertical="center"/>
    </xf>
    <xf numFmtId="0" fontId="8" fillId="0" borderId="0" xfId="0" applyFont="1" applyFill="1" applyBorder="1" applyAlignment="1">
      <alignment horizontal="left" vertical="center"/>
    </xf>
    <xf numFmtId="0" fontId="8" fillId="0" borderId="0" xfId="0" applyFont="1" applyFill="1" applyBorder="1" applyAlignment="1">
      <alignment horizontal="left" vertical="center" wrapText="1"/>
    </xf>
    <xf numFmtId="0" fontId="8" fillId="0" borderId="0" xfId="0" applyFont="1" applyFill="1" applyBorder="1" applyAlignment="1">
      <alignment horizontal="center" vertical="center" wrapText="1"/>
    </xf>
    <xf numFmtId="49" fontId="34" fillId="0" borderId="19" xfId="5064" applyNumberFormat="1" applyFont="1" applyFill="1" applyBorder="1" applyAlignment="1">
      <alignment horizontal="center" vertical="center"/>
    </xf>
    <xf numFmtId="0" fontId="34" fillId="0" borderId="19" xfId="5064" applyNumberFormat="1" applyFont="1" applyFill="1" applyBorder="1" applyAlignment="1">
      <alignment horizontal="center" vertical="center" wrapText="1"/>
    </xf>
    <xf numFmtId="49" fontId="34" fillId="0" borderId="19" xfId="5064" applyNumberFormat="1" applyFont="1" applyFill="1" applyBorder="1" applyAlignment="1">
      <alignment horizontal="center" vertical="center" wrapText="1"/>
    </xf>
    <xf numFmtId="0" fontId="35" fillId="0" borderId="19" xfId="1079" applyFont="1" applyFill="1" applyBorder="1" applyAlignment="1">
      <alignment horizontal="center" vertical="center" wrapText="1"/>
    </xf>
    <xf numFmtId="0" fontId="35" fillId="0" borderId="19" xfId="2892" applyFont="1" applyFill="1" applyBorder="1" applyAlignment="1">
      <alignment horizontal="center" vertical="center" wrapText="1" shrinkToFit="1"/>
    </xf>
    <xf numFmtId="49" fontId="36" fillId="7" borderId="19" xfId="5064" applyNumberFormat="1" applyFont="1" applyFill="1" applyBorder="1" applyAlignment="1">
      <alignment horizontal="center" vertical="center"/>
    </xf>
    <xf numFmtId="0" fontId="36" fillId="7" borderId="19" xfId="5064" applyNumberFormat="1" applyFont="1" applyFill="1" applyBorder="1" applyAlignment="1">
      <alignment horizontal="center" vertical="center" wrapText="1"/>
    </xf>
    <xf numFmtId="49" fontId="36" fillId="7" borderId="19" xfId="5064" applyNumberFormat="1" applyFont="1" applyFill="1" applyBorder="1" applyAlignment="1">
      <alignment horizontal="center" vertical="center" wrapText="1"/>
    </xf>
    <xf numFmtId="0" fontId="37" fillId="7" borderId="19" xfId="1079" applyFont="1" applyFill="1" applyBorder="1" applyAlignment="1">
      <alignment horizontal="center" vertical="center" wrapText="1"/>
    </xf>
    <xf numFmtId="0" fontId="37" fillId="7" borderId="19" xfId="2892" applyFont="1" applyFill="1" applyBorder="1" applyAlignment="1">
      <alignment horizontal="center" vertical="center" wrapText="1" shrinkToFit="1"/>
    </xf>
    <xf numFmtId="0" fontId="14" fillId="0" borderId="19" xfId="0" applyFont="1" applyFill="1" applyBorder="1" applyAlignment="1">
      <alignment horizontal="center" vertical="center"/>
    </xf>
    <xf numFmtId="176" fontId="8" fillId="0" borderId="19" xfId="0" applyNumberFormat="1" applyFont="1" applyFill="1" applyBorder="1" applyAlignment="1">
      <alignment horizontal="center" vertical="center" wrapText="1"/>
    </xf>
    <xf numFmtId="0" fontId="38" fillId="0" borderId="19" xfId="5085" applyFont="1" applyFill="1" applyBorder="1" applyAlignment="1">
      <alignment horizontal="left" vertical="center" wrapText="1"/>
    </xf>
    <xf numFmtId="0" fontId="33" fillId="0" borderId="19" xfId="5094" applyFont="1" applyFill="1" applyBorder="1" applyAlignment="1">
      <alignment horizontal="left" vertical="center" wrapText="1" shrinkToFit="1"/>
    </xf>
    <xf numFmtId="0" fontId="33" fillId="0" borderId="19" xfId="5094" applyFont="1" applyFill="1" applyBorder="1" applyAlignment="1">
      <alignment horizontal="left" vertical="center" wrapText="1"/>
    </xf>
    <xf numFmtId="0" fontId="38" fillId="0" borderId="19" xfId="0" applyFont="1" applyFill="1" applyBorder="1" applyAlignment="1">
      <alignment horizontal="center" vertical="center" wrapText="1"/>
    </xf>
    <xf numFmtId="176" fontId="8" fillId="0" borderId="19" xfId="0" applyNumberFormat="1" applyFont="1" applyFill="1" applyBorder="1" applyAlignment="1">
      <alignment horizontal="right" vertical="center" wrapText="1"/>
    </xf>
    <xf numFmtId="0" fontId="30" fillId="0" borderId="19" xfId="5085" applyFont="1" applyFill="1" applyBorder="1" applyAlignment="1">
      <alignment horizontal="left" vertical="center" wrapText="1"/>
    </xf>
    <xf numFmtId="194" fontId="38" fillId="0" borderId="19" xfId="0" applyNumberFormat="1" applyFont="1" applyFill="1" applyBorder="1" applyAlignment="1">
      <alignment horizontal="center" vertical="center" wrapText="1"/>
    </xf>
    <xf numFmtId="0" fontId="33" fillId="0" borderId="19" xfId="0" applyFont="1" applyFill="1" applyBorder="1" applyAlignment="1">
      <alignment horizontal="left" vertical="center" wrapText="1"/>
    </xf>
    <xf numFmtId="0" fontId="8" fillId="0" borderId="19" xfId="5064" applyFont="1" applyFill="1" applyBorder="1" applyAlignment="1">
      <alignment vertical="center" wrapText="1"/>
    </xf>
    <xf numFmtId="2" fontId="38" fillId="0" borderId="19" xfId="0" applyNumberFormat="1" applyFont="1" applyFill="1" applyBorder="1" applyAlignment="1">
      <alignment horizontal="center" vertical="center" wrapText="1"/>
    </xf>
    <xf numFmtId="0" fontId="39" fillId="9" borderId="19" xfId="5064" applyNumberFormat="1" applyFont="1" applyFill="1" applyBorder="1" applyAlignment="1">
      <alignment horizontal="center" vertical="center"/>
    </xf>
    <xf numFmtId="0" fontId="8" fillId="9" borderId="19" xfId="1770" applyFont="1" applyFill="1" applyBorder="1" applyAlignment="1">
      <alignment horizontal="left" vertical="center" wrapText="1"/>
    </xf>
    <xf numFmtId="0" fontId="8" fillId="9" borderId="19" xfId="1770" applyFont="1" applyFill="1" applyBorder="1" applyAlignment="1">
      <alignment horizontal="left" vertical="center"/>
    </xf>
    <xf numFmtId="184" fontId="14" fillId="9" borderId="19" xfId="5064" applyNumberFormat="1" applyFont="1" applyFill="1" applyBorder="1" applyAlignment="1">
      <alignment horizontal="center" vertical="center" wrapText="1"/>
    </xf>
    <xf numFmtId="0" fontId="39" fillId="9" borderId="19" xfId="5064" applyNumberFormat="1" applyFont="1" applyFill="1" applyBorder="1" applyAlignment="1">
      <alignment vertical="center" wrapText="1"/>
    </xf>
    <xf numFmtId="0" fontId="38" fillId="0" borderId="19" xfId="0" applyFont="1" applyFill="1" applyBorder="1" applyAlignment="1">
      <alignment horizontal="left" vertical="center" wrapText="1"/>
    </xf>
    <xf numFmtId="0" fontId="1" fillId="0" borderId="19" xfId="5064" applyFont="1" applyFill="1" applyBorder="1" applyAlignment="1">
      <alignment vertical="center" wrapText="1"/>
    </xf>
    <xf numFmtId="49" fontId="14" fillId="0" borderId="19" xfId="0" applyNumberFormat="1" applyFont="1" applyBorder="1" applyAlignment="1">
      <alignment horizontal="center" vertical="center"/>
    </xf>
    <xf numFmtId="0" fontId="39" fillId="6" borderId="19" xfId="5085" applyNumberFormat="1" applyFont="1" applyFill="1" applyBorder="1" applyAlignment="1">
      <alignment horizontal="center" vertical="center"/>
    </xf>
    <xf numFmtId="49" fontId="14" fillId="0" borderId="19" xfId="0" applyNumberFormat="1" applyFont="1" applyBorder="1" applyAlignment="1">
      <alignment vertical="center" wrapText="1"/>
    </xf>
    <xf numFmtId="0" fontId="30" fillId="6" borderId="19" xfId="5085" applyNumberFormat="1" applyFont="1" applyFill="1" applyBorder="1" applyAlignment="1">
      <alignment vertical="center"/>
    </xf>
    <xf numFmtId="0" fontId="33" fillId="6" borderId="19" xfId="5094" applyFont="1" applyFill="1" applyBorder="1" applyAlignment="1">
      <alignment horizontal="left" vertical="center" wrapText="1" shrinkToFit="1"/>
    </xf>
    <xf numFmtId="0" fontId="13" fillId="0" borderId="19" xfId="5094" applyFont="1" applyFill="1" applyBorder="1" applyAlignment="1">
      <alignment horizontal="left" vertical="center" wrapText="1" shrinkToFit="1"/>
    </xf>
    <xf numFmtId="190" fontId="38" fillId="0" borderId="19" xfId="0" applyNumberFormat="1" applyFont="1" applyFill="1" applyBorder="1" applyAlignment="1">
      <alignment horizontal="center" vertical="center" wrapText="1"/>
    </xf>
    <xf numFmtId="0" fontId="20" fillId="9" borderId="19" xfId="5064" applyNumberFormat="1" applyFont="1" applyFill="1" applyBorder="1" applyAlignment="1">
      <alignment horizontal="center" vertical="center"/>
    </xf>
    <xf numFmtId="0" fontId="19" fillId="9" borderId="19" xfId="1770" applyFont="1" applyFill="1" applyBorder="1" applyAlignment="1">
      <alignment horizontal="left" vertical="center" wrapText="1"/>
    </xf>
    <xf numFmtId="0" fontId="19" fillId="9" borderId="19" xfId="1770" applyFont="1" applyFill="1" applyBorder="1" applyAlignment="1">
      <alignment horizontal="left" vertical="center"/>
    </xf>
    <xf numFmtId="184" fontId="10" fillId="9" borderId="19" xfId="5064" applyNumberFormat="1" applyFont="1" applyFill="1" applyBorder="1" applyAlignment="1">
      <alignment horizontal="center" vertical="center" wrapText="1"/>
    </xf>
    <xf numFmtId="0" fontId="20" fillId="9" borderId="19" xfId="5064" applyNumberFormat="1" applyFont="1" applyFill="1" applyBorder="1" applyAlignment="1">
      <alignment vertical="center" wrapText="1"/>
    </xf>
    <xf numFmtId="0" fontId="37" fillId="7" borderId="19" xfId="0" applyFont="1" applyFill="1" applyBorder="1" applyAlignment="1">
      <alignment horizontal="center" vertical="center" wrapText="1"/>
    </xf>
    <xf numFmtId="184" fontId="39" fillId="6" borderId="19" xfId="5085" applyNumberFormat="1" applyFont="1" applyFill="1" applyBorder="1" applyAlignment="1">
      <alignment horizontal="center" vertical="center" wrapText="1"/>
    </xf>
    <xf numFmtId="184" fontId="39" fillId="6" borderId="19" xfId="0" applyNumberFormat="1" applyFont="1" applyFill="1" applyBorder="1" applyAlignment="1">
      <alignment horizontal="left" vertical="center" wrapText="1"/>
    </xf>
    <xf numFmtId="0" fontId="30" fillId="6" borderId="19" xfId="0" applyFont="1" applyFill="1" applyBorder="1" applyAlignment="1">
      <alignment horizontal="left" vertical="center" wrapText="1"/>
    </xf>
    <xf numFmtId="184" fontId="39" fillId="6" borderId="19" xfId="0" applyNumberFormat="1" applyFont="1" applyFill="1" applyBorder="1" applyAlignment="1">
      <alignment horizontal="center" vertical="center" wrapText="1"/>
    </xf>
    <xf numFmtId="0" fontId="39" fillId="0" borderId="19" xfId="0" applyNumberFormat="1" applyFont="1" applyFill="1" applyBorder="1" applyAlignment="1">
      <alignment horizontal="center" vertical="center" wrapText="1"/>
    </xf>
    <xf numFmtId="0" fontId="40" fillId="0" borderId="19" xfId="0" applyFont="1" applyFill="1" applyBorder="1" applyAlignment="1">
      <alignment vertical="center" wrapText="1"/>
    </xf>
    <xf numFmtId="0" fontId="0" fillId="0" borderId="19" xfId="0" applyFill="1" applyBorder="1" applyAlignment="1">
      <alignment vertical="center"/>
    </xf>
    <xf numFmtId="0" fontId="0" fillId="0" borderId="10" xfId="0" applyFill="1" applyBorder="1" applyAlignment="1">
      <alignment horizontal="left" vertical="center" wrapText="1"/>
    </xf>
    <xf numFmtId="0" fontId="0" fillId="0" borderId="11" xfId="0" applyFill="1" applyBorder="1" applyAlignment="1">
      <alignment horizontal="left" vertical="center" wrapText="1"/>
    </xf>
    <xf numFmtId="0" fontId="0" fillId="0" borderId="26" xfId="0" applyFill="1" applyBorder="1" applyAlignment="1">
      <alignment horizontal="left" vertical="center" wrapText="1"/>
    </xf>
    <xf numFmtId="0" fontId="30" fillId="0" borderId="0" xfId="5064" applyNumberFormat="1" applyFont="1" applyFill="1" applyBorder="1" applyAlignment="1">
      <alignment vertical="center"/>
    </xf>
    <xf numFmtId="0" fontId="13" fillId="0" borderId="19" xfId="5085" applyFont="1" applyFill="1" applyBorder="1" applyAlignment="1">
      <alignment horizontal="left" vertical="center" wrapText="1"/>
    </xf>
    <xf numFmtId="0" fontId="10" fillId="0" borderId="0" xfId="0" applyNumberFormat="1" applyFont="1" applyFill="1" applyAlignment="1">
      <alignment vertical="center"/>
    </xf>
    <xf numFmtId="0" fontId="41" fillId="0" borderId="19" xfId="0" applyFont="1" applyFill="1" applyBorder="1" applyAlignment="1">
      <alignment horizontal="left" vertical="center" wrapText="1"/>
    </xf>
    <xf numFmtId="0" fontId="41" fillId="0" borderId="19" xfId="0" applyFont="1" applyFill="1" applyBorder="1" applyAlignment="1">
      <alignment horizontal="center" vertical="center" wrapText="1"/>
    </xf>
    <xf numFmtId="0" fontId="41" fillId="0" borderId="19" xfId="0" applyFont="1" applyFill="1" applyBorder="1" applyAlignment="1">
      <alignment vertical="center" wrapText="1"/>
    </xf>
    <xf numFmtId="0" fontId="41" fillId="0" borderId="19" xfId="0" applyFont="1" applyFill="1" applyBorder="1" applyAlignment="1">
      <alignment horizontal="right" vertical="center" wrapText="1"/>
    </xf>
    <xf numFmtId="0" fontId="41" fillId="0" borderId="19" xfId="0" applyFont="1" applyFill="1" applyBorder="1" applyAlignment="1">
      <alignment horizontal="justify" vertical="center" wrapText="1"/>
    </xf>
    <xf numFmtId="0" fontId="10" fillId="0" borderId="0" xfId="0" applyNumberFormat="1" applyFont="1" applyFill="1" applyAlignment="1">
      <alignment horizontal="center" vertical="center"/>
    </xf>
    <xf numFmtId="0" fontId="10" fillId="6" borderId="19" xfId="0" applyFont="1" applyFill="1" applyBorder="1" applyAlignment="1">
      <alignment horizontal="center" vertical="center"/>
    </xf>
    <xf numFmtId="0" fontId="41" fillId="0" borderId="19" xfId="0" applyFont="1" applyBorder="1" applyAlignment="1">
      <alignment horizontal="left" vertical="center" wrapText="1"/>
    </xf>
    <xf numFmtId="0" fontId="41" fillId="0" borderId="19" xfId="0" applyFont="1" applyBorder="1" applyAlignment="1">
      <alignment horizontal="center" vertical="center" wrapText="1"/>
    </xf>
    <xf numFmtId="0" fontId="41" fillId="0" borderId="19" xfId="0" applyFont="1" applyBorder="1" applyAlignment="1">
      <alignment horizontal="right" vertical="center" wrapText="1"/>
    </xf>
    <xf numFmtId="189" fontId="19" fillId="0" borderId="19" xfId="0" applyNumberFormat="1" applyFont="1" applyFill="1" applyBorder="1" applyAlignment="1">
      <alignment horizontal="right" vertical="center" wrapText="1"/>
    </xf>
    <xf numFmtId="188" fontId="41" fillId="0" borderId="19" xfId="0" applyNumberFormat="1" applyFont="1" applyBorder="1" applyAlignment="1">
      <alignment horizontal="right" vertical="center" wrapText="1"/>
    </xf>
    <xf numFmtId="189" fontId="19" fillId="7" borderId="19" xfId="0" applyNumberFormat="1" applyFont="1" applyFill="1" applyBorder="1" applyAlignment="1">
      <alignment horizontal="right" vertical="center" wrapText="1"/>
    </xf>
    <xf numFmtId="176" fontId="19" fillId="7" borderId="19" xfId="0" applyNumberFormat="1" applyFont="1" applyFill="1" applyBorder="1" applyAlignment="1">
      <alignment horizontal="center" vertical="center" wrapText="1"/>
    </xf>
    <xf numFmtId="0" fontId="41" fillId="7" borderId="19" xfId="0" applyFont="1" applyFill="1" applyBorder="1" applyAlignment="1">
      <alignment horizontal="left" vertical="center" wrapText="1"/>
    </xf>
    <xf numFmtId="0" fontId="41" fillId="7" borderId="19" xfId="0" applyFont="1" applyFill="1" applyBorder="1" applyAlignment="1">
      <alignment horizontal="center" vertical="center" wrapText="1"/>
    </xf>
    <xf numFmtId="0" fontId="41" fillId="7" borderId="19" xfId="0" applyFont="1" applyFill="1" applyBorder="1" applyAlignment="1">
      <alignment horizontal="right" vertical="center" wrapText="1"/>
    </xf>
    <xf numFmtId="176" fontId="19" fillId="7" borderId="19" xfId="0" applyNumberFormat="1" applyFont="1" applyFill="1" applyBorder="1" applyAlignment="1">
      <alignment horizontal="right" vertical="center" wrapText="1"/>
    </xf>
    <xf numFmtId="188" fontId="41" fillId="7" borderId="19" xfId="0" applyNumberFormat="1" applyFont="1" applyFill="1" applyBorder="1" applyAlignment="1">
      <alignment horizontal="right" vertical="center" wrapText="1"/>
    </xf>
    <xf numFmtId="0" fontId="9" fillId="0" borderId="0" xfId="0" applyFont="1" applyAlignment="1">
      <alignment vertical="center"/>
    </xf>
    <xf numFmtId="0" fontId="0" fillId="6" borderId="0" xfId="0" applyFill="1" applyAlignment="1">
      <alignment vertical="center"/>
    </xf>
    <xf numFmtId="0" fontId="11" fillId="6" borderId="0" xfId="0" applyFont="1" applyFill="1" applyAlignment="1">
      <alignment vertical="center"/>
    </xf>
    <xf numFmtId="0" fontId="0" fillId="6" borderId="0" xfId="0" applyFill="1" applyAlignment="1">
      <alignment horizontal="center" vertical="center"/>
    </xf>
    <xf numFmtId="49" fontId="9" fillId="6" borderId="35" xfId="0" applyNumberFormat="1" applyFont="1" applyFill="1" applyBorder="1" applyAlignment="1">
      <alignment horizontal="center" vertical="center" wrapText="1"/>
    </xf>
    <xf numFmtId="49" fontId="9" fillId="6" borderId="40" xfId="0" applyNumberFormat="1" applyFont="1" applyFill="1" applyBorder="1" applyAlignment="1">
      <alignment horizontal="center" vertical="center" wrapText="1"/>
    </xf>
    <xf numFmtId="49" fontId="15" fillId="6" borderId="10" xfId="0" applyNumberFormat="1" applyFont="1" applyFill="1" applyBorder="1" applyAlignment="1">
      <alignment horizontal="center" vertical="center"/>
    </xf>
    <xf numFmtId="49" fontId="15" fillId="6" borderId="11" xfId="0" applyNumberFormat="1" applyFont="1" applyFill="1" applyBorder="1" applyAlignment="1">
      <alignment horizontal="center" vertical="center"/>
    </xf>
    <xf numFmtId="49" fontId="9" fillId="6" borderId="42" xfId="0" applyNumberFormat="1" applyFont="1" applyFill="1" applyBorder="1" applyAlignment="1">
      <alignment horizontal="center" vertical="center" wrapText="1"/>
    </xf>
    <xf numFmtId="49" fontId="9" fillId="6" borderId="43" xfId="0" applyNumberFormat="1" applyFont="1" applyFill="1" applyBorder="1" applyAlignment="1">
      <alignment horizontal="center" vertical="center" wrapText="1"/>
    </xf>
    <xf numFmtId="185" fontId="9" fillId="6" borderId="19" xfId="0" applyNumberFormat="1" applyFont="1" applyFill="1" applyBorder="1" applyAlignment="1">
      <alignment horizontal="left" vertical="center" wrapText="1"/>
    </xf>
    <xf numFmtId="49" fontId="9" fillId="6" borderId="31" xfId="0" applyNumberFormat="1" applyFont="1" applyFill="1" applyBorder="1" applyAlignment="1">
      <alignment horizontal="center" vertical="center" wrapText="1"/>
    </xf>
    <xf numFmtId="49" fontId="9" fillId="6" borderId="41" xfId="0" applyNumberFormat="1" applyFont="1" applyFill="1" applyBorder="1" applyAlignment="1">
      <alignment horizontal="center" vertical="center" wrapText="1"/>
    </xf>
    <xf numFmtId="49" fontId="10" fillId="6" borderId="39" xfId="0" applyNumberFormat="1" applyFont="1" applyFill="1" applyBorder="1" applyAlignment="1">
      <alignment horizontal="center" vertical="center"/>
    </xf>
    <xf numFmtId="49" fontId="10" fillId="6" borderId="39" xfId="0" applyNumberFormat="1" applyFont="1" applyFill="1" applyBorder="1" applyAlignment="1">
      <alignment horizontal="center" vertical="center" wrapText="1"/>
    </xf>
    <xf numFmtId="0" fontId="10" fillId="6" borderId="39" xfId="0" applyFont="1" applyFill="1" applyBorder="1" applyAlignment="1">
      <alignment horizontal="center" vertical="center" wrapText="1"/>
    </xf>
    <xf numFmtId="49" fontId="10" fillId="6" borderId="38" xfId="0" applyNumberFormat="1" applyFont="1" applyFill="1" applyBorder="1" applyAlignment="1">
      <alignment horizontal="center" vertical="center"/>
    </xf>
    <xf numFmtId="49" fontId="10" fillId="6" borderId="38" xfId="0" applyNumberFormat="1" applyFont="1" applyFill="1" applyBorder="1" applyAlignment="1">
      <alignment horizontal="center" vertical="center" wrapText="1"/>
    </xf>
    <xf numFmtId="0" fontId="11" fillId="0" borderId="38" xfId="0" applyFont="1" applyBorder="1" applyAlignment="1">
      <alignment vertical="center"/>
    </xf>
    <xf numFmtId="0" fontId="10" fillId="6" borderId="39" xfId="0" applyFont="1" applyFill="1" applyBorder="1" applyAlignment="1">
      <alignment horizontal="center" vertical="center"/>
    </xf>
    <xf numFmtId="49" fontId="10" fillId="6" borderId="17" xfId="0" applyNumberFormat="1" applyFont="1" applyFill="1" applyBorder="1" applyAlignment="1">
      <alignment horizontal="center" vertical="center"/>
    </xf>
    <xf numFmtId="49" fontId="10" fillId="6" borderId="17" xfId="0" applyNumberFormat="1" applyFont="1" applyFill="1" applyBorder="1" applyAlignment="1">
      <alignment horizontal="center" vertical="center" wrapText="1"/>
    </xf>
    <xf numFmtId="0" fontId="11" fillId="0" borderId="17" xfId="0" applyFont="1" applyBorder="1" applyAlignment="1">
      <alignment vertical="center"/>
    </xf>
    <xf numFmtId="0" fontId="10" fillId="6" borderId="17" xfId="0" applyFont="1" applyFill="1" applyBorder="1" applyAlignment="1">
      <alignment horizontal="center" vertical="center"/>
    </xf>
    <xf numFmtId="0" fontId="10" fillId="6" borderId="17" xfId="0" applyFont="1" applyFill="1" applyBorder="1" applyAlignment="1">
      <alignment horizontal="center" vertical="center" wrapText="1"/>
    </xf>
    <xf numFmtId="49" fontId="9" fillId="6" borderId="17" xfId="0" applyNumberFormat="1" applyFont="1" applyFill="1" applyBorder="1" applyAlignment="1">
      <alignment horizontal="center" vertical="center" wrapText="1"/>
    </xf>
    <xf numFmtId="0" fontId="11" fillId="0" borderId="17" xfId="0" applyFont="1" applyBorder="1" applyAlignment="1">
      <alignment horizontal="center" vertical="center"/>
    </xf>
    <xf numFmtId="0" fontId="10" fillId="6" borderId="17" xfId="0" applyNumberFormat="1" applyFont="1" applyFill="1" applyBorder="1" applyAlignment="1">
      <alignment horizontal="center" vertical="center" wrapText="1"/>
    </xf>
    <xf numFmtId="195" fontId="11" fillId="0" borderId="17" xfId="0" applyNumberFormat="1" applyFont="1" applyBorder="1" applyAlignment="1">
      <alignment vertical="center"/>
    </xf>
    <xf numFmtId="49" fontId="15" fillId="6" borderId="26" xfId="0" applyNumberFormat="1" applyFont="1" applyFill="1" applyBorder="1" applyAlignment="1">
      <alignment horizontal="center" vertical="center"/>
    </xf>
    <xf numFmtId="185" fontId="9" fillId="0" borderId="10" xfId="0" applyNumberFormat="1" applyFont="1" applyFill="1" applyBorder="1" applyAlignment="1">
      <alignment horizontal="left" vertical="center"/>
    </xf>
    <xf numFmtId="185" fontId="9" fillId="0" borderId="11" xfId="0" applyNumberFormat="1" applyFont="1" applyFill="1" applyBorder="1" applyAlignment="1">
      <alignment horizontal="left" vertical="center"/>
    </xf>
    <xf numFmtId="0" fontId="9" fillId="0" borderId="10" xfId="0" applyFont="1" applyBorder="1" applyAlignment="1">
      <alignment horizontal="left" vertical="center"/>
    </xf>
    <xf numFmtId="0" fontId="9" fillId="0" borderId="11" xfId="0" applyFont="1" applyBorder="1" applyAlignment="1">
      <alignment horizontal="left" vertical="center"/>
    </xf>
    <xf numFmtId="0" fontId="10" fillId="6" borderId="35" xfId="0" applyFont="1" applyFill="1" applyBorder="1" applyAlignment="1">
      <alignment horizontal="center" vertical="center" wrapText="1"/>
    </xf>
    <xf numFmtId="0" fontId="10" fillId="6" borderId="36" xfId="0" applyFont="1" applyFill="1" applyBorder="1" applyAlignment="1">
      <alignment horizontal="center" vertical="center" wrapText="1"/>
    </xf>
    <xf numFmtId="0" fontId="10" fillId="6" borderId="40" xfId="0" applyFont="1" applyFill="1" applyBorder="1" applyAlignment="1">
      <alignment horizontal="center" vertical="center" wrapText="1"/>
    </xf>
    <xf numFmtId="0" fontId="10" fillId="6" borderId="38" xfId="0" applyFont="1" applyFill="1" applyBorder="1" applyAlignment="1">
      <alignment horizontal="center" vertical="center" wrapText="1"/>
    </xf>
    <xf numFmtId="9" fontId="10" fillId="6" borderId="17" xfId="0" applyNumberFormat="1" applyFont="1" applyFill="1" applyBorder="1" applyAlignment="1">
      <alignment horizontal="center" vertical="center" wrapText="1"/>
    </xf>
    <xf numFmtId="9" fontId="10" fillId="6" borderId="17" xfId="0" applyNumberFormat="1" applyFont="1" applyFill="1" applyBorder="1" applyAlignment="1">
      <alignment horizontal="center" vertical="center"/>
    </xf>
    <xf numFmtId="10" fontId="10" fillId="6" borderId="17" xfId="0" applyNumberFormat="1" applyFont="1" applyFill="1" applyBorder="1" applyAlignment="1">
      <alignment horizontal="center" vertical="center" wrapText="1"/>
    </xf>
    <xf numFmtId="196" fontId="10" fillId="6" borderId="17" xfId="0" applyNumberFormat="1" applyFont="1" applyFill="1" applyBorder="1" applyAlignment="1">
      <alignment horizontal="center" vertical="center" wrapText="1"/>
    </xf>
    <xf numFmtId="184" fontId="10" fillId="6" borderId="17" xfId="0" applyNumberFormat="1" applyFont="1" applyFill="1" applyBorder="1" applyAlignment="1">
      <alignment horizontal="center" vertical="center" wrapText="1"/>
    </xf>
    <xf numFmtId="184" fontId="10" fillId="6" borderId="17" xfId="0" applyNumberFormat="1" applyFont="1" applyFill="1" applyBorder="1" applyAlignment="1">
      <alignment horizontal="center" vertical="center"/>
    </xf>
    <xf numFmtId="195" fontId="10" fillId="6" borderId="17" xfId="0" applyNumberFormat="1" applyFont="1" applyFill="1" applyBorder="1" applyAlignment="1">
      <alignment horizontal="center" vertical="center" wrapText="1"/>
    </xf>
    <xf numFmtId="195" fontId="10" fillId="6" borderId="17" xfId="0" applyNumberFormat="1" applyFont="1" applyFill="1" applyBorder="1" applyAlignment="1">
      <alignment horizontal="center" vertical="center"/>
    </xf>
    <xf numFmtId="185" fontId="9" fillId="0" borderId="26" xfId="0" applyNumberFormat="1" applyFont="1" applyFill="1" applyBorder="1" applyAlignment="1">
      <alignment horizontal="center" vertical="center"/>
    </xf>
    <xf numFmtId="0" fontId="9" fillId="0" borderId="26" xfId="0" applyFont="1" applyBorder="1" applyAlignment="1">
      <alignment horizontal="center" vertical="center"/>
    </xf>
    <xf numFmtId="184" fontId="11" fillId="0" borderId="17" xfId="0" applyNumberFormat="1" applyFont="1" applyBorder="1" applyAlignment="1">
      <alignment vertical="center"/>
    </xf>
    <xf numFmtId="0" fontId="10" fillId="0" borderId="17" xfId="0" applyNumberFormat="1" applyFont="1" applyFill="1" applyBorder="1" applyAlignment="1">
      <alignment horizontal="center" vertical="center" wrapText="1"/>
    </xf>
    <xf numFmtId="0" fontId="11" fillId="0" borderId="17" xfId="0" applyFont="1" applyFill="1" applyBorder="1" applyAlignment="1">
      <alignment vertical="center"/>
    </xf>
    <xf numFmtId="185" fontId="10" fillId="6" borderId="17" xfId="0" applyNumberFormat="1" applyFont="1" applyFill="1" applyBorder="1" applyAlignment="1">
      <alignment horizontal="center" vertical="center" wrapText="1"/>
    </xf>
    <xf numFmtId="49" fontId="10" fillId="6" borderId="19" xfId="0" applyNumberFormat="1" applyFont="1" applyFill="1" applyBorder="1" applyAlignment="1">
      <alignment horizontal="center" vertical="center" wrapText="1"/>
    </xf>
    <xf numFmtId="49" fontId="21" fillId="0" borderId="19" xfId="0" applyNumberFormat="1" applyFont="1" applyFill="1" applyBorder="1" applyAlignment="1">
      <alignment horizontal="center" vertical="center"/>
    </xf>
    <xf numFmtId="184" fontId="11" fillId="0" borderId="19" xfId="0" applyNumberFormat="1" applyFont="1" applyBorder="1" applyAlignment="1">
      <alignment vertical="center"/>
    </xf>
    <xf numFmtId="49" fontId="9" fillId="6" borderId="17" xfId="0" applyNumberFormat="1" applyFont="1" applyFill="1" applyBorder="1" applyAlignment="1">
      <alignment horizontal="center" vertical="center"/>
    </xf>
    <xf numFmtId="0" fontId="12" fillId="0" borderId="17" xfId="0" applyFont="1" applyBorder="1" applyAlignment="1">
      <alignment vertical="center"/>
    </xf>
    <xf numFmtId="0" fontId="9" fillId="6" borderId="17" xfId="0" applyFont="1" applyFill="1" applyBorder="1" applyAlignment="1">
      <alignment horizontal="center" vertical="center"/>
    </xf>
    <xf numFmtId="0" fontId="9" fillId="6" borderId="17" xfId="0" applyFont="1" applyFill="1" applyBorder="1" applyAlignment="1">
      <alignment horizontal="center" vertical="center" wrapText="1"/>
    </xf>
    <xf numFmtId="0" fontId="13" fillId="6" borderId="19" xfId="0" applyFont="1" applyFill="1" applyBorder="1" applyAlignment="1">
      <alignment vertical="center" shrinkToFit="1"/>
    </xf>
    <xf numFmtId="0" fontId="10" fillId="6" borderId="19" xfId="0" applyFont="1" applyFill="1" applyBorder="1" applyAlignment="1">
      <alignment vertical="center" wrapText="1"/>
    </xf>
    <xf numFmtId="0" fontId="0" fillId="6" borderId="0" xfId="0" applyFill="1" applyAlignment="1">
      <alignment horizontal="right" vertical="center"/>
    </xf>
    <xf numFmtId="184" fontId="10" fillId="0" borderId="17" xfId="0" applyNumberFormat="1" applyFont="1" applyFill="1" applyBorder="1" applyAlignment="1">
      <alignment horizontal="center" vertical="center" wrapText="1"/>
    </xf>
    <xf numFmtId="0" fontId="9" fillId="6" borderId="17" xfId="0" applyFont="1" applyFill="1" applyBorder="1" applyAlignment="1">
      <alignment horizontal="right" vertical="center" wrapText="1"/>
    </xf>
    <xf numFmtId="183" fontId="10" fillId="6" borderId="17" xfId="0" applyNumberFormat="1" applyFont="1" applyFill="1" applyBorder="1" applyAlignment="1">
      <alignment horizontal="center" vertical="center"/>
    </xf>
    <xf numFmtId="184" fontId="9" fillId="6" borderId="17" xfId="0" applyNumberFormat="1" applyFont="1" applyFill="1" applyBorder="1" applyAlignment="1">
      <alignment horizontal="right" vertical="center" wrapText="1"/>
    </xf>
    <xf numFmtId="184" fontId="9" fillId="6" borderId="17" xfId="0" applyNumberFormat="1" applyFont="1" applyFill="1" applyBorder="1" applyAlignment="1">
      <alignment horizontal="center" vertical="center"/>
    </xf>
    <xf numFmtId="183" fontId="9" fillId="6" borderId="17" xfId="0" applyNumberFormat="1" applyFont="1" applyFill="1" applyBorder="1" applyAlignment="1">
      <alignment horizontal="right" vertical="center" wrapText="1"/>
    </xf>
    <xf numFmtId="195" fontId="10" fillId="0" borderId="17" xfId="0" applyNumberFormat="1" applyFont="1" applyFill="1" applyBorder="1" applyAlignment="1">
      <alignment horizontal="center" vertical="center" wrapText="1"/>
    </xf>
    <xf numFmtId="195" fontId="9" fillId="6" borderId="17" xfId="0" applyNumberFormat="1" applyFont="1" applyFill="1" applyBorder="1" applyAlignment="1">
      <alignment horizontal="center" vertical="center" wrapText="1"/>
    </xf>
    <xf numFmtId="183" fontId="9" fillId="0" borderId="0" xfId="0" applyNumberFormat="1" applyFont="1" applyAlignment="1">
      <alignment vertical="center"/>
    </xf>
    <xf numFmtId="184" fontId="9" fillId="0" borderId="0" xfId="0" applyNumberFormat="1" applyFont="1" applyAlignment="1">
      <alignment vertical="center"/>
    </xf>
    <xf numFmtId="184" fontId="9" fillId="6" borderId="17" xfId="0" applyNumberFormat="1" applyFont="1" applyFill="1" applyBorder="1" applyAlignment="1">
      <alignment horizontal="center" vertical="center" wrapText="1"/>
    </xf>
    <xf numFmtId="49" fontId="1" fillId="0" borderId="18" xfId="0" applyNumberFormat="1" applyFont="1" applyFill="1" applyBorder="1" applyAlignment="1" quotePrefix="1">
      <alignment horizontal="center" vertical="center" shrinkToFit="1"/>
    </xf>
  </cellXfs>
  <cellStyles count="5104">
    <cellStyle name="常规" xfId="0" builtinId="0"/>
    <cellStyle name="货币[0]" xfId="1" builtinId="7"/>
    <cellStyle name=" 3]_x000d__x000a_Zoomed=1_x000d__x000a_Row=0_x000d__x000a_Column=0_x000d__x000a_Height=300_x000d__x000a_Width=300_x000d__x000a_FontName=細明體_x000d__x000a_FontStyle=0_x000d__x000a_FontSize=9_x000d__x000a_PrtFontName=Co 17 15 3" xfId="2"/>
    <cellStyle name=" 3]_x000d__x000a_Zoomed=1_x000d__x000a_Row=0_x000d__x000a_Column=0_x000d__x000a_Height=300_x000d__x000a_Width=300_x000d__x000a_FontName=細明體_x000d__x000a_FontStyle=0_x000d__x000a_FontSize=9_x000d__x000a_PrtFontName=Co 6 2 3 4 2" xfId="3"/>
    <cellStyle name=" 3]_x000d__x000a_Zoomed=1_x000d__x000a_Row=0_x000d__x000a_Column=0_x000d__x000a_Height=300_x000d__x000a_Width=300_x000d__x000a_FontName=細明體_x000d__x000a_FontStyle=0_x000d__x000a_FontSize=9_x000d__x000a_PrtFontName=Co 13 12 2" xfId="4"/>
    <cellStyle name=" 3]_x000d__x000a_Zoomed=1_x000d__x000a_Row=0_x000d__x000a_Column=0_x000d__x000a_Height=300_x000d__x000a_Width=300_x000d__x000a_FontName=細明體_x000d__x000a_FontStyle=0_x000d__x000a_FontSize=9_x000d__x000a_PrtFontName=Co 2 5 2 2 11" xfId="5"/>
    <cellStyle name=" 3]_x000d__x000a_Zoomed=1_x000d__x000a_Row=0_x000d__x000a_Column=0_x000d__x000a_Height=300_x000d__x000a_Width=300_x000d__x000a_FontName=細明體_x000d__x000a_FontStyle=0_x000d__x000a_FontSize=9_x000d__x000a_PrtFontName=Co 3 2 11 4 2" xfId="6"/>
    <cellStyle name="货币" xfId="7" builtinId="4"/>
    <cellStyle name=" 3]_x000d__x000a_Zoomed=1_x000d__x000a_Row=0_x000d__x000a_Column=0_x000d__x000a_Height=300_x000d__x000a_Width=300_x000d__x000a_FontName=細明體_x000d__x000a_FontStyle=0_x000d__x000a_FontSize=9_x000d__x000a_PrtFontName=Co 6 2 2 12 2 2" xfId="8"/>
    <cellStyle name=" 3]_x000d__x000a_Zoomed=1_x000d__x000a_Row=0_x000d__x000a_Column=0_x000d__x000a_Height=300_x000d__x000a_Width=300_x000d__x000a_FontName=細明體_x000d__x000a_FontStyle=0_x000d__x000a_FontSize=9_x000d__x000a_PrtFontName=Co 2 3 2 3 5 2" xfId="9"/>
    <cellStyle name=" 3]_x000d__x000a_Zoomed=1_x000d__x000a_Row=0_x000d__x000a_Column=0_x000d__x000a_Height=300_x000d__x000a_Width=300_x000d__x000a_FontName=細明體_x000d__x000a_FontStyle=0_x000d__x000a_FontSize=9_x000d__x000a_PrtFontName=Co 14 8 2 2" xfId="10"/>
    <cellStyle name=" 3]_x000d__x000a_Zoomed=1_x000d__x000a_Row=0_x000d__x000a_Column=0_x000d__x000a_Height=300_x000d__x000a_Width=300_x000d__x000a_FontName=細明體_x000d__x000a_FontStyle=0_x000d__x000a_FontSize=9_x000d__x000a_PrtFontName=Co 3 2 4 8" xfId="11"/>
    <cellStyle name="输入" xfId="12" builtinId="20"/>
    <cellStyle name=" 3]_x000d__x000a_Zoomed=1_x000d__x000a_Row=0_x000d__x000a_Column=0_x000d__x000a_Height=300_x000d__x000a_Width=300_x000d__x000a_FontName=細明體_x000d__x000a_FontStyle=0_x000d__x000a_FontSize=9_x000d__x000a_PrtFontName=Co 2 2 5 2 2 2 2" xfId="13"/>
    <cellStyle name=" 3]_x000d__x000a_Zoomed=1_x000d__x000a_Row=0_x000d__x000a_Column=0_x000d__x000a_Height=300_x000d__x000a_Width=300_x000d__x000a_FontName=細明體_x000d__x000a_FontStyle=0_x000d__x000a_FontSize=9_x000d__x000a_PrtFontName=Co 3 3 3 5 3" xfId="14"/>
    <cellStyle name=" 3]_x000d__x000a_Zoomed=1_x000d__x000a_Row=0_x000d__x000a_Column=0_x000d__x000a_Height=300_x000d__x000a_Width=300_x000d__x000a_FontName=細明體_x000d__x000a_FontStyle=0_x000d__x000a_FontSize=9_x000d__x000a_PrtFontName=Co 14 17" xfId="15"/>
    <cellStyle name=" 3]_x000d__x000a_Zoomed=1_x000d__x000a_Row=0_x000d__x000a_Column=0_x000d__x000a_Height=300_x000d__x000a_Width=300_x000d__x000a_FontName=細明體_x000d__x000a_FontStyle=0_x000d__x000a_FontSize=9_x000d__x000a_PrtFontName=Co 2 2 2 2 3 6" xfId="16"/>
    <cellStyle name=" 3]_x000d__x000a_Zoomed=1_x000d__x000a_Row=0_x000d__x000a_Column=0_x000d__x000a_Height=300_x000d__x000a_Width=300_x000d__x000a_FontName=細明體_x000d__x000a_FontStyle=0_x000d__x000a_FontSize=9_x000d__x000a_PrtFontName=Co 3 5 6 3" xfId="17"/>
    <cellStyle name="20% - 强调文字颜色 3" xfId="18" builtinId="38"/>
    <cellStyle name=" 3]_x000d__x000a_Zoomed=1_x000d__x000a_Row=0_x000d__x000a_Column=0_x000d__x000a_Height=300_x000d__x000a_Width=300_x000d__x000a_FontName=細明體_x000d__x000a_FontStyle=0_x000d__x000a_FontSize=9_x000d__x000a_PrtFontName=Co 3 2 2 3 5 2" xfId="19"/>
    <cellStyle name=" 3]_x000d__x000a_Zoomed=1_x000d__x000a_Row=0_x000d__x000a_Column=0_x000d__x000a_Height=300_x000d__x000a_Width=300_x000d__x000a_FontName=細明體_x000d__x000a_FontStyle=0_x000d__x000a_FontSize=9_x000d__x000a_PrtFontName=Co 14 9 3" xfId="20"/>
    <cellStyle name=" 3]_x000d__x000a_Zoomed=1_x000d__x000a_Row=0_x000d__x000a_Column=0_x000d__x000a_Height=300_x000d__x000a_Width=300_x000d__x000a_FontName=細明體_x000d__x000a_FontStyle=0_x000d__x000a_FontSize=9_x000d__x000a_PrtFontName=Co 17 10 2" xfId="21"/>
    <cellStyle name="千位分隔[0]" xfId="22" builtinId="6"/>
    <cellStyle name=" 3]_x000d__x000a_Zoomed=1_x000d__x000a_Row=0_x000d__x000a_Column=0_x000d__x000a_Height=300_x000d__x000a_Width=300_x000d__x000a_FontName=細明體_x000d__x000a_FontStyle=0_x000d__x000a_FontSize=9_x000d__x000a_PrtFontName=Co 3 4 3 6 3" xfId="23"/>
    <cellStyle name=" 3]_x000d__x000a_Zoomed=1_x000d__x000a_Row=0_x000d__x000a_Column=0_x000d__x000a_Height=300_x000d__x000a_Width=300_x000d__x000a_FontName=細明體_x000d__x000a_FontStyle=0_x000d__x000a_FontSize=9_x000d__x000a_PrtFontName=Co 2 2 6 3 2 2 2" xfId="24"/>
    <cellStyle name=" 3]_x000d__x000a_Zoomed=1_x000d__x000a_Row=0_x000d__x000a_Column=0_x000d__x000a_Height=300_x000d__x000a_Width=300_x000d__x000a_FontName=細明體_x000d__x000a_FontStyle=0_x000d__x000a_FontSize=9_x000d__x000a_PrtFontName=Co 2 2 6 4 2 3" xfId="25"/>
    <cellStyle name="40% - 强调文字颜色 3" xfId="26" builtinId="39"/>
    <cellStyle name=" 3]_x000d__x000a_Zoomed=1_x000d__x000a_Row=0_x000d__x000a_Column=0_x000d__x000a_Height=300_x000d__x000a_Width=300_x000d__x000a_FontName=細明體_x000d__x000a_FontStyle=0_x000d__x000a_FontSize=9_x000d__x000a_PrtFontName=Co 2 2 11 2 3" xfId="27"/>
    <cellStyle name=" 3]_x000d__x000a_Zoomed=1_x000d__x000a_Row=0_x000d__x000a_Column=0_x000d__x000a_Height=300_x000d__x000a_Width=300_x000d__x000a_FontName=細明體_x000d__x000a_FontStyle=0_x000d__x000a_FontSize=9_x000d__x000a_PrtFontName=Co 3 6 2" xfId="28"/>
    <cellStyle name=" 3]_x000d__x000a_Zoomed=1_x000d__x000a_Row=0_x000d__x000a_Column=0_x000d__x000a_Height=300_x000d__x000a_Width=300_x000d__x000a_FontName=細明體_x000d__x000a_FontStyle=0_x000d__x000a_FontSize=9_x000d__x000a_PrtFontName=Co 5 2 3 7 2" xfId="29"/>
    <cellStyle name=" 3]_x000d__x000a_Zoomed=1_x000d__x000a_Row=0_x000d__x000a_Column=0_x000d__x000a_Height=300_x000d__x000a_Width=300_x000d__x000a_FontName=細明體_x000d__x000a_FontStyle=0_x000d__x000a_FontSize=9_x000d__x000a_PrtFontName=Co 7 2 7 3" xfId="30"/>
    <cellStyle name=" 3]_x000d__x000a_Zoomed=1_x000d__x000a_Row=0_x000d__x000a_Column=0_x000d__x000a_Height=300_x000d__x000a_Width=300_x000d__x000a_FontName=細明體_x000d__x000a_FontStyle=0_x000d__x000a_FontSize=9_x000d__x000a_PrtFontName=Co 17 9 2" xfId="31"/>
    <cellStyle name=" 3]_x000d__x000a_Zoomed=1_x000d__x000a_Row=0_x000d__x000a_Column=0_x000d__x000a_Height=300_x000d__x000a_Width=300_x000d__x000a_FontName=細明體_x000d__x000a_FontStyle=0_x000d__x000a_FontSize=9_x000d__x000a_PrtFontName=Co 4 2 2 3 4 2 2" xfId="32"/>
    <cellStyle name=" 3]_x000d__x000a_Zoomed=1_x000d__x000a_Row=0_x000d__x000a_Column=0_x000d__x000a_Height=300_x000d__x000a_Width=300_x000d__x000a_FontName=細明體_x000d__x000a_FontStyle=0_x000d__x000a_FontSize=9_x000d__x000a_PrtFontName=Co 2 2 2 3 8 2" xfId="33"/>
    <cellStyle name=" 3]_x000d__x000a_Zoomed=1_x000d__x000a_Row=0_x000d__x000a_Column=0_x000d__x000a_Height=300_x000d__x000a_Width=300_x000d__x000a_FontName=細明體_x000d__x000a_FontStyle=0_x000d__x000a_FontSize=9_x000d__x000a_PrtFontName=Co 20 12 2" xfId="34"/>
    <cellStyle name=" 3]_x000d__x000a_Zoomed=1_x000d__x000a_Row=0_x000d__x000a_Column=0_x000d__x000a_Height=300_x000d__x000a_Width=300_x000d__x000a_FontName=細明體_x000d__x000a_FontStyle=0_x000d__x000a_FontSize=9_x000d__x000a_PrtFontName=Co 15 12 2" xfId="35"/>
    <cellStyle name=" 3]_x000d__x000a_Zoomed=1_x000d__x000a_Row=0_x000d__x000a_Column=0_x000d__x000a_Height=300_x000d__x000a_Width=300_x000d__x000a_FontName=細明體_x000d__x000a_FontStyle=0_x000d__x000a_FontSize=9_x000d__x000a_PrtFontName=Co 2 2 3 3 9" xfId="36"/>
    <cellStyle name=" 3]_x000d__x000a_Zoomed=1_x000d__x000a_Row=0_x000d__x000a_Column=0_x000d__x000a_Height=300_x000d__x000a_Width=300_x000d__x000a_FontName=細明體_x000d__x000a_FontStyle=0_x000d__x000a_FontSize=9_x000d__x000a_PrtFontName=Co 2 2 2 2 2 10" xfId="37"/>
    <cellStyle name=" 3]_x000d__x000a_Zoomed=1_x000d__x000a_Row=0_x000d__x000a_Column=0_x000d__x000a_Height=300_x000d__x000a_Width=300_x000d__x000a_FontName=細明體_x000d__x000a_FontStyle=0_x000d__x000a_FontSize=9_x000d__x000a_PrtFontName=Co 12 4 2 2" xfId="38"/>
    <cellStyle name=" 3]_x000d__x000a_Zoomed=1_x000d__x000a_Row=0_x000d__x000a_Column=0_x000d__x000a_Height=300_x000d__x000a_Width=300_x000d__x000a_FontName=細明體_x000d__x000a_FontStyle=0_x000d__x000a_FontSize=9_x000d__x000a_PrtFontName=Co 6 4 6 3" xfId="39"/>
    <cellStyle name="差" xfId="40" builtinId="27"/>
    <cellStyle name=" 3]_x000d__x000a_Zoomed=1_x000d__x000a_Row=0_x000d__x000a_Column=0_x000d__x000a_Height=300_x000d__x000a_Width=300_x000d__x000a_FontName=細明體_x000d__x000a_FontStyle=0_x000d__x000a_FontSize=9_x000d__x000a_PrtFontName=Co 2 2 4 2 2 3 2 2" xfId="41"/>
    <cellStyle name=" 3]_x000d__x000a_Zoomed=1_x000d__x000a_Row=0_x000d__x000a_Column=0_x000d__x000a_Height=300_x000d__x000a_Width=300_x000d__x000a_FontName=細明體_x000d__x000a_FontStyle=0_x000d__x000a_FontSize=9_x000d__x000a_PrtFontName=Co 19 9" xfId="42"/>
    <cellStyle name=" 3]_x000d__x000a_Zoomed=1_x000d__x000a_Row=0_x000d__x000a_Column=0_x000d__x000a_Height=300_x000d__x000a_Width=300_x000d__x000a_FontName=細明體_x000d__x000a_FontStyle=0_x000d__x000a_FontSize=9_x000d__x000a_PrtFontName=Co 13 4 3" xfId="43"/>
    <cellStyle name=" 3]_x000d__x000a_Zoomed=1_x000d__x000a_Row=0_x000d__x000a_Column=0_x000d__x000a_Height=300_x000d__x000a_Width=300_x000d__x000a_FontName=細明體_x000d__x000a_FontStyle=0_x000d__x000a_FontSize=9_x000d__x000a_PrtFontName=Co 5 6" xfId="44"/>
    <cellStyle name=" 3]_x000d__x000a_Zoomed=1_x000d__x000a_Row=0_x000d__x000a_Column=0_x000d__x000a_Height=300_x000d__x000a_Width=300_x000d__x000a_FontName=細明體_x000d__x000a_FontStyle=0_x000d__x000a_FontSize=9_x000d__x000a_PrtFontName=Co 2 2 4 2 3 3 3" xfId="45"/>
    <cellStyle name=" 3]_x000d__x000a_Zoomed=1_x000d__x000a_Row=0_x000d__x000a_Column=0_x000d__x000a_Height=300_x000d__x000a_Width=300_x000d__x000a_FontName=細明體_x000d__x000a_FontStyle=0_x000d__x000a_FontSize=9_x000d__x000a_PrtFontName=Co 16 13 2 2" xfId="46"/>
    <cellStyle name=" 3]_x000d__x000a_Zoomed=1_x000d__x000a_Row=0_x000d__x000a_Column=0_x000d__x000a_Height=300_x000d__x000a_Width=300_x000d__x000a_FontName=細明體_x000d__x000a_FontStyle=0_x000d__x000a_FontSize=9_x000d__x000a_PrtFontName=Co 2 2 3 3 10" xfId="47"/>
    <cellStyle name=" 3]_x000d__x000a_Zoomed=1_x000d__x000a_Row=0_x000d__x000a_Column=0_x000d__x000a_Height=300_x000d__x000a_Width=300_x000d__x000a_FontName=細明體_x000d__x000a_FontStyle=0_x000d__x000a_FontSize=9_x000d__x000a_PrtFontName=Co 9 7 3" xfId="48"/>
    <cellStyle name="千位分隔" xfId="49" builtinId="3"/>
    <cellStyle name=" 3]_x000d__x000a_Zoomed=1_x000d__x000a_Row=0_x000d__x000a_Column=0_x000d__x000a_Height=300_x000d__x000a_Width=300_x000d__x000a_FontName=細明體_x000d__x000a_FontStyle=0_x000d__x000a_FontSize=9_x000d__x000a_PrtFontName=Co 2 3 6 2" xfId="50"/>
    <cellStyle name=" 3]_x000d__x000a_Zoomed=1_x000d__x000a_Row=0_x000d__x000a_Column=0_x000d__x000a_Height=300_x000d__x000a_Width=300_x000d__x000a_FontName=細明體_x000d__x000a_FontStyle=0_x000d__x000a_FontSize=9_x000d__x000a_PrtFontName=Co 10 14 3" xfId="51"/>
    <cellStyle name=" 3]_x000d__x000a_Zoomed=1_x000d__x000a_Row=0_x000d__x000a_Column=0_x000d__x000a_Height=300_x000d__x000a_Width=300_x000d__x000a_FontName=細明體_x000d__x000a_FontStyle=0_x000d__x000a_FontSize=9_x000d__x000a_PrtFontName=Co 2 2 3 4 6 2 2" xfId="52"/>
    <cellStyle name=" 3]_x000d__x000a_Zoomed=1_x000d__x000a_Row=0_x000d__x000a_Column=0_x000d__x000a_Height=300_x000d__x000a_Width=300_x000d__x000a_FontName=細明體_x000d__x000a_FontStyle=0_x000d__x000a_FontSize=9_x000d__x000a_PrtFontName=Co 12 11 2 2" xfId="53"/>
    <cellStyle name=" 3]_x000d__x000a_Zoomed=1_x000d__x000a_Row=0_x000d__x000a_Column=0_x000d__x000a_Height=300_x000d__x000a_Width=300_x000d__x000a_FontName=細明體_x000d__x000a_FontStyle=0_x000d__x000a_FontSize=9_x000d__x000a_PrtFontName=Co 2 2 4 2 3 8" xfId="54"/>
    <cellStyle name=" 3]_x000d__x000a_Zoomed=1_x000d__x000a_Row=0_x000d__x000a_Column=0_x000d__x000a_Height=300_x000d__x000a_Width=300_x000d__x000a_FontName=細明體_x000d__x000a_FontStyle=0_x000d__x000a_FontSize=9_x000d__x000a_PrtFontName=Co 13 9" xfId="55"/>
    <cellStyle name=" 3]_x000d__x000a_Zoomed=1_x000d__x000a_Row=0_x000d__x000a_Column=0_x000d__x000a_Height=300_x000d__x000a_Width=300_x000d__x000a_FontName=細明體_x000d__x000a_FontStyle=0_x000d__x000a_FontSize=9_x000d__x000a_PrtFontName=Co 2 2 5 2 2 4 2 2" xfId="56"/>
    <cellStyle name="60% - 强调文字颜色 3" xfId="57" builtinId="40"/>
    <cellStyle name=" 3]_x000d__x000a_Zoomed=1_x000d__x000a_Row=0_x000d__x000a_Column=0_x000d__x000a_Height=300_x000d__x000a_Width=300_x000d__x000a_FontName=細明體_x000d__x000a_FontStyle=0_x000d__x000a_FontSize=9_x000d__x000a_PrtFontName=Co 2 2 4 3 2" xfId="58"/>
    <cellStyle name="超链接" xfId="59" builtinId="8"/>
    <cellStyle name=" 3]_x000d__x000a_Zoomed=1_x000d__x000a_Row=0_x000d__x000a_Column=0_x000d__x000a_Height=300_x000d__x000a_Width=300_x000d__x000a_FontName=細明體_x000d__x000a_FontStyle=0_x000d__x000a_FontSize=9_x000d__x000a_PrtFontName=Co 3 3 2 2 8 3" xfId="60"/>
    <cellStyle name=" 3]_x000d__x000a_Zoomed=1_x000d__x000a_Row=0_x000d__x000a_Column=0_x000d__x000a_Height=300_x000d__x000a_Width=300_x000d__x000a_FontName=細明體_x000d__x000a_FontStyle=0_x000d__x000a_FontSize=9_x000d__x000a_PrtFontName=Co 20 3 2 2" xfId="61"/>
    <cellStyle name=" 3]_x000d__x000a_Zoomed=1_x000d__x000a_Row=0_x000d__x000a_Column=0_x000d__x000a_Height=300_x000d__x000a_Width=300_x000d__x000a_FontName=細明體_x000d__x000a_FontStyle=0_x000d__x000a_FontSize=9_x000d__x000a_PrtFontName=Co 15 3 2 2" xfId="62"/>
    <cellStyle name="百分比" xfId="63" builtinId="5"/>
    <cellStyle name=" 3]_x000d__x000a_Zoomed=1_x000d__x000a_Row=0_x000d__x000a_Column=0_x000d__x000a_Height=300_x000d__x000a_Width=300_x000d__x000a_FontName=細明體_x000d__x000a_FontStyle=0_x000d__x000a_FontSize=9_x000d__x000a_PrtFontName=Co 2 4 4 8 2" xfId="64"/>
    <cellStyle name=" 3]_x000d__x000a_Zoomed=1_x000d__x000a_Row=0_x000d__x000a_Column=0_x000d__x000a_Height=300_x000d__x000a_Width=300_x000d__x000a_FontName=細明體_x000d__x000a_FontStyle=0_x000d__x000a_FontSize=9_x000d__x000a_PrtFontName=Co 2 2 4 3 14" xfId="65"/>
    <cellStyle name=" 3]_x000d__x000a_Zoomed=1_x000d__x000a_Row=0_x000d__x000a_Column=0_x000d__x000a_Height=300_x000d__x000a_Width=300_x000d__x000a_FontName=細明體_x000d__x000a_FontStyle=0_x000d__x000a_FontSize=9_x000d__x000a_PrtFontName=Co 2 2 2 2 2 2" xfId="66"/>
    <cellStyle name=" 3]_x000d__x000a_Zoomed=1_x000d__x000a_Row=0_x000d__x000a_Column=0_x000d__x000a_Height=300_x000d__x000a_Width=300_x000d__x000a_FontName=細明體_x000d__x000a_FontStyle=0_x000d__x000a_FontSize=9_x000d__x000a_PrtFontName=Co 2 2 5 4 7" xfId="67"/>
    <cellStyle name="已访问的超链接" xfId="68" builtinId="9"/>
    <cellStyle name=" 3]_x000d__x000a_Zoomed=1_x000d__x000a_Row=0_x000d__x000a_Column=0_x000d__x000a_Height=300_x000d__x000a_Width=300_x000d__x000a_FontName=細明體_x000d__x000a_FontStyle=0_x000d__x000a_FontSize=9_x000d__x000a_PrtFontName=Co 10 3 4 2 2" xfId="69"/>
    <cellStyle name=" 3]_x000d__x000a_Zoomed=1_x000d__x000a_Row=0_x000d__x000a_Column=0_x000d__x000a_Height=300_x000d__x000a_Width=300_x000d__x000a_FontName=細明體_x000d__x000a_FontStyle=0_x000d__x000a_FontSize=9_x000d__x000a_PrtFontName=Co 4 3 8 3 2" xfId="70"/>
    <cellStyle name=" 3]_x000d__x000a_Zoomed=1_x000d__x000a_Row=0_x000d__x000a_Column=0_x000d__x000a_Height=300_x000d__x000a_Width=300_x000d__x000a_FontName=細明體_x000d__x000a_FontStyle=0_x000d__x000a_FontSize=9_x000d__x000a_PrtFontName=Co 3 2 2 2 4 2" xfId="71"/>
    <cellStyle name=" 3]_x000d__x000a_Zoomed=1_x000d__x000a_Row=0_x000d__x000a_Column=0_x000d__x000a_Height=300_x000d__x000a_Width=300_x000d__x000a_FontName=細明體_x000d__x000a_FontStyle=0_x000d__x000a_FontSize=9_x000d__x000a_PrtFontName=Co 13 8 3" xfId="72"/>
    <cellStyle name=" 3]_x000d__x000a_Zoomed=1_x000d__x000a_Row=0_x000d__x000a_Column=0_x000d__x000a_Height=300_x000d__x000a_Width=300_x000d__x000a_FontName=細明體_x000d__x000a_FontStyle=0_x000d__x000a_FontSize=9_x000d__x000a_PrtFontName=Co 9 6" xfId="73"/>
    <cellStyle name=" 3]_x000d__x000a_Zoomed=1_x000d__x000a_Row=0_x000d__x000a_Column=0_x000d__x000a_Height=300_x000d__x000a_Width=300_x000d__x000a_FontName=細明體_x000d__x000a_FontStyle=0_x000d__x000a_FontSize=9_x000d__x000a_PrtFontName=Co 2 2 4 2 3 7 3" xfId="74"/>
    <cellStyle name="注释" xfId="75" builtinId="10"/>
    <cellStyle name="60% - 强调文字颜色 2" xfId="76" builtinId="36"/>
    <cellStyle name=" 3]_x000d__x000a_Zoomed=1_x000d__x000a_Row=0_x000d__x000a_Column=0_x000d__x000a_Height=300_x000d__x000a_Width=300_x000d__x000a_FontName=細明體_x000d__x000a_FontStyle=0_x000d__x000a_FontSize=9_x000d__x000a_PrtFontName=Co 2 4 2 2 6 2 2" xfId="77"/>
    <cellStyle name=" 3]_x000d__x000a_Zoomed=1_x000d__x000a_Row=0_x000d__x000a_Column=0_x000d__x000a_Height=300_x000d__x000a_Width=300_x000d__x000a_FontName=細明體_x000d__x000a_FontStyle=0_x000d__x000a_FontSize=9_x000d__x000a_PrtFontName=Co 19 15 2 2" xfId="78"/>
    <cellStyle name=" 3]_x000d__x000a_Zoomed=1_x000d__x000a_Row=0_x000d__x000a_Column=0_x000d__x000a_Height=300_x000d__x000a_Width=300_x000d__x000a_FontName=細明體_x000d__x000a_FontStyle=0_x000d__x000a_FontSize=9_x000d__x000a_PrtFontName=Co 2 2 5 4 4 3" xfId="79"/>
    <cellStyle name=" 3]_x000d__x000a_Zoomed=1_x000d__x000a_Row=0_x000d__x000a_Column=0_x000d__x000a_Height=300_x000d__x000a_Width=300_x000d__x000a_FontName=細明體_x000d__x000a_FontStyle=0_x000d__x000a_FontSize=9_x000d__x000a_PrtFontName=Co 2 2 4 3 11 3" xfId="80"/>
    <cellStyle name=" 3]_x000d__x000a_Zoomed=1_x000d__x000a_Row=0_x000d__x000a_Column=0_x000d__x000a_Height=300_x000d__x000a_Width=300_x000d__x000a_FontName=細明體_x000d__x000a_FontStyle=0_x000d__x000a_FontSize=9_x000d__x000a_PrtFontName=Co 2 2 6 2 2 4 2" xfId="81"/>
    <cellStyle name=" 3]_x000d__x000a_Zoomed=1_x000d__x000a_Row=0_x000d__x000a_Column=0_x000d__x000a_Height=300_x000d__x000a_Width=300_x000d__x000a_FontName=細明體_x000d__x000a_FontStyle=0_x000d__x000a_FontSize=9_x000d__x000a_PrtFontName=Co 10 14 2" xfId="82"/>
    <cellStyle name=" 3]_x000d__x000a_Zoomed=1_x000d__x000a_Row=0_x000d__x000a_Column=0_x000d__x000a_Height=300_x000d__x000a_Width=300_x000d__x000a_FontName=細明體_x000d__x000a_FontStyle=0_x000d__x000a_FontSize=9_x000d__x000a_PrtFontName=Co 9 12 2 2" xfId="83"/>
    <cellStyle name=" 3]_x000d__x000a_Zoomed=1_x000d__x000a_Row=0_x000d__x000a_Column=0_x000d__x000a_Height=300_x000d__x000a_Width=300_x000d__x000a_FontName=細明體_x000d__x000a_FontStyle=0_x000d__x000a_FontSize=9_x000d__x000a_PrtFontName=Co 11 7 3" xfId="84"/>
    <cellStyle name=" 3]_x000d__x000a_Zoomed=1_x000d__x000a_Row=0_x000d__x000a_Column=0_x000d__x000a_Height=300_x000d__x000a_Width=300_x000d__x000a_FontName=細明體_x000d__x000a_FontStyle=0_x000d__x000a_FontSize=9_x000d__x000a_PrtFontName=Co 6 8 2 2 2" xfId="85"/>
    <cellStyle name=" 3]_x000d__x000a_Zoomed=1_x000d__x000a_Row=0_x000d__x000a_Column=0_x000d__x000a_Height=300_x000d__x000a_Width=300_x000d__x000a_FontName=細明體_x000d__x000a_FontStyle=0_x000d__x000a_FontSize=9_x000d__x000a_PrtFontName=Co 13 8" xfId="86"/>
    <cellStyle name=" 3]_x000d__x000a_Zoomed=1_x000d__x000a_Row=0_x000d__x000a_Column=0_x000d__x000a_Height=300_x000d__x000a_Width=300_x000d__x000a_FontName=細明體_x000d__x000a_FontStyle=0_x000d__x000a_FontSize=9_x000d__x000a_PrtFontName=Co 2 2 4 2 3 7" xfId="87"/>
    <cellStyle name=" 3]_x000d__x000a_Zoomed=1_x000d__x000a_Row=0_x000d__x000a_Column=0_x000d__x000a_Height=300_x000d__x000a_Width=300_x000d__x000a_FontName=細明體_x000d__x000a_FontStyle=0_x000d__x000a_FontSize=9_x000d__x000a_PrtFontName=Co 2 2 5 3 6 2" xfId="88"/>
    <cellStyle name="标题 4" xfId="89" builtinId="19"/>
    <cellStyle name=" 3]_x000d__x000a_Zoomed=1_x000d__x000a_Row=0_x000d__x000a_Column=0_x000d__x000a_Height=300_x000d__x000a_Width=300_x000d__x000a_FontName=細明體_x000d__x000a_FontStyle=0_x000d__x000a_FontSize=9_x000d__x000a_PrtFontName=Co 3 3 4 11" xfId="90"/>
    <cellStyle name=" 3]_x000d__x000a_Zoomed=1_x000d__x000a_Row=0_x000d__x000a_Column=0_x000d__x000a_Height=300_x000d__x000a_Width=300_x000d__x000a_FontName=細明體_x000d__x000a_FontStyle=0_x000d__x000a_FontSize=9_x000d__x000a_PrtFontName=Co 10 9 2" xfId="91"/>
    <cellStyle name=" 3]_x000d__x000a_Zoomed=1_x000d__x000a_Row=0_x000d__x000a_Column=0_x000d__x000a_Height=300_x000d__x000a_Width=300_x000d__x000a_FontName=細明體_x000d__x000a_FontStyle=0_x000d__x000a_FontSize=9_x000d__x000a_PrtFontName=Co 3 4 4 6 3" xfId="92"/>
    <cellStyle name="常规 4 4 3" xfId="93"/>
    <cellStyle name="警告文本" xfId="94" builtinId="11"/>
    <cellStyle name=" 3]_x000d__x000a_Zoomed=1_x000d__x000a_Row=0_x000d__x000a_Column=0_x000d__x000a_Height=300_x000d__x000a_Width=300_x000d__x000a_FontName=細明體_x000d__x000a_FontStyle=0_x000d__x000a_FontSize=9_x000d__x000a_PrtFontName=Co 4" xfId="95"/>
    <cellStyle name=" 3]_x000d__x000a_Zoomed=1_x000d__x000a_Row=0_x000d__x000a_Column=0_x000d__x000a_Height=300_x000d__x000a_Width=300_x000d__x000a_FontName=細明體_x000d__x000a_FontStyle=0_x000d__x000a_FontSize=9_x000d__x000a_PrtFontName=Co 2 2 2 3 12" xfId="96"/>
    <cellStyle name=" 3]_x000d__x000a_Zoomed=1_x000d__x000a_Row=0_x000d__x000a_Column=0_x000d__x000a_Height=300_x000d__x000a_Width=300_x000d__x000a_FontName=細明體_x000d__x000a_FontStyle=0_x000d__x000a_FontSize=9_x000d__x000a_PrtFontName=Co 2 2 3 3 3 3" xfId="97"/>
    <cellStyle name="标题" xfId="98" builtinId="15"/>
    <cellStyle name=" 3]_x000d__x000a_Zoomed=1_x000d__x000a_Row=0_x000d__x000a_Column=0_x000d__x000a_Height=300_x000d__x000a_Width=300_x000d__x000a_FontName=細明體_x000d__x000a_FontStyle=0_x000d__x000a_FontSize=9_x000d__x000a_PrtFontName=Co 2 5 2 2 5" xfId="99"/>
    <cellStyle name=" 3]_x000d__x000a_Zoomed=1_x000d__x000a_Row=0_x000d__x000a_Column=0_x000d__x000a_Height=300_x000d__x000a_Width=300_x000d__x000a_FontName=細明體_x000d__x000a_FontStyle=0_x000d__x000a_FontSize=9_x000d__x000a_PrtFontName=Co 2 2 4 2 3 7 2 2" xfId="100"/>
    <cellStyle name=" 3]_x000d__x000a_Zoomed=1_x000d__x000a_Row=0_x000d__x000a_Column=0_x000d__x000a_Height=300_x000d__x000a_Width=300_x000d__x000a_FontName=細明體_x000d__x000a_FontStyle=0_x000d__x000a_FontSize=9_x000d__x000a_PrtFontName=Co 13 8 2 2" xfId="101"/>
    <cellStyle name=" 3]_x000d__x000a_Zoomed=1_x000d__x000a_Row=0_x000d__x000a_Column=0_x000d__x000a_Height=300_x000d__x000a_Width=300_x000d__x000a_FontName=細明體_x000d__x000a_FontStyle=0_x000d__x000a_FontSize=9_x000d__x000a_PrtFontName=Co 2 2 4 8" xfId="102"/>
    <cellStyle name=" 3]_x000d__x000a_Zoomed=1_x000d__x000a_Row=0_x000d__x000a_Column=0_x000d__x000a_Height=300_x000d__x000a_Width=300_x000d__x000a_FontName=細明體_x000d__x000a_FontStyle=0_x000d__x000a_FontSize=9_x000d__x000a_PrtFontName=Co 9 5 2" xfId="103"/>
    <cellStyle name=" 3]_x000d__x000a_Zoomed=1_x000d__x000a_Row=0_x000d__x000a_Column=0_x000d__x000a_Height=300_x000d__x000a_Width=300_x000d__x000a_FontName=細明體_x000d__x000a_FontStyle=0_x000d__x000a_FontSize=9_x000d__x000a_PrtFontName=Co 3 2 2 5 2 2" xfId="104"/>
    <cellStyle name=" 3]_x000d__x000a_Zoomed=1_x000d__x000a_Row=0_x000d__x000a_Column=0_x000d__x000a_Height=300_x000d__x000a_Width=300_x000d__x000a_FontName=細明體_x000d__x000a_FontStyle=0_x000d__x000a_FontSize=9_x000d__x000a_PrtFontName=Co 21 6 3" xfId="105"/>
    <cellStyle name=" 3]_x000d__x000a_Zoomed=1_x000d__x000a_Row=0_x000d__x000a_Column=0_x000d__x000a_Height=300_x000d__x000a_Width=300_x000d__x000a_FontName=細明體_x000d__x000a_FontStyle=0_x000d__x000a_FontSize=9_x000d__x000a_PrtFontName=Co 16 6 3" xfId="106"/>
    <cellStyle name=" 3]_x000d__x000a_Zoomed=1_x000d__x000a_Row=0_x000d__x000a_Column=0_x000d__x000a_Height=300_x000d__x000a_Width=300_x000d__x000a_FontName=細明體_x000d__x000a_FontStyle=0_x000d__x000a_FontSize=9_x000d__x000a_PrtFontName=Co 2 3 3" xfId="107"/>
    <cellStyle name=" 3]_x000d__x000a_Zoomed=1_x000d__x000a_Row=0_x000d__x000a_Column=0_x000d__x000a_Height=300_x000d__x000a_Width=300_x000d__x000a_FontName=細明體_x000d__x000a_FontStyle=0_x000d__x000a_FontSize=9_x000d__x000a_PrtFontName=Co 11 13 2" xfId="108"/>
    <cellStyle name=" 3]_x000d__x000a_Zoomed=1_x000d__x000a_Row=0_x000d__x000a_Column=0_x000d__x000a_Height=300_x000d__x000a_Width=300_x000d__x000a_FontName=細明體_x000d__x000a_FontStyle=0_x000d__x000a_FontSize=9_x000d__x000a_PrtFontName=Co 5 2 2 4 3" xfId="109"/>
    <cellStyle name=" 3]_x000d__x000a_Zoomed=1_x000d__x000a_Row=0_x000d__x000a_Column=0_x000d__x000a_Height=300_x000d__x000a_Width=300_x000d__x000a_FontName=細明體_x000d__x000a_FontStyle=0_x000d__x000a_FontSize=9_x000d__x000a_PrtFontName=Co 2 2 6 3 12 2 2" xfId="110"/>
    <cellStyle name="解释性文本" xfId="111" builtinId="53"/>
    <cellStyle name=" 3]_x000d__x000a_Zoomed=1_x000d__x000a_Row=0_x000d__x000a_Column=0_x000d__x000a_Height=300_x000d__x000a_Width=300_x000d__x000a_FontName=細明體_x000d__x000a_FontStyle=0_x000d__x000a_FontSize=9_x000d__x000a_PrtFontName=Co 2 4 6 2 2" xfId="112"/>
    <cellStyle name=" 3]_x000d__x000a_Zoomed=1_x000d__x000a_Row=0_x000d__x000a_Column=0_x000d__x000a_Height=300_x000d__x000a_Width=300_x000d__x000a_FontName=細明體_x000d__x000a_FontStyle=0_x000d__x000a_FontSize=9_x000d__x000a_PrtFontName=Co 12 7 4 2" xfId="113"/>
    <cellStyle name="标题 1" xfId="114" builtinId="16"/>
    <cellStyle name=" 3]_x000d__x000a_Zoomed=1_x000d__x000a_Row=0_x000d__x000a_Column=0_x000d__x000a_Height=300_x000d__x000a_Width=300_x000d__x000a_FontName=細明體_x000d__x000a_FontStyle=0_x000d__x000a_FontSize=9_x000d__x000a_PrtFontName=Co 3 2 4 4 2 2" xfId="115"/>
    <cellStyle name=" 3]_x000d__x000a_Zoomed=1_x000d__x000a_Row=0_x000d__x000a_Column=0_x000d__x000a_Height=300_x000d__x000a_Width=300_x000d__x000a_FontName=細明體_x000d__x000a_FontStyle=0_x000d__x000a_FontSize=9_x000d__x000a_PrtFontName=Co 2 4 2 3 11" xfId="116"/>
    <cellStyle name=" 3]_x000d__x000a_Zoomed=1_x000d__x000a_Row=0_x000d__x000a_Column=0_x000d__x000a_Height=300_x000d__x000a_Width=300_x000d__x000a_FontName=細明體_x000d__x000a_FontStyle=0_x000d__x000a_FontSize=9_x000d__x000a_PrtFontName=Co 20 16 2 2" xfId="117"/>
    <cellStyle name=" 3]_x000d__x000a_Zoomed=1_x000d__x000a_Row=0_x000d__x000a_Column=0_x000d__x000a_Height=300_x000d__x000a_Width=300_x000d__x000a_FontName=細明體_x000d__x000a_FontStyle=0_x000d__x000a_FontSize=9_x000d__x000a_PrtFontName=Co 15 16 2 2" xfId="118"/>
    <cellStyle name=" 3]_x000d__x000a_Zoomed=1_x000d__x000a_Row=0_x000d__x000a_Column=0_x000d__x000a_Height=300_x000d__x000a_Width=300_x000d__x000a_FontName=細明體_x000d__x000a_FontStyle=0_x000d__x000a_FontSize=9_x000d__x000a_PrtFontName=Co 2 2 2 3 12 2" xfId="119"/>
    <cellStyle name="标题 2" xfId="120" builtinId="17"/>
    <cellStyle name=" 3]_x000d__x000a_Zoomed=1_x000d__x000a_Row=0_x000d__x000a_Column=0_x000d__x000a_Height=300_x000d__x000a_Width=300_x000d__x000a_FontName=細明體_x000d__x000a_FontStyle=0_x000d__x000a_FontSize=9_x000d__x000a_PrtFontName=Co 2 5 2 2 5 2" xfId="121"/>
    <cellStyle name=" 3]_x000d__x000a_Zoomed=1_x000d__x000a_Row=0_x000d__x000a_Column=0_x000d__x000a_Height=300_x000d__x000a_Width=300_x000d__x000a_FontName=細明體_x000d__x000a_FontStyle=0_x000d__x000a_FontSize=9_x000d__x000a_PrtFontName=Co 2 2 5 4 2 2 2" xfId="122"/>
    <cellStyle name="60% - 强调文字颜色 1" xfId="123" builtinId="32"/>
    <cellStyle name=" 3]_x000d__x000a_Zoomed=1_x000d__x000a_Row=0_x000d__x000a_Column=0_x000d__x000a_Height=300_x000d__x000a_Width=300_x000d__x000a_FontName=細明體_x000d__x000a_FontStyle=0_x000d__x000a_FontSize=9_x000d__x000a_PrtFontName=Co 13 7" xfId="124"/>
    <cellStyle name=" 3]_x000d__x000a_Zoomed=1_x000d__x000a_Row=0_x000d__x000a_Column=0_x000d__x000a_Height=300_x000d__x000a_Width=300_x000d__x000a_FontName=細明體_x000d__x000a_FontStyle=0_x000d__x000a_FontSize=9_x000d__x000a_PrtFontName=Co 11 5 2 2" xfId="125"/>
    <cellStyle name=" 3]_x000d__x000a_Zoomed=1_x000d__x000a_Row=0_x000d__x000a_Column=0_x000d__x000a_Height=300_x000d__x000a_Width=300_x000d__x000a_FontName=細明體_x000d__x000a_FontStyle=0_x000d__x000a_FontSize=9_x000d__x000a_PrtFontName=Co 2 2 4 2 3 6" xfId="126"/>
    <cellStyle name=" 3]_x000d__x000a_Zoomed=1_x000d__x000a_Row=0_x000d__x000a_Column=0_x000d__x000a_Height=300_x000d__x000a_Width=300_x000d__x000a_FontName=細明體_x000d__x000a_FontStyle=0_x000d__x000a_FontSize=9_x000d__x000a_PrtFontName=Co 11 7 2" xfId="127"/>
    <cellStyle name=" 3]_x000d__x000a_Zoomed=1_x000d__x000a_Row=0_x000d__x000a_Column=0_x000d__x000a_Height=300_x000d__x000a_Width=300_x000d__x000a_FontName=細明體_x000d__x000a_FontStyle=0_x000d__x000a_FontSize=9_x000d__x000a_PrtFontName=Co 2 2 2 3 12 3" xfId="128"/>
    <cellStyle name="标题 3" xfId="129" builtinId="18"/>
    <cellStyle name=" 3]_x000d__x000a_Zoomed=1_x000d__x000a_Row=0_x000d__x000a_Column=0_x000d__x000a_Height=300_x000d__x000a_Width=300_x000d__x000a_FontName=細明體_x000d__x000a_FontStyle=0_x000d__x000a_FontSize=9_x000d__x000a_PrtFontName=Co 2 5 2 2 5 3" xfId="130"/>
    <cellStyle name=" 3]_x000d__x000a_Zoomed=1_x000d__x000a_Row=0_x000d__x000a_Column=0_x000d__x000a_Height=300_x000d__x000a_Width=300_x000d__x000a_FontName=細明體_x000d__x000a_FontStyle=0_x000d__x000a_FontSize=9_x000d__x000a_PrtFontName=Co 2 2 2 2 4 2" xfId="131"/>
    <cellStyle name="60% - 强调文字颜色 4" xfId="132" builtinId="44"/>
    <cellStyle name=" 3]_x000d__x000a_Zoomed=1_x000d__x000a_Row=0_x000d__x000a_Column=0_x000d__x000a_Height=300_x000d__x000a_Width=300_x000d__x000a_FontName=細明體_x000d__x000a_FontStyle=0_x000d__x000a_FontSize=9_x000d__x000a_PrtFontName=Co 13 6 2 2" xfId="133"/>
    <cellStyle name=" 3]_x000d__x000a_Zoomed=1_x000d__x000a_Row=0_x000d__x000a_Column=0_x000d__x000a_Height=300_x000d__x000a_Width=300_x000d__x000a_FontName=細明體_x000d__x000a_FontStyle=0_x000d__x000a_FontSize=9_x000d__x000a_PrtFontName=Co 7 5 2" xfId="134"/>
    <cellStyle name="输出" xfId="135" builtinId="21"/>
    <cellStyle name=" 3]_x000d__x000a_Zoomed=1_x000d__x000a_Row=0_x000d__x000a_Column=0_x000d__x000a_Height=300_x000d__x000a_Width=300_x000d__x000a_FontName=細明體_x000d__x000a_FontStyle=0_x000d__x000a_FontSize=9_x000d__x000a_PrtFontName=Co 2 2 4 2 3 5 2 2" xfId="136"/>
    <cellStyle name=" 3]_x000d__x000a_Zoomed=1_x000d__x000a_Row=0_x000d__x000a_Column=0_x000d__x000a_Height=300_x000d__x000a_Width=300_x000d__x000a_FontName=細明體_x000d__x000a_FontStyle=0_x000d__x000a_FontSize=9_x000d__x000a_PrtFontName=Co 3 6" xfId="137"/>
    <cellStyle name=" 3]_x000d__x000a_Zoomed=1_x000d__x000a_Row=0_x000d__x000a_Column=0_x000d__x000a_Height=300_x000d__x000a_Width=300_x000d__x000a_FontName=細明體_x000d__x000a_FontStyle=0_x000d__x000a_FontSize=9_x000d__x000a_PrtFontName=Co 13 2 3" xfId="138"/>
    <cellStyle name=" 3]_x000d__x000a_Zoomed=1_x000d__x000a_Row=0_x000d__x000a_Column=0_x000d__x000a_Height=300_x000d__x000a_Width=300_x000d__x000a_FontName=細明體_x000d__x000a_FontStyle=0_x000d__x000a_FontSize=9_x000d__x000a_PrtFontName=Co 5 2 3 7" xfId="139"/>
    <cellStyle name=" 3]_x000d__x000a_Zoomed=1_x000d__x000a_Row=0_x000d__x000a_Column=0_x000d__x000a_Height=300_x000d__x000a_Width=300_x000d__x000a_FontName=細明體_x000d__x000a_FontStyle=0_x000d__x000a_FontSize=9_x000d__x000a_PrtFontName=Co 2 2 10 2 2" xfId="140"/>
    <cellStyle name=" 3]_x000d__x000a_Zoomed=1_x000d__x000a_Row=0_x000d__x000a_Column=0_x000d__x000a_Height=300_x000d__x000a_Width=300_x000d__x000a_FontName=細明體_x000d__x000a_FontStyle=0_x000d__x000a_FontSize=9_x000d__x000a_PrtFontName=Co 17 9" xfId="141"/>
    <cellStyle name=" 3]_x000d__x000a_Zoomed=1_x000d__x000a_Row=0_x000d__x000a_Column=0_x000d__x000a_Height=300_x000d__x000a_Width=300_x000d__x000a_FontName=細明體_x000d__x000a_FontStyle=0_x000d__x000a_FontSize=9_x000d__x000a_PrtFontName=Co 2 2 5 2 2 15 2" xfId="142"/>
    <cellStyle name=" 3]_x000d__x000a_Zoomed=1_x000d__x000a_Row=0_x000d__x000a_Column=0_x000d__x000a_Height=300_x000d__x000a_Width=300_x000d__x000a_FontName=細明體_x000d__x000a_FontStyle=0_x000d__x000a_FontSize=9_x000d__x000a_PrtFontName=Co 2 2 6 2 2 8 3" xfId="143"/>
    <cellStyle name="计算" xfId="144" builtinId="22"/>
    <cellStyle name=" 3]_x000d__x000a_Zoomed=1_x000d__x000a_Row=0_x000d__x000a_Column=0_x000d__x000a_Height=300_x000d__x000a_Width=300_x000d__x000a_FontName=細明體_x000d__x000a_FontStyle=0_x000d__x000a_FontSize=9_x000d__x000a_PrtFontName=Co 4 2 2 3 4 2" xfId="145"/>
    <cellStyle name=" 3]_x000d__x000a_Zoomed=1_x000d__x000a_Row=0_x000d__x000a_Column=0_x000d__x000a_Height=300_x000d__x000a_Width=300_x000d__x000a_FontName=細明體_x000d__x000a_FontStyle=0_x000d__x000a_FontSize=9_x000d__x000a_PrtFontName=Co 2 7 8 5 3" xfId="146"/>
    <cellStyle name=" 3]_x000d__x000a_Zoomed=1_x000d__x000a_Row=0_x000d__x000a_Column=0_x000d__x000a_Height=300_x000d__x000a_Width=300_x000d__x000a_FontName=細明體_x000d__x000a_FontStyle=0_x000d__x000a_FontSize=9_x000d__x000a_PrtFontName=Co 2 2 2 3 8" xfId="147"/>
    <cellStyle name=" 3]_x000d__x000a_Zoomed=1_x000d__x000a_Row=0_x000d__x000a_Column=0_x000d__x000a_Height=300_x000d__x000a_Width=300_x000d__x000a_FontName=細明體_x000d__x000a_FontStyle=0_x000d__x000a_FontSize=9_x000d__x000a_PrtFontName=Co 20 12" xfId="148"/>
    <cellStyle name=" 3]_x000d__x000a_Zoomed=1_x000d__x000a_Row=0_x000d__x000a_Column=0_x000d__x000a_Height=300_x000d__x000a_Width=300_x000d__x000a_FontName=細明體_x000d__x000a_FontStyle=0_x000d__x000a_FontSize=9_x000d__x000a_PrtFontName=Co 15 12" xfId="149"/>
    <cellStyle name=" 3]_x000d__x000a_Zoomed=1_x000d__x000a_Row=0_x000d__x000a_Column=0_x000d__x000a_Height=300_x000d__x000a_Width=300_x000d__x000a_FontName=細明體_x000d__x000a_FontStyle=0_x000d__x000a_FontSize=9_x000d__x000a_PrtFontName=Co 3 3 4 2 2" xfId="150"/>
    <cellStyle name=" 3]_x000d__x000a_Zoomed=1_x000d__x000a_Row=0_x000d__x000a_Column=0_x000d__x000a_Height=300_x000d__x000a_Width=300_x000d__x000a_FontName=細明體_x000d__x000a_FontStyle=0_x000d__x000a_FontSize=9_x000d__x000a_PrtFontName=Co 2 3 2 2 10" xfId="151"/>
    <cellStyle name="检查单元格" xfId="152" builtinId="23"/>
    <cellStyle name=" 3]_x000d__x000a_Zoomed=1_x000d__x000a_Row=0_x000d__x000a_Column=0_x000d__x000a_Height=300_x000d__x000a_Width=300_x000d__x000a_FontName=細明體_x000d__x000a_FontStyle=0_x000d__x000a_FontSize=9_x000d__x000a_PrtFontName=Co 10 3" xfId="153"/>
    <cellStyle name="20% - 强调文字颜色 6" xfId="154" builtinId="50"/>
    <cellStyle name=" 3]_x000d__x000a_Zoomed=1_x000d__x000a_Row=0_x000d__x000a_Column=0_x000d__x000a_Height=300_x000d__x000a_Width=300_x000d__x000a_FontName=細明體_x000d__x000a_FontStyle=0_x000d__x000a_FontSize=9_x000d__x000a_PrtFontName=Co 4 10 4 3" xfId="155"/>
    <cellStyle name="强调文字颜色 2" xfId="156" builtinId="33"/>
    <cellStyle name=" 3]_x000d__x000a_Zoomed=1_x000d__x000a_Row=0_x000d__x000a_Column=0_x000d__x000a_Height=300_x000d__x000a_Width=300_x000d__x000a_FontName=細明體_x000d__x000a_FontStyle=0_x000d__x000a_FontSize=9_x000d__x000a_PrtFontName=Co 16 16 2" xfId="157"/>
    <cellStyle name=" 3]_x000d__x000a_Zoomed=1_x000d__x000a_Row=0_x000d__x000a_Column=0_x000d__x000a_Height=300_x000d__x000a_Width=300_x000d__x000a_FontName=細明體_x000d__x000a_FontStyle=0_x000d__x000a_FontSize=9_x000d__x000a_PrtFontName=Co 13 17" xfId="158"/>
    <cellStyle name=" 3]_x000d__x000a_Zoomed=1_x000d__x000a_Row=0_x000d__x000a_Column=0_x000d__x000a_Height=300_x000d__x000a_Width=300_x000d__x000a_FontName=細明體_x000d__x000a_FontStyle=0_x000d__x000a_FontSize=9_x000d__x000a_PrtFontName=Co 6 2 3 9" xfId="159"/>
    <cellStyle name=" 3]_x000d__x000a_Zoomed=1_x000d__x000a_Row=0_x000d__x000a_Column=0_x000d__x000a_Height=300_x000d__x000a_Width=300_x000d__x000a_FontName=細明體_x000d__x000a_FontStyle=0_x000d__x000a_FontSize=9_x000d__x000a_PrtFontName=Co 2 2 5 8 3" xfId="160"/>
    <cellStyle name=" 3]_x000d__x000a_Zoomed=1_x000d__x000a_Row=0_x000d__x000a_Column=0_x000d__x000a_Height=300_x000d__x000a_Width=300_x000d__x000a_FontName=細明體_x000d__x000a_FontStyle=0_x000d__x000a_FontSize=9_x000d__x000a_PrtFontName=Co 5 4 7 2 2" xfId="161"/>
    <cellStyle name="链接单元格" xfId="162" builtinId="24"/>
    <cellStyle name=" 3]_x000d__x000a_Zoomed=1_x000d__x000a_Row=0_x000d__x000a_Column=0_x000d__x000a_Height=300_x000d__x000a_Width=300_x000d__x000a_FontName=細明體_x000d__x000a_FontStyle=0_x000d__x000a_FontSize=9_x000d__x000a_PrtFontName=Co 20 6" xfId="163"/>
    <cellStyle name=" 3]_x000d__x000a_Zoomed=1_x000d__x000a_Row=0_x000d__x000a_Column=0_x000d__x000a_Height=300_x000d__x000a_Width=300_x000d__x000a_FontName=細明體_x000d__x000a_FontStyle=0_x000d__x000a_FontSize=9_x000d__x000a_PrtFontName=Co 15 6" xfId="164"/>
    <cellStyle name=" 3]_x000d__x000a_Zoomed=1_x000d__x000a_Row=0_x000d__x000a_Column=0_x000d__x000a_Height=300_x000d__x000a_Width=300_x000d__x000a_FontName=細明體_x000d__x000a_FontStyle=0_x000d__x000a_FontSize=9_x000d__x000a_PrtFontName=Co 3 3 9 2 2" xfId="165"/>
    <cellStyle name="汇总" xfId="166" builtinId="25"/>
    <cellStyle name=" 3]_x000d__x000a_Zoomed=1_x000d__x000a_Row=0_x000d__x000a_Column=0_x000d__x000a_Height=300_x000d__x000a_Width=300_x000d__x000a_FontName=細明體_x000d__x000a_FontStyle=0_x000d__x000a_FontSize=9_x000d__x000a_PrtFontName=Co 2 2 2 2 3" xfId="167"/>
    <cellStyle name=" 3]_x000d__x000a_Zoomed=1_x000d__x000a_Row=0_x000d__x000a_Column=0_x000d__x000a_Height=300_x000d__x000a_Width=300_x000d__x000a_FontName=細明體_x000d__x000a_FontStyle=0_x000d__x000a_FontSize=9_x000d__x000a_PrtFontName=Co 10 3 4 3" xfId="168"/>
    <cellStyle name=" 3]_x000d__x000a_Zoomed=1_x000d__x000a_Row=0_x000d__x000a_Column=0_x000d__x000a_Height=300_x000d__x000a_Width=300_x000d__x000a_FontName=細明體_x000d__x000a_FontStyle=0_x000d__x000a_FontSize=9_x000d__x000a_PrtFontName=Co 4 3 8 4" xfId="169"/>
    <cellStyle name=" 3]_x000d__x000a_Zoomed=1_x000d__x000a_Row=0_x000d__x000a_Column=0_x000d__x000a_Height=300_x000d__x000a_Width=300_x000d__x000a_FontName=細明體_x000d__x000a_FontStyle=0_x000d__x000a_FontSize=9_x000d__x000a_PrtFontName=Co 2 2 4 2 2 2 2 2" xfId="170"/>
    <cellStyle name=" 3]_x000d__x000a_Zoomed=1_x000d__x000a_Row=0_x000d__x000a_Column=0_x000d__x000a_Height=300_x000d__x000a_Width=300_x000d__x000a_FontName=細明體_x000d__x000a_FontStyle=0_x000d__x000a_FontSize=9_x000d__x000a_PrtFontName=Co 12 3 2 2" xfId="171"/>
    <cellStyle name=" 3]_x000d__x000a_Zoomed=1_x000d__x000a_Row=0_x000d__x000a_Column=0_x000d__x000a_Height=300_x000d__x000a_Width=300_x000d__x000a_FontName=細明體_x000d__x000a_FontStyle=0_x000d__x000a_FontSize=9_x000d__x000a_PrtFontName=Co 2 2 6 3 5" xfId="172"/>
    <cellStyle name=" 3]_x000d__x000a_Zoomed=1_x000d__x000a_Row=0_x000d__x000a_Column=0_x000d__x000a_Height=300_x000d__x000a_Width=300_x000d__x000a_FontName=細明體_x000d__x000a_FontStyle=0_x000d__x000a_FontSize=9_x000d__x000a_PrtFontName=Co 6 3 6 3" xfId="173"/>
    <cellStyle name=" 3]_x000d__x000a_Zoomed=1_x000d__x000a_Row=0_x000d__x000a_Column=0_x000d__x000a_Height=300_x000d__x000a_Width=300_x000d__x000a_FontName=細明體_x000d__x000a_FontStyle=0_x000d__x000a_FontSize=9_x000d__x000a_PrtFontName=Co 12 4 3" xfId="174"/>
    <cellStyle name="好" xfId="175" builtinId="26"/>
    <cellStyle name=" 3]_x000d__x000a_Zoomed=1_x000d__x000a_Row=0_x000d__x000a_Column=0_x000d__x000a_Height=300_x000d__x000a_Width=300_x000d__x000a_FontName=細明體_x000d__x000a_FontStyle=0_x000d__x000a_FontSize=9_x000d__x000a_PrtFontName=Co 2 2 4 2 2 3 3" xfId="176"/>
    <cellStyle name=" 3]_x000d__x000a_Zoomed=1_x000d__x000a_Row=0_x000d__x000a_Column=0_x000d__x000a_Height=300_x000d__x000a_Width=300_x000d__x000a_FontName=細明體_x000d__x000a_FontStyle=0_x000d__x000a_FontSize=9_x000d__x000a_PrtFontName=Co 2 2 2 2 2 8 2" xfId="177"/>
    <cellStyle name=" 3]_x000d__x000a_Zoomed=1_x000d__x000a_Row=0_x000d__x000a_Column=0_x000d__x000a_Height=300_x000d__x000a_Width=300_x000d__x000a_FontName=細明體_x000d__x000a_FontStyle=0_x000d__x000a_FontSize=9_x000d__x000a_PrtFontName=Co 2 2 3 2 2 9" xfId="178"/>
    <cellStyle name=" 3]_x000d__x000a_Zoomed=1_x000d__x000a_Row=0_x000d__x000a_Column=0_x000d__x000a_Height=300_x000d__x000a_Width=300_x000d__x000a_FontName=細明體_x000d__x000a_FontStyle=0_x000d__x000a_FontSize=9_x000d__x000a_PrtFontName=Co 2 2 7 12 2" xfId="179"/>
    <cellStyle name="适中" xfId="180" builtinId="28"/>
    <cellStyle name=" 3]_x000d__x000a_Zoomed=1_x000d__x000a_Row=0_x000d__x000a_Column=0_x000d__x000a_Height=300_x000d__x000a_Width=300_x000d__x000a_FontName=細明體_x000d__x000a_FontStyle=0_x000d__x000a_FontSize=9_x000d__x000a_PrtFontName=Co 2 2 7 6 3" xfId="181"/>
    <cellStyle name=" 3]_x000d__x000a_Zoomed=1_x000d__x000a_Row=0_x000d__x000a_Column=0_x000d__x000a_Height=300_x000d__x000a_Width=300_x000d__x000a_FontName=細明體_x000d__x000a_FontStyle=0_x000d__x000a_FontSize=9_x000d__x000a_PrtFontName=Co 2 2 2 8 6" xfId="182"/>
    <cellStyle name=" 3]_x000d__x000a_Zoomed=1_x000d__x000a_Row=0_x000d__x000a_Column=0_x000d__x000a_Height=300_x000d__x000a_Width=300_x000d__x000a_FontName=細明體_x000d__x000a_FontStyle=0_x000d__x000a_FontSize=9_x000d__x000a_PrtFontName=Co 21 10" xfId="183"/>
    <cellStyle name=" 3]_x000d__x000a_Zoomed=1_x000d__x000a_Row=0_x000d__x000a_Column=0_x000d__x000a_Height=300_x000d__x000a_Width=300_x000d__x000a_FontName=細明體_x000d__x000a_FontStyle=0_x000d__x000a_FontSize=9_x000d__x000a_PrtFontName=Co 16 10" xfId="184"/>
    <cellStyle name=" 3]_x000d__x000a_Zoomed=1_x000d__x000a_Row=0_x000d__x000a_Column=0_x000d__x000a_Height=300_x000d__x000a_Width=300_x000d__x000a_FontName=細明體_x000d__x000a_FontStyle=0_x000d__x000a_FontSize=9_x000d__x000a_PrtFontName=Co 10 2" xfId="185"/>
    <cellStyle name="20% - 强调文字颜色 5" xfId="186" builtinId="46"/>
    <cellStyle name=" 3]_x000d__x000a_Zoomed=1_x000d__x000a_Row=0_x000d__x000a_Column=0_x000d__x000a_Height=300_x000d__x000a_Width=300_x000d__x000a_FontName=細明體_x000d__x000a_FontStyle=0_x000d__x000a_FontSize=9_x000d__x000a_PrtFontName=Co 3 4 8 4" xfId="187"/>
    <cellStyle name="常规 8 2" xfId="188"/>
    <cellStyle name=" 3]_x000d__x000a_Zoomed=1_x000d__x000a_Row=0_x000d__x000a_Column=0_x000d__x000a_Height=300_x000d__x000a_Width=300_x000d__x000a_FontName=細明體_x000d__x000a_FontStyle=0_x000d__x000a_FontSize=9_x000d__x000a_PrtFontName=Co 2 2 2 4 5 2 2" xfId="189"/>
    <cellStyle name=" 3]_x000d__x000a_Zoomed=1_x000d__x000a_Row=0_x000d__x000a_Column=0_x000d__x000a_Height=300_x000d__x000a_Width=300_x000d__x000a_FontName=細明體_x000d__x000a_FontStyle=0_x000d__x000a_FontSize=9_x000d__x000a_PrtFontName=Co 4 10 4 2" xfId="190"/>
    <cellStyle name="强调文字颜色 1" xfId="191" builtinId="29"/>
    <cellStyle name=" 3]_x000d__x000a_Zoomed=1_x000d__x000a_Row=0_x000d__x000a_Column=0_x000d__x000a_Height=300_x000d__x000a_Width=300_x000d__x000a_FontName=細明體_x000d__x000a_FontStyle=0_x000d__x000a_FontSize=9_x000d__x000a_PrtFontName=Co 13 16" xfId="192"/>
    <cellStyle name=" 3]_x000d__x000a_Zoomed=1_x000d__x000a_Row=0_x000d__x000a_Column=0_x000d__x000a_Height=300_x000d__x000a_Width=300_x000d__x000a_FontName=細明體_x000d__x000a_FontStyle=0_x000d__x000a_FontSize=9_x000d__x000a_PrtFontName=Co 6 2 3 8" xfId="193"/>
    <cellStyle name=" 3]_x000d__x000a_Zoomed=1_x000d__x000a_Row=0_x000d__x000a_Column=0_x000d__x000a_Height=300_x000d__x000a_Width=300_x000d__x000a_FontName=細明體_x000d__x000a_FontStyle=0_x000d__x000a_FontSize=9_x000d__x000a_PrtFontName=Co 2 2 4 2 3 11" xfId="194"/>
    <cellStyle name=" 3]_x000d__x000a_Zoomed=1_x000d__x000a_Row=0_x000d__x000a_Column=0_x000d__x000a_Height=300_x000d__x000a_Width=300_x000d__x000a_FontName=細明體_x000d__x000a_FontStyle=0_x000d__x000a_FontSize=9_x000d__x000a_PrtFontName=Co 3 4 2 3 9 2" xfId="195"/>
    <cellStyle name="20% - 强调文字颜色 1" xfId="196" builtinId="30"/>
    <cellStyle name=" 3]_x000d__x000a_Zoomed=1_x000d__x000a_Row=0_x000d__x000a_Column=0_x000d__x000a_Height=300_x000d__x000a_Width=300_x000d__x000a_FontName=細明體_x000d__x000a_FontStyle=0_x000d__x000a_FontSize=9_x000d__x000a_PrtFontName=Co 2 4 2 2 3 2" xfId="197"/>
    <cellStyle name=" 3]_x000d__x000a_Zoomed=1_x000d__x000a_Row=0_x000d__x000a_Column=0_x000d__x000a_Height=300_x000d__x000a_Width=300_x000d__x000a_FontName=細明體_x000d__x000a_FontStyle=0_x000d__x000a_FontSize=9_x000d__x000a_PrtFontName=Co 2 2 7 4" xfId="198"/>
    <cellStyle name=" 3]_x000d__x000a_Zoomed=1_x000d__x000a_Row=0_x000d__x000a_Column=0_x000d__x000a_Height=300_x000d__x000a_Width=300_x000d__x000a_FontName=細明體_x000d__x000a_FontStyle=0_x000d__x000a_FontSize=9_x000d__x000a_PrtFontName=Co 19 12 2" xfId="199"/>
    <cellStyle name=" 3]_x000d__x000a_Zoomed=1_x000d__x000a_Row=0_x000d__x000a_Column=0_x000d__x000a_Height=300_x000d__x000a_Width=300_x000d__x000a_FontName=細明體_x000d__x000a_FontStyle=0_x000d__x000a_FontSize=9_x000d__x000a_PrtFontName=Co 2 3 10 3 2" xfId="200"/>
    <cellStyle name=" 3]_x000d__x000a_Zoomed=1_x000d__x000a_Row=0_x000d__x000a_Column=0_x000d__x000a_Height=300_x000d__x000a_Width=300_x000d__x000a_FontName=細明體_x000d__x000a_FontStyle=0_x000d__x000a_FontSize=9_x000d__x000a_PrtFontName=Co 3 2 2 4 2 2" xfId="201"/>
    <cellStyle name=" 3]_x000d__x000a_Zoomed=1_x000d__x000a_Row=0_x000d__x000a_Column=0_x000d__x000a_Height=300_x000d__x000a_Width=300_x000d__x000a_FontName=細明體_x000d__x000a_FontStyle=0_x000d__x000a_FontSize=9_x000d__x000a_PrtFontName=Co 20 6 3" xfId="202"/>
    <cellStyle name=" 3]_x000d__x000a_Zoomed=1_x000d__x000a_Row=0_x000d__x000a_Column=0_x000d__x000a_Height=300_x000d__x000a_Width=300_x000d__x000a_FontName=細明體_x000d__x000a_FontStyle=0_x000d__x000a_FontSize=9_x000d__x000a_PrtFontName=Co 15 6 3" xfId="203"/>
    <cellStyle name=" 3]_x000d__x000a_Zoomed=1_x000d__x000a_Row=0_x000d__x000a_Column=0_x000d__x000a_Height=300_x000d__x000a_Width=300_x000d__x000a_FontName=細明體_x000d__x000a_FontStyle=0_x000d__x000a_FontSize=9_x000d__x000a_PrtFontName=Co 2 2 6 3 11 2 2" xfId="204"/>
    <cellStyle name=" 3]_x000d__x000a_Zoomed=1_x000d__x000a_Row=0_x000d__x000a_Column=0_x000d__x000a_Height=300_x000d__x000a_Width=300_x000d__x000a_FontName=細明體_x000d__x000a_FontStyle=0_x000d__x000a_FontSize=9_x000d__x000a_PrtFontName=Co 2 2 2 2 3 3 3" xfId="205"/>
    <cellStyle name=" 3]_x000d__x000a_Zoomed=1_x000d__x000a_Row=0_x000d__x000a_Column=0_x000d__x000a_Height=300_x000d__x000a_Width=300_x000d__x000a_FontName=細明體_x000d__x000a_FontStyle=0_x000d__x000a_FontSize=9_x000d__x000a_PrtFontName=Co 14 14 3" xfId="206"/>
    <cellStyle name=" 3]_x000d__x000a_Zoomed=1_x000d__x000a_Row=0_x000d__x000a_Column=0_x000d__x000a_Height=300_x000d__x000a_Width=300_x000d__x000a_FontName=細明體_x000d__x000a_FontStyle=0_x000d__x000a_FontSize=9_x000d__x000a_PrtFontName=Co 2 2 6 2 3 8 2" xfId="207"/>
    <cellStyle name="40% - 强调文字颜色 1" xfId="208" builtinId="31"/>
    <cellStyle name=" 3]_x000d__x000a_Zoomed=1_x000d__x000a_Row=0_x000d__x000a_Column=0_x000d__x000a_Height=300_x000d__x000a_Width=300_x000d__x000a_FontName=細明體_x000d__x000a_FontStyle=0_x000d__x000a_FontSize=9_x000d__x000a_PrtFontName=Co 14 2 2" xfId="209"/>
    <cellStyle name=" 3]_x000d__x000a_Zoomed=1_x000d__x000a_Row=0_x000d__x000a_Column=0_x000d__x000a_Height=300_x000d__x000a_Width=300_x000d__x000a_FontName=細明體_x000d__x000a_FontStyle=0_x000d__x000a_FontSize=9_x000d__x000a_PrtFontName=Co 3 4 2 3 9 3" xfId="210"/>
    <cellStyle name="20% - 强调文字颜色 2" xfId="211" builtinId="34"/>
    <cellStyle name=" 3]_x000d__x000a_Zoomed=1_x000d__x000a_Row=0_x000d__x000a_Column=0_x000d__x000a_Height=300_x000d__x000a_Width=300_x000d__x000a_FontName=細明體_x000d__x000a_FontStyle=0_x000d__x000a_FontSize=9_x000d__x000a_PrtFontName=Co 2 2 6 4 2 2" xfId="212"/>
    <cellStyle name="40% - 强调文字颜色 2" xfId="213" builtinId="35"/>
    <cellStyle name=" 3]_x000d__x000a_Zoomed=1_x000d__x000a_Row=0_x000d__x000a_Column=0_x000d__x000a_Height=300_x000d__x000a_Width=300_x000d__x000a_FontName=細明體_x000d__x000a_FontStyle=0_x000d__x000a_FontSize=9_x000d__x000a_PrtFontName=Co 2 2 11 2 2" xfId="214"/>
    <cellStyle name=" 3]_x000d__x000a_Zoomed=1_x000d__x000a_Row=0_x000d__x000a_Column=0_x000d__x000a_Height=300_x000d__x000a_Width=300_x000d__x000a_FontName=細明體_x000d__x000a_FontStyle=0_x000d__x000a_FontSize=9_x000d__x000a_PrtFontName=Co 14 2 3" xfId="215"/>
    <cellStyle name="强调文字颜色 3" xfId="216" builtinId="37"/>
    <cellStyle name=" 3]_x000d__x000a_Zoomed=1_x000d__x000a_Row=0_x000d__x000a_Column=0_x000d__x000a_Height=300_x000d__x000a_Width=300_x000d__x000a_FontName=細明體_x000d__x000a_FontStyle=0_x000d__x000a_FontSize=9_x000d__x000a_PrtFontName=Co 16 16 3" xfId="217"/>
    <cellStyle name=" 3]_x000d__x000a_Zoomed=1_x000d__x000a_Row=0_x000d__x000a_Column=0_x000d__x000a_Height=300_x000d__x000a_Width=300_x000d__x000a_FontName=細明體_x000d__x000a_FontStyle=0_x000d__x000a_FontSize=9_x000d__x000a_PrtFontName=Co 13 18" xfId="218"/>
    <cellStyle name="强调文字颜色 4" xfId="219" builtinId="41"/>
    <cellStyle name=" 3]_x000d__x000a_Zoomed=1_x000d__x000a_Row=0_x000d__x000a_Column=0_x000d__x000a_Height=300_x000d__x000a_Width=300_x000d__x000a_FontName=細明體_x000d__x000a_FontStyle=0_x000d__x000a_FontSize=9_x000d__x000a_PrtFontName=Co 2 2 2 2 3 3 2 2" xfId="220"/>
    <cellStyle name=" 3]_x000d__x000a_Zoomed=1_x000d__x000a_Row=0_x000d__x000a_Column=0_x000d__x000a_Height=300_x000d__x000a_Width=300_x000d__x000a_FontName=細明體_x000d__x000a_FontStyle=0_x000d__x000a_FontSize=9_x000d__x000a_PrtFontName=Co 14 14 2 2" xfId="221"/>
    <cellStyle name=" 3]_x000d__x000a_Zoomed=1_x000d__x000a_Row=0_x000d__x000a_Column=0_x000d__x000a_Height=300_x000d__x000a_Width=300_x000d__x000a_FontName=細明體_x000d__x000a_FontStyle=0_x000d__x000a_FontSize=9_x000d__x000a_PrtFontName=Co 2 2 7 7" xfId="222"/>
    <cellStyle name="20% - 强调文字颜色 4" xfId="223" builtinId="42"/>
    <cellStyle name="40% - 强调文字颜色 4" xfId="224" builtinId="43"/>
    <cellStyle name=" 3]_x000d__x000a_Zoomed=1_x000d__x000a_Row=0_x000d__x000a_Column=0_x000d__x000a_Height=300_x000d__x000a_Width=300_x000d__x000a_FontName=細明體_x000d__x000a_FontStyle=0_x000d__x000a_FontSize=9_x000d__x000a_PrtFontName=Co 3 6 3" xfId="225"/>
    <cellStyle name=" 3]_x000d__x000a_Zoomed=1_x000d__x000a_Row=0_x000d__x000a_Column=0_x000d__x000a_Height=300_x000d__x000a_Width=300_x000d__x000a_FontName=細明體_x000d__x000a_FontStyle=0_x000d__x000a_FontSize=9_x000d__x000a_PrtFontName=Co 5 2 3 7 3" xfId="226"/>
    <cellStyle name=" 3]_x000d__x000a_Zoomed=1_x000d__x000a_Row=0_x000d__x000a_Column=0_x000d__x000a_Height=300_x000d__x000a_Width=300_x000d__x000a_FontName=細明體_x000d__x000a_FontStyle=0_x000d__x000a_FontSize=9_x000d__x000a_PrtFontName=Co 17 9 3" xfId="227"/>
    <cellStyle name=" 3]_x000d__x000a_Zoomed=1_x000d__x000a_Row=0_x000d__x000a_Column=0_x000d__x000a_Height=300_x000d__x000a_Width=300_x000d__x000a_FontName=細明體_x000d__x000a_FontStyle=0_x000d__x000a_FontSize=9_x000d__x000a_PrtFontName=Co 2 5 4 5 2 2" xfId="228"/>
    <cellStyle name=" 3]_x000d__x000a_Zoomed=1_x000d__x000a_Row=0_x000d__x000a_Column=0_x000d__x000a_Height=300_x000d__x000a_Width=300_x000d__x000a_FontName=細明體_x000d__x000a_FontStyle=0_x000d__x000a_FontSize=9_x000d__x000a_PrtFontName=Co 2 2 2 3 8 3" xfId="229"/>
    <cellStyle name=" 3]_x000d__x000a_Zoomed=1_x000d__x000a_Row=0_x000d__x000a_Column=0_x000d__x000a_Height=300_x000d__x000a_Width=300_x000d__x000a_FontName=細明體_x000d__x000a_FontStyle=0_x000d__x000a_FontSize=9_x000d__x000a_PrtFontName=Co 3 3 4 2" xfId="230"/>
    <cellStyle name=" 3]_x000d__x000a_Zoomed=1_x000d__x000a_Row=0_x000d__x000a_Column=0_x000d__x000a_Height=300_x000d__x000a_Width=300_x000d__x000a_FontName=細明體_x000d__x000a_FontStyle=0_x000d__x000a_FontSize=9_x000d__x000a_PrtFontName=Co 20 12 3" xfId="231"/>
    <cellStyle name=" 3]_x000d__x000a_Zoomed=1_x000d__x000a_Row=0_x000d__x000a_Column=0_x000d__x000a_Height=300_x000d__x000a_Width=300_x000d__x000a_FontName=細明體_x000d__x000a_FontStyle=0_x000d__x000a_FontSize=9_x000d__x000a_PrtFontName=Co 2 9 5 2 2" xfId="232"/>
    <cellStyle name=" 3]_x000d__x000a_Zoomed=1_x000d__x000a_Row=0_x000d__x000a_Column=0_x000d__x000a_Height=300_x000d__x000a_Width=300_x000d__x000a_FontName=細明體_x000d__x000a_FontStyle=0_x000d__x000a_FontSize=9_x000d__x000a_PrtFontName=Co 15 12 3" xfId="233"/>
    <cellStyle name="强调文字颜色 5" xfId="234" builtinId="45"/>
    <cellStyle name=" 3]_x000d__x000a_Zoomed=1_x000d__x000a_Row=0_x000d__x000a_Column=0_x000d__x000a_Height=300_x000d__x000a_Width=300_x000d__x000a_FontName=細明體_x000d__x000a_FontStyle=0_x000d__x000a_FontSize=9_x000d__x000a_PrtFontName=Co 17 14 2" xfId="235"/>
    <cellStyle name=" 3]_x000d__x000a_Zoomed=1_x000d__x000a_Row=0_x000d__x000a_Column=0_x000d__x000a_Height=300_x000d__x000a_Width=300_x000d__x000a_FontName=細明體_x000d__x000a_FontStyle=0_x000d__x000a_FontSize=9_x000d__x000a_PrtFontName=Co 2 2 2 4 9 2 2" xfId="236"/>
    <cellStyle name=" 3]_x000d__x000a_Zoomed=1_x000d__x000a_Row=0_x000d__x000a_Column=0_x000d__x000a_Height=300_x000d__x000a_Width=300_x000d__x000a_FontName=細明體_x000d__x000a_FontStyle=0_x000d__x000a_FontSize=9_x000d__x000a_PrtFontName=Co 2 2 4 4 9 2" xfId="237"/>
    <cellStyle name="40% - 强调文字颜色 5" xfId="238" builtinId="47"/>
    <cellStyle name=" 3]_x000d__x000a_Zoomed=1_x000d__x000a_Row=0_x000d__x000a_Column=0_x000d__x000a_Height=300_x000d__x000a_Width=300_x000d__x000a_FontName=細明體_x000d__x000a_FontStyle=0_x000d__x000a_FontSize=9_x000d__x000a_PrtFontName=Co 21 5 3" xfId="239"/>
    <cellStyle name=" 3]_x000d__x000a_Zoomed=1_x000d__x000a_Row=0_x000d__x000a_Column=0_x000d__x000a_Height=300_x000d__x000a_Width=300_x000d__x000a_FontName=細明體_x000d__x000a_FontStyle=0_x000d__x000a_FontSize=9_x000d__x000a_PrtFontName=Co 2 7 11" xfId="240"/>
    <cellStyle name=" 3]_x000d__x000a_Zoomed=1_x000d__x000a_Row=0_x000d__x000a_Column=0_x000d__x000a_Height=300_x000d__x000a_Width=300_x000d__x000a_FontName=細明體_x000d__x000a_FontStyle=0_x000d__x000a_FontSize=9_x000d__x000a_PrtFontName=Co 16 5 3" xfId="241"/>
    <cellStyle name=" 3]_x000d__x000a_Zoomed=1_x000d__x000a_Row=0_x000d__x000a_Column=0_x000d__x000a_Height=300_x000d__x000a_Width=300_x000d__x000a_FontName=細明體_x000d__x000a_FontStyle=0_x000d__x000a_FontSize=9_x000d__x000a_PrtFontName=Co 2 2 3" xfId="242"/>
    <cellStyle name=" 3]_x000d__x000a_Zoomed=1_x000d__x000a_Row=0_x000d__x000a_Column=0_x000d__x000a_Height=300_x000d__x000a_Width=300_x000d__x000a_FontName=細明體_x000d__x000a_FontStyle=0_x000d__x000a_FontSize=9_x000d__x000a_PrtFontName=Co 11 12 2" xfId="243"/>
    <cellStyle name=" 3]_x000d__x000a_Zoomed=1_x000d__x000a_Row=0_x000d__x000a_Column=0_x000d__x000a_Height=300_x000d__x000a_Width=300_x000d__x000a_FontName=細明體_x000d__x000a_FontStyle=0_x000d__x000a_FontSize=9_x000d__x000a_PrtFontName=Co 5 2 2 3 3" xfId="244"/>
    <cellStyle name=" 3]_x000d__x000a_Zoomed=1_x000d__x000a_Row=0_x000d__x000a_Column=0_x000d__x000a_Height=300_x000d__x000a_Width=300_x000d__x000a_FontName=細明體_x000d__x000a_FontStyle=0_x000d__x000a_FontSize=9_x000d__x000a_PrtFontName=Co 2 2 6 2 3 4 2 2" xfId="245"/>
    <cellStyle name="60% - 强调文字颜色 5" xfId="246" builtinId="48"/>
    <cellStyle name=" 3]_x000d__x000a_Zoomed=1_x000d__x000a_Row=0_x000d__x000a_Column=0_x000d__x000a_Height=300_x000d__x000a_Width=300_x000d__x000a_FontName=細明體_x000d__x000a_FontStyle=0_x000d__x000a_FontSize=9_x000d__x000a_PrtFontName=Co 12 7 3 2" xfId="247"/>
    <cellStyle name=" 3]_x000d__x000a_Zoomed=1_x000d__x000a_Row=0_x000d__x000a_Column=0_x000d__x000a_Height=300_x000d__x000a_Width=300_x000d__x000a_FontName=細明體_x000d__x000a_FontStyle=0_x000d__x000a_FontSize=9_x000d__x000a_PrtFontName=Co 2 2 5 3 12" xfId="248"/>
    <cellStyle name="强调文字颜色 6" xfId="249" builtinId="49"/>
    <cellStyle name=" 3]_x000d__x000a_Zoomed=1_x000d__x000a_Row=0_x000d__x000a_Column=0_x000d__x000a_Height=300_x000d__x000a_Width=300_x000d__x000a_FontName=細明體_x000d__x000a_FontStyle=0_x000d__x000a_FontSize=9_x000d__x000a_PrtFontName=Co 17 14 3" xfId="250"/>
    <cellStyle name=" 3]_x000d__x000a_Zoomed=1_x000d__x000a_Row=0_x000d__x000a_Column=0_x000d__x000a_Height=300_x000d__x000a_Width=300_x000d__x000a_FontName=細明體_x000d__x000a_FontStyle=0_x000d__x000a_FontSize=9_x000d__x000a_PrtFontName=Co 21 10 2" xfId="251"/>
    <cellStyle name=" 3]_x000d__x000a_Zoomed=1_x000d__x000a_Row=0_x000d__x000a_Column=0_x000d__x000a_Height=300_x000d__x000a_Width=300_x000d__x000a_FontName=細明體_x000d__x000a_FontStyle=0_x000d__x000a_FontSize=9_x000d__x000a_PrtFontName=Co 16 10 2" xfId="252"/>
    <cellStyle name=" 3]_x000d__x000a_Zoomed=1_x000d__x000a_Row=0_x000d__x000a_Column=0_x000d__x000a_Height=300_x000d__x000a_Width=300_x000d__x000a_FontName=細明體_x000d__x000a_FontStyle=0_x000d__x000a_FontSize=9_x000d__x000a_PrtFontName=Co 2 2 2 8 6 2" xfId="253"/>
    <cellStyle name=" 3]_x000d__x000a_Zoomed=1_x000d__x000a_Row=0_x000d__x000a_Column=0_x000d__x000a_Height=300_x000d__x000a_Width=300_x000d__x000a_FontName=細明體_x000d__x000a_FontStyle=0_x000d__x000a_FontSize=9_x000d__x000a_PrtFontName=Co 2 2 5 10" xfId="254"/>
    <cellStyle name=" 3]_x000d__x000a_Zoomed=1_x000d__x000a_Row=0_x000d__x000a_Column=0_x000d__x000a_Height=300_x000d__x000a_Width=300_x000d__x000a_FontName=細明體_x000d__x000a_FontStyle=0_x000d__x000a_FontSize=9_x000d__x000a_PrtFontName=Co 2 2 2 2 2 8 2 2" xfId="255"/>
    <cellStyle name=" 3]_x000d__x000a_Zoomed=1_x000d__x000a_Row=0_x000d__x000a_Column=0_x000d__x000a_Height=300_x000d__x000a_Width=300_x000d__x000a_FontName=細明體_x000d__x000a_FontStyle=0_x000d__x000a_FontSize=9_x000d__x000a_PrtFontName=Co 2 2 3 2 2 9 2" xfId="256"/>
    <cellStyle name=" 3]_x000d__x000a_Zoomed=1_x000d__x000a_Row=0_x000d__x000a_Column=0_x000d__x000a_Height=300_x000d__x000a_Width=300_x000d__x000a_FontName=細明體_x000d__x000a_FontStyle=0_x000d__x000a_FontSize=9_x000d__x000a_PrtFontName=Co 2 2 7 12 2 2" xfId="257"/>
    <cellStyle name="40% - 强调文字颜色 6" xfId="258" builtinId="51"/>
    <cellStyle name="60% - 强调文字颜色 6" xfId="259" builtinId="52"/>
    <cellStyle name=" 3]_x000d__x000a_Zoomed=1_x000d__x000a_Row=0_x000d__x000a_Column=0_x000d__x000a_Height=300_x000d__x000a_Width=300_x000d__x000a_FontName=細明體_x000d__x000a_FontStyle=0_x000d__x000a_FontSize=9_x000d__x000a_PrtFontName=Co 2 2 2 2 2 13 2" xfId="260"/>
    <cellStyle name=" 3]_x000d__x000a_Zoomed=1_x000d__x000a_Row=0_x000d__x000a_Column=0_x000d__x000a_Height=300_x000d__x000a_Width=300_x000d__x000a_FontName=細明體_x000d__x000a_FontStyle=0_x000d__x000a_FontSize=9_x000d__x000a_PrtFontName=Co 7 2 10 2" xfId="261"/>
    <cellStyle name=" 3]_x000d__x000a_Zoomed=1_x000d__x000a_Row=0_x000d__x000a_Column=0_x000d__x000a_Height=300_x000d__x000a_Width=300_x000d__x000a_FontName=細明體_x000d__x000a_FontStyle=0_x000d__x000a_FontSize=9_x000d__x000a_PrtFontName=Co 2 2 5 3 13" xfId="262"/>
    <cellStyle name=" 3]_x000d__x000a_Zoomed=1_x000d__x000a_Row=0_x000d__x000a_Column=0_x000d__x000a_Height=300_x000d__x000a_Width=300_x000d__x000a_FontName=細明體_x000d__x000a_FontStyle=0_x000d__x000a_FontSize=9_x000d__x000a_PrtFontName=Co 2 8 4 2" xfId="263"/>
    <cellStyle name=" 3]_x000d__x000a_Zoomed=1_x000d__x000a_Row=0_x000d__x000a_Column=0_x000d__x000a_Height=300_x000d__x000a_Width=300_x000d__x000a_FontName=細明體_x000d__x000a_FontStyle=0_x000d__x000a_FontSize=9_x000d__x000a_PrtFontName=Co 11 12 3" xfId="264"/>
    <cellStyle name=" 3]_x000d__x000a_Zoomed=1_x000d__x000a_Row=0_x000d__x000a_Column=0_x000d__x000a_Height=300_x000d__x000a_Width=300_x000d__x000a_FontName=細明體_x000d__x000a_FontStyle=0_x000d__x000a_FontSize=9_x000d__x000a_PrtFontName=Co 2 2 4" xfId="265"/>
    <cellStyle name=" 3]_x000d__x000a_Zoomed=1_x000d__x000a_Row=0_x000d__x000a_Column=0_x000d__x000a_Height=300_x000d__x000a_Width=300_x000d__x000a_FontName=細明體_x000d__x000a_FontStyle=0_x000d__x000a_FontSize=9_x000d__x000a_PrtFontName=Co 2 8 5 2 2" xfId="266"/>
    <cellStyle name=" 3]_x000d__x000a_Zoomed=1_x000d__x000a_Row=0_x000d__x000a_Column=0_x000d__x000a_Height=300_x000d__x000a_Width=300_x000d__x000a_FontName=細明體_x000d__x000a_FontStyle=0_x000d__x000a_FontSize=9_x000d__x000a_PrtFontName=Co 2 3 4 2" xfId="267"/>
    <cellStyle name=" 3]_x000d__x000a_Zoomed=1_x000d__x000a_Row=0_x000d__x000a_Column=0_x000d__x000a_Height=300_x000d__x000a_Width=300_x000d__x000a_FontName=細明體_x000d__x000a_FontStyle=0_x000d__x000a_FontSize=9_x000d__x000a_PrtFontName=Co 10 12 3" xfId="268"/>
    <cellStyle name=" 3]_x000d__x000a_Zoomed=1_x000d__x000a_Row=0_x000d__x000a_Column=0_x000d__x000a_Height=300_x000d__x000a_Width=300_x000d__x000a_FontName=細明體_x000d__x000a_FontStyle=0_x000d__x000a_FontSize=9_x000d__x000a_PrtFontName=Co 11 9" xfId="269"/>
    <cellStyle name=" 3]_x000d__x000a_Zoomed=1_x000d__x000a_Row=0_x000d__x000a_Column=0_x000d__x000a_Height=300_x000d__x000a_Width=300_x000d__x000a_FontName=細明體_x000d__x000a_FontStyle=0_x000d__x000a_FontSize=9_x000d__x000a_PrtFontName=Co 3 6 8 4 3" xfId="270"/>
    <cellStyle name=" 3]_x000d__x000a_Zoomed=1_x000d__x000a_Row=0_x000d__x000a_Column=0_x000d__x000a_Height=300_x000d__x000a_Width=300_x000d__x000a_FontName=細明體_x000d__x000a_FontStyle=0_x000d__x000a_FontSize=9_x000d__x000a_PrtFontName=Co 19 3 3" xfId="271"/>
    <cellStyle name=" 3]_x000d__x000a_Zoomed=1_x000d__x000a_Row=0_x000d__x000a_Column=0_x000d__x000a_Height=300_x000d__x000a_Width=300_x000d__x000a_FontName=細明體_x000d__x000a_FontStyle=0_x000d__x000a_FontSize=9_x000d__x000a_PrtFontName=Co" xfId="272"/>
    <cellStyle name=" 3]_x000d__x000a_Zoomed=1_x000d__x000a_Row=0_x000d__x000a_Column=0_x000d__x000a_Height=300_x000d__x000a_Width=300_x000d__x000a_FontName=細明體_x000d__x000a_FontStyle=0_x000d__x000a_FontSize=9_x000d__x000a_PrtFontName=Co 10 10 2" xfId="273"/>
    <cellStyle name=" 3]_x000d__x000a_Zoomed=1_x000d__x000a_Row=0_x000d__x000a_Column=0_x000d__x000a_Height=300_x000d__x000a_Width=300_x000d__x000a_FontName=細明體_x000d__x000a_FontStyle=0_x000d__x000a_FontSize=9_x000d__x000a_PrtFontName=Co 11 3 3" xfId="274"/>
    <cellStyle name=" 3]_x000d__x000a_Zoomed=1_x000d__x000a_Row=0_x000d__x000a_Column=0_x000d__x000a_Height=300_x000d__x000a_Width=300_x000d__x000a_FontName=細明體_x000d__x000a_FontStyle=0_x000d__x000a_FontSize=9_x000d__x000a_PrtFontName=Co 2 2 2 4 5 2" xfId="275"/>
    <cellStyle name=" 3]_x000d__x000a_Zoomed=1_x000d__x000a_Row=0_x000d__x000a_Column=0_x000d__x000a_Height=300_x000d__x000a_Width=300_x000d__x000a_FontName=細明體_x000d__x000a_FontStyle=0_x000d__x000a_FontSize=9_x000d__x000a_PrtFontName=Co 10" xfId="276"/>
    <cellStyle name=" 3]_x000d__x000a_Zoomed=1_x000d__x000a_Row=0_x000d__x000a_Column=0_x000d__x000a_Height=300_x000d__x000a_Width=300_x000d__x000a_FontName=細明體_x000d__x000a_FontStyle=0_x000d__x000a_FontSize=9_x000d__x000a_PrtFontName=Co 3 4 2 3 2 3" xfId="277"/>
    <cellStyle name=" 3]_x000d__x000a_Zoomed=1_x000d__x000a_Row=0_x000d__x000a_Column=0_x000d__x000a_Height=300_x000d__x000a_Width=300_x000d__x000a_FontName=細明體_x000d__x000a_FontStyle=0_x000d__x000a_FontSize=9_x000d__x000a_PrtFontName=Co 3 2 3 6 3" xfId="278"/>
    <cellStyle name=" 3]_x000d__x000a_Zoomed=1_x000d__x000a_Row=0_x000d__x000a_Column=0_x000d__x000a_Height=300_x000d__x000a_Width=300_x000d__x000a_FontName=細明體_x000d__x000a_FontStyle=0_x000d__x000a_FontSize=9_x000d__x000a_PrtFontName=Co 2 2 7 2 2 2" xfId="279"/>
    <cellStyle name=" 3]_x000d__x000a_Zoomed=1_x000d__x000a_Row=0_x000d__x000a_Column=0_x000d__x000a_Height=300_x000d__x000a_Width=300_x000d__x000a_FontName=細明體_x000d__x000a_FontStyle=0_x000d__x000a_FontSize=9_x000d__x000a_PrtFontName=Co 3 2 4 9 2 2" xfId="280"/>
    <cellStyle name=" 3]_x000d__x000a_Zoomed=1_x000d__x000a_Row=0_x000d__x000a_Column=0_x000d__x000a_Height=300_x000d__x000a_Width=300_x000d__x000a_FontName=細明體_x000d__x000a_FontStyle=0_x000d__x000a_FontSize=9_x000d__x000a_PrtFontName=Co 10 10" xfId="281"/>
    <cellStyle name=" 3]_x000d__x000a_Zoomed=1_x000d__x000a_Row=0_x000d__x000a_Column=0_x000d__x000a_Height=300_x000d__x000a_Width=300_x000d__x000a_FontName=細明體_x000d__x000a_FontStyle=0_x000d__x000a_FontSize=9_x000d__x000a_PrtFontName=Co 2 3 3 13" xfId="282"/>
    <cellStyle name=" 3]_x000d__x000a_Zoomed=1_x000d__x000a_Row=0_x000d__x000a_Column=0_x000d__x000a_Height=300_x000d__x000a_Width=300_x000d__x000a_FontName=細明體_x000d__x000a_FontStyle=0_x000d__x000a_FontSize=9_x000d__x000a_PrtFontName=Co 10 12 2 2" xfId="283"/>
    <cellStyle name="好_ABS一期土建汇总表20100630_精制静设备  2" xfId="284"/>
    <cellStyle name=" 3]_x000d__x000a_Zoomed=1_x000d__x000a_Row=0_x000d__x000a_Column=0_x000d__x000a_Height=300_x000d__x000a_Width=300_x000d__x000a_FontName=細明體_x000d__x000a_FontStyle=0_x000d__x000a_FontSize=9_x000d__x000a_PrtFontName=Co 14 7" xfId="285"/>
    <cellStyle name=" 3]_x000d__x000a_Zoomed=1_x000d__x000a_Row=0_x000d__x000a_Column=0_x000d__x000a_Height=300_x000d__x000a_Width=300_x000d__x000a_FontName=細明體_x000d__x000a_FontStyle=0_x000d__x000a_FontSize=9_x000d__x000a_PrtFontName=Co 11 8 2" xfId="286"/>
    <cellStyle name=" 3]_x000d__x000a_Zoomed=1_x000d__x000a_Row=0_x000d__x000a_Column=0_x000d__x000a_Height=300_x000d__x000a_Width=300_x000d__x000a_FontName=細明體_x000d__x000a_FontStyle=0_x000d__x000a_FontSize=9_x000d__x000a_PrtFontName=Co 10 11" xfId="287"/>
    <cellStyle name=" 3]_x000d__x000a_Zoomed=1_x000d__x000a_Row=0_x000d__x000a_Column=0_x000d__x000a_Height=300_x000d__x000a_Width=300_x000d__x000a_FontName=細明體_x000d__x000a_FontStyle=0_x000d__x000a_FontSize=9_x000d__x000a_PrtFontName=Co 18 17 2" xfId="288"/>
    <cellStyle name=" 3]_x000d__x000a_Zoomed=1_x000d__x000a_Row=0_x000d__x000a_Column=0_x000d__x000a_Height=300_x000d__x000a_Width=300_x000d__x000a_FontName=細明體_x000d__x000a_FontStyle=0_x000d__x000a_FontSize=9_x000d__x000a_PrtFontName=Co 12 2 2" xfId="289"/>
    <cellStyle name=" 3]_x000d__x000a_Zoomed=1_x000d__x000a_Row=0_x000d__x000a_Column=0_x000d__x000a_Height=300_x000d__x000a_Width=300_x000d__x000a_FontName=細明體_x000d__x000a_FontStyle=0_x000d__x000a_FontSize=9_x000d__x000a_PrtFontName=Co 3 3 2 3 10" xfId="290"/>
    <cellStyle name=" 3]_x000d__x000a_Zoomed=1_x000d__x000a_Row=0_x000d__x000a_Column=0_x000d__x000a_Height=300_x000d__x000a_Width=300_x000d__x000a_FontName=細明體_x000d__x000a_FontStyle=0_x000d__x000a_FontSize=9_x000d__x000a_PrtFontName=Co 10 12" xfId="291"/>
    <cellStyle name=" 3]_x000d__x000a_Zoomed=1_x000d__x000a_Row=0_x000d__x000a_Column=0_x000d__x000a_Height=300_x000d__x000a_Width=300_x000d__x000a_FontName=細明體_x000d__x000a_FontStyle=0_x000d__x000a_FontSize=9_x000d__x000a_PrtFontName=Co 12 2 3" xfId="292"/>
    <cellStyle name=" 3]_x000d__x000a_Zoomed=1_x000d__x000a_Row=0_x000d__x000a_Column=0_x000d__x000a_Height=300_x000d__x000a_Width=300_x000d__x000a_FontName=細明體_x000d__x000a_FontStyle=0_x000d__x000a_FontSize=9_x000d__x000a_PrtFontName=Co 2 3 3 2" xfId="293"/>
    <cellStyle name=" 3]_x000d__x000a_Zoomed=1_x000d__x000a_Row=0_x000d__x000a_Column=0_x000d__x000a_Height=300_x000d__x000a_Width=300_x000d__x000a_FontName=細明體_x000d__x000a_FontStyle=0_x000d__x000a_FontSize=9_x000d__x000a_PrtFontName=Co 10 11 3" xfId="294"/>
    <cellStyle name=" 3]_x000d__x000a_Zoomed=1_x000d__x000a_Row=0_x000d__x000a_Column=0_x000d__x000a_Height=300_x000d__x000a_Width=300_x000d__x000a_FontName=細明體_x000d__x000a_FontStyle=0_x000d__x000a_FontSize=9_x000d__x000a_PrtFontName=Co 11 13 2 2" xfId="295"/>
    <cellStyle name=" 3]_x000d__x000a_Zoomed=1_x000d__x000a_Row=0_x000d__x000a_Column=0_x000d__x000a_Height=300_x000d__x000a_Width=300_x000d__x000a_FontName=細明體_x000d__x000a_FontStyle=0_x000d__x000a_FontSize=9_x000d__x000a_PrtFontName=Co 2 4 2 3 3 2 2" xfId="296"/>
    <cellStyle name=" 3]_x000d__x000a_Zoomed=1_x000d__x000a_Row=0_x000d__x000a_Column=0_x000d__x000a_Height=300_x000d__x000a_Width=300_x000d__x000a_FontName=細明體_x000d__x000a_FontStyle=0_x000d__x000a_FontSize=9_x000d__x000a_PrtFontName=Co 10 9" xfId="297"/>
    <cellStyle name=" 3]_x000d__x000a_Zoomed=1_x000d__x000a_Row=0_x000d__x000a_Column=0_x000d__x000a_Height=300_x000d__x000a_Width=300_x000d__x000a_FontName=細明體_x000d__x000a_FontStyle=0_x000d__x000a_FontSize=9_x000d__x000a_PrtFontName=Co 3 17 3" xfId="298"/>
    <cellStyle name=" 3]_x000d__x000a_Zoomed=1_x000d__x000a_Row=0_x000d__x000a_Column=0_x000d__x000a_Height=300_x000d__x000a_Width=300_x000d__x000a_FontName=細明體_x000d__x000a_FontStyle=0_x000d__x000a_FontSize=9_x000d__x000a_PrtFontName=Co 10 10 2 2" xfId="299"/>
    <cellStyle name=" 3]_x000d__x000a_Zoomed=1_x000d__x000a_Row=0_x000d__x000a_Column=0_x000d__x000a_Height=300_x000d__x000a_Width=300_x000d__x000a_FontName=細明體_x000d__x000a_FontStyle=0_x000d__x000a_FontSize=9_x000d__x000a_PrtFontName=Co 11 3 3 2" xfId="300"/>
    <cellStyle name=" 3]_x000d__x000a_Zoomed=1_x000d__x000a_Row=0_x000d__x000a_Column=0_x000d__x000a_Height=300_x000d__x000a_Width=300_x000d__x000a_FontName=細明體_x000d__x000a_FontStyle=0_x000d__x000a_FontSize=9_x000d__x000a_PrtFontName=Co 5 3 7 3" xfId="301"/>
    <cellStyle name=" 3]_x000d__x000a_Zoomed=1_x000d__x000a_Row=0_x000d__x000a_Column=0_x000d__x000a_Height=300_x000d__x000a_Width=300_x000d__x000a_FontName=細明體_x000d__x000a_FontStyle=0_x000d__x000a_FontSize=9_x000d__x000a_PrtFontName=Co 21 6 2 2" xfId="302"/>
    <cellStyle name=" 3]_x000d__x000a_Zoomed=1_x000d__x000a_Row=0_x000d__x000a_Column=0_x000d__x000a_Height=300_x000d__x000a_Width=300_x000d__x000a_FontName=細明體_x000d__x000a_FontStyle=0_x000d__x000a_FontSize=9_x000d__x000a_PrtFontName=Co 16 6 2 2" xfId="303"/>
    <cellStyle name=" 3]_x000d__x000a_Zoomed=1_x000d__x000a_Row=0_x000d__x000a_Column=0_x000d__x000a_Height=300_x000d__x000a_Width=300_x000d__x000a_FontName=細明體_x000d__x000a_FontStyle=0_x000d__x000a_FontSize=9_x000d__x000a_PrtFontName=Co 11 3 4" xfId="304"/>
    <cellStyle name=" 3]_x000d__x000a_Zoomed=1_x000d__x000a_Row=0_x000d__x000a_Column=0_x000d__x000a_Height=300_x000d__x000a_Width=300_x000d__x000a_FontName=細明體_x000d__x000a_FontStyle=0_x000d__x000a_FontSize=9_x000d__x000a_PrtFontName=Co 10 10 3" xfId="305"/>
    <cellStyle name=" 3]_x000d__x000a_Zoomed=1_x000d__x000a_Row=0_x000d__x000a_Column=0_x000d__x000a_Height=300_x000d__x000a_Width=300_x000d__x000a_FontName=細明體_x000d__x000a_FontStyle=0_x000d__x000a_FontSize=9_x000d__x000a_PrtFontName=Co 2 3 2 2" xfId="306"/>
    <cellStyle name=" 3]_x000d__x000a_Zoomed=1_x000d__x000a_Row=0_x000d__x000a_Column=0_x000d__x000a_Height=300_x000d__x000a_Width=300_x000d__x000a_FontName=細明體_x000d__x000a_FontStyle=0_x000d__x000a_FontSize=9_x000d__x000a_PrtFontName=Co 5 2 2 4 2 2" xfId="307"/>
    <cellStyle name=" 3]_x000d__x000a_Zoomed=1_x000d__x000a_Row=0_x000d__x000a_Column=0_x000d__x000a_Height=300_x000d__x000a_Width=300_x000d__x000a_FontName=細明體_x000d__x000a_FontStyle=0_x000d__x000a_FontSize=9_x000d__x000a_PrtFontName=Co 4 2 2 3 2 2 2" xfId="308"/>
    <cellStyle name=" 3]_x000d__x000a_Zoomed=1_x000d__x000a_Row=0_x000d__x000a_Column=0_x000d__x000a_Height=300_x000d__x000a_Width=300_x000d__x000a_FontName=細明體_x000d__x000a_FontStyle=0_x000d__x000a_FontSize=9_x000d__x000a_PrtFontName=Co 3 3 2 3 11" xfId="309"/>
    <cellStyle name=" 3]_x000d__x000a_Zoomed=1_x000d__x000a_Row=0_x000d__x000a_Column=0_x000d__x000a_Height=300_x000d__x000a_Width=300_x000d__x000a_FontName=細明體_x000d__x000a_FontStyle=0_x000d__x000a_FontSize=9_x000d__x000a_PrtFontName=Co 10 13" xfId="310"/>
    <cellStyle name=" 3]_x000d__x000a_Zoomed=1_x000d__x000a_Row=0_x000d__x000a_Column=0_x000d__x000a_Height=300_x000d__x000a_Width=300_x000d__x000a_FontName=細明體_x000d__x000a_FontStyle=0_x000d__x000a_FontSize=9_x000d__x000a_PrtFontName=Co 2 2 5 8 6 2" xfId="311"/>
    <cellStyle name=" 3]_x000d__x000a_Zoomed=1_x000d__x000a_Row=0_x000d__x000a_Column=0_x000d__x000a_Height=300_x000d__x000a_Width=300_x000d__x000a_FontName=細明體_x000d__x000a_FontStyle=0_x000d__x000a_FontSize=9_x000d__x000a_PrtFontName=Co 3 4 4 11" xfId="312"/>
    <cellStyle name=" 3]_x000d__x000a_Zoomed=1_x000d__x000a_Row=0_x000d__x000a_Column=0_x000d__x000a_Height=300_x000d__x000a_Width=300_x000d__x000a_FontName=細明體_x000d__x000a_FontStyle=0_x000d__x000a_FontSize=9_x000d__x000a_PrtFontName=Co 20 9 2" xfId="313"/>
    <cellStyle name=" 3]_x000d__x000a_Zoomed=1_x000d__x000a_Row=0_x000d__x000a_Column=0_x000d__x000a_Height=300_x000d__x000a_Width=300_x000d__x000a_FontName=細明體_x000d__x000a_FontStyle=0_x000d__x000a_FontSize=9_x000d__x000a_PrtFontName=Co 15 9 2" xfId="314"/>
    <cellStyle name=" 3]_x000d__x000a_Zoomed=1_x000d__x000a_Row=0_x000d__x000a_Column=0_x000d__x000a_Height=300_x000d__x000a_Width=300_x000d__x000a_FontName=細明體_x000d__x000a_FontStyle=0_x000d__x000a_FontSize=9_x000d__x000a_PrtFontName=Co 10 11 2" xfId="315"/>
    <cellStyle name=" 3]_x000d__x000a_Zoomed=1_x000d__x000a_Row=0_x000d__x000a_Column=0_x000d__x000a_Height=300_x000d__x000a_Width=300_x000d__x000a_FontName=細明體_x000d__x000a_FontStyle=0_x000d__x000a_FontSize=9_x000d__x000a_PrtFontName=Co 11 4 3" xfId="316"/>
    <cellStyle name=" 3]_x000d__x000a_Zoomed=1_x000d__x000a_Row=0_x000d__x000a_Column=0_x000d__x000a_Height=300_x000d__x000a_Width=300_x000d__x000a_FontName=細明體_x000d__x000a_FontStyle=0_x000d__x000a_FontSize=9_x000d__x000a_PrtFontName=Co 10 8" xfId="317"/>
    <cellStyle name=" 3]_x000d__x000a_Zoomed=1_x000d__x000a_Row=0_x000d__x000a_Column=0_x000d__x000a_Height=300_x000d__x000a_Width=300_x000d__x000a_FontName=細明體_x000d__x000a_FontStyle=0_x000d__x000a_FontSize=9_x000d__x000a_PrtFontName=Co 6 3 4 2 2" xfId="318"/>
    <cellStyle name=" 3]_x000d__x000a_Zoomed=1_x000d__x000a_Row=0_x000d__x000a_Column=0_x000d__x000a_Height=300_x000d__x000a_Width=300_x000d__x000a_FontName=細明體_x000d__x000a_FontStyle=0_x000d__x000a_FontSize=9_x000d__x000a_PrtFontName=Co 12 2 2 2" xfId="319"/>
    <cellStyle name=" 3]_x000d__x000a_Zoomed=1_x000d__x000a_Row=0_x000d__x000a_Column=0_x000d__x000a_Height=300_x000d__x000a_Width=300_x000d__x000a_FontName=細明體_x000d__x000a_FontStyle=0_x000d__x000a_FontSize=9_x000d__x000a_PrtFontName=Co 2 2 5 3 5" xfId="320"/>
    <cellStyle name=" 3]_x000d__x000a_Zoomed=1_x000d__x000a_Row=0_x000d__x000a_Column=0_x000d__x000a_Height=300_x000d__x000a_Width=300_x000d__x000a_FontName=細明體_x000d__x000a_FontStyle=0_x000d__x000a_FontSize=9_x000d__x000a_PrtFontName=Co 10 11 2 2" xfId="321"/>
    <cellStyle name=" 3]_x000d__x000a_Zoomed=1_x000d__x000a_Row=0_x000d__x000a_Column=0_x000d__x000a_Height=300_x000d__x000a_Width=300_x000d__x000a_FontName=細明體_x000d__x000a_FontStyle=0_x000d__x000a_FontSize=9_x000d__x000a_PrtFontName=Co 10 8 2" xfId="322"/>
    <cellStyle name=" 3]_x000d__x000a_Zoomed=1_x000d__x000a_Row=0_x000d__x000a_Column=0_x000d__x000a_Height=300_x000d__x000a_Width=300_x000d__x000a_FontName=細明體_x000d__x000a_FontStyle=0_x000d__x000a_FontSize=9_x000d__x000a_PrtFontName=Co 3 3 2 3 10 2" xfId="323"/>
    <cellStyle name=" 3]_x000d__x000a_Zoomed=1_x000d__x000a_Row=0_x000d__x000a_Column=0_x000d__x000a_Height=300_x000d__x000a_Width=300_x000d__x000a_FontName=細明體_x000d__x000a_FontStyle=0_x000d__x000a_FontSize=9_x000d__x000a_PrtFontName=Co 10 12 2" xfId="324"/>
    <cellStyle name="好_ABS一期土建汇总表20100630_精制静设备 " xfId="325"/>
    <cellStyle name=" 3]_x000d__x000a_Zoomed=1_x000d__x000a_Row=0_x000d__x000a_Column=0_x000d__x000a_Height=300_x000d__x000a_Width=300_x000d__x000a_FontName=細明體_x000d__x000a_FontStyle=0_x000d__x000a_FontSize=9_x000d__x000a_PrtFontName=Co 11 5 3" xfId="326"/>
    <cellStyle name=" 3]_x000d__x000a_Zoomed=1_x000d__x000a_Row=0_x000d__x000a_Column=0_x000d__x000a_Height=300_x000d__x000a_Width=300_x000d__x000a_FontName=細明體_x000d__x000a_FontStyle=0_x000d__x000a_FontSize=9_x000d__x000a_PrtFontName=Co 11 8" xfId="327"/>
    <cellStyle name=" 3]_x000d__x000a_Zoomed=1_x000d__x000a_Row=0_x000d__x000a_Column=0_x000d__x000a_Height=300_x000d__x000a_Width=300_x000d__x000a_FontName=細明體_x000d__x000a_FontStyle=0_x000d__x000a_FontSize=9_x000d__x000a_PrtFontName=Co 10 13 2" xfId="328"/>
    <cellStyle name=" 3]_x000d__x000a_Zoomed=1_x000d__x000a_Row=0_x000d__x000a_Column=0_x000d__x000a_Height=300_x000d__x000a_Width=300_x000d__x000a_FontName=細明體_x000d__x000a_FontStyle=0_x000d__x000a_FontSize=9_x000d__x000a_PrtFontName=Co 11 6 3" xfId="329"/>
    <cellStyle name=" 3]_x000d__x000a_Zoomed=1_x000d__x000a_Row=0_x000d__x000a_Column=0_x000d__x000a_Height=300_x000d__x000a_Width=300_x000d__x000a_FontName=細明體_x000d__x000a_FontStyle=0_x000d__x000a_FontSize=9_x000d__x000a_PrtFontName=Co 12 8" xfId="330"/>
    <cellStyle name=" 3]_x000d__x000a_Zoomed=1_x000d__x000a_Row=0_x000d__x000a_Column=0_x000d__x000a_Height=300_x000d__x000a_Width=300_x000d__x000a_FontName=細明體_x000d__x000a_FontStyle=0_x000d__x000a_FontSize=9_x000d__x000a_PrtFontName=Co 2 2 4 2 2 7" xfId="331"/>
    <cellStyle name=" 3]_x000d__x000a_Zoomed=1_x000d__x000a_Row=0_x000d__x000a_Column=0_x000d__x000a_Height=300_x000d__x000a_Width=300_x000d__x000a_FontName=細明體_x000d__x000a_FontStyle=0_x000d__x000a_FontSize=9_x000d__x000a_PrtFontName=Co 14 11" xfId="332"/>
    <cellStyle name=" 3]_x000d__x000a_Zoomed=1_x000d__x000a_Row=0_x000d__x000a_Column=0_x000d__x000a_Height=300_x000d__x000a_Width=300_x000d__x000a_FontName=細明體_x000d__x000a_FontStyle=0_x000d__x000a_FontSize=9_x000d__x000a_PrtFontName=Co 20 9 2 2" xfId="333"/>
    <cellStyle name=" 3]_x000d__x000a_Zoomed=1_x000d__x000a_Row=0_x000d__x000a_Column=0_x000d__x000a_Height=300_x000d__x000a_Width=300_x000d__x000a_FontName=細明體_x000d__x000a_FontStyle=0_x000d__x000a_FontSize=9_x000d__x000a_PrtFontName=Co 15 9 2 2" xfId="334"/>
    <cellStyle name=" 3]_x000d__x000a_Zoomed=1_x000d__x000a_Row=0_x000d__x000a_Column=0_x000d__x000a_Height=300_x000d__x000a_Width=300_x000d__x000a_FontName=細明體_x000d__x000a_FontStyle=0_x000d__x000a_FontSize=9_x000d__x000a_PrtFontName=Co 10 13 2 2" xfId="335"/>
    <cellStyle name=" 3]_x000d__x000a_Zoomed=1_x000d__x000a_Row=0_x000d__x000a_Column=0_x000d__x000a_Height=300_x000d__x000a_Width=300_x000d__x000a_FontName=細明體_x000d__x000a_FontStyle=0_x000d__x000a_FontSize=9_x000d__x000a_PrtFontName=Co 12 8 2" xfId="336"/>
    <cellStyle name=" 3]_x000d__x000a_Zoomed=1_x000d__x000a_Row=0_x000d__x000a_Column=0_x000d__x000a_Height=300_x000d__x000a_Width=300_x000d__x000a_FontName=細明體_x000d__x000a_FontStyle=0_x000d__x000a_FontSize=9_x000d__x000a_PrtFontName=Co 2 2 4 2 2 7 2" xfId="337"/>
    <cellStyle name=" 3]_x000d__x000a_Zoomed=1_x000d__x000a_Row=0_x000d__x000a_Column=0_x000d__x000a_Height=300_x000d__x000a_Width=300_x000d__x000a_FontName=細明體_x000d__x000a_FontStyle=0_x000d__x000a_FontSize=9_x000d__x000a_PrtFontName=Co 2 2 4 8 2 3" xfId="338"/>
    <cellStyle name=" 3]_x000d__x000a_Zoomed=1_x000d__x000a_Row=0_x000d__x000a_Column=0_x000d__x000a_Height=300_x000d__x000a_Width=300_x000d__x000a_FontName=細明體_x000d__x000a_FontStyle=0_x000d__x000a_FontSize=9_x000d__x000a_PrtFontName=Co 14 11 2" xfId="339"/>
    <cellStyle name=" 3]_x000d__x000a_Zoomed=1_x000d__x000a_Row=0_x000d__x000a_Column=0_x000d__x000a_Height=300_x000d__x000a_Width=300_x000d__x000a_FontName=細明體_x000d__x000a_FontStyle=0_x000d__x000a_FontSize=9_x000d__x000a_PrtFontName=Co 2 3 5 2" xfId="340"/>
    <cellStyle name=" 3]_x000d__x000a_Zoomed=1_x000d__x000a_Row=0_x000d__x000a_Column=0_x000d__x000a_Height=300_x000d__x000a_Width=300_x000d__x000a_FontName=細明體_x000d__x000a_FontStyle=0_x000d__x000a_FontSize=9_x000d__x000a_PrtFontName=Co 10 13 3" xfId="341"/>
    <cellStyle name=" 3]_x000d__x000a_Zoomed=1_x000d__x000a_Row=0_x000d__x000a_Column=0_x000d__x000a_Height=300_x000d__x000a_Width=300_x000d__x000a_FontName=細明體_x000d__x000a_FontStyle=0_x000d__x000a_FontSize=9_x000d__x000a_PrtFontName=Co 3 3 3 7 2 2" xfId="342"/>
    <cellStyle name=" 3]_x000d__x000a_Zoomed=1_x000d__x000a_Row=0_x000d__x000a_Column=0_x000d__x000a_Height=300_x000d__x000a_Width=300_x000d__x000a_FontName=細明體_x000d__x000a_FontStyle=0_x000d__x000a_FontSize=9_x000d__x000a_PrtFontName=Co 12 9" xfId="343"/>
    <cellStyle name=" 3]_x000d__x000a_Zoomed=1_x000d__x000a_Row=0_x000d__x000a_Column=0_x000d__x000a_Height=300_x000d__x000a_Width=300_x000d__x000a_FontName=細明體_x000d__x000a_FontStyle=0_x000d__x000a_FontSize=9_x000d__x000a_PrtFontName=Co 2 2 4 2 2 8" xfId="344"/>
    <cellStyle name=" 3]_x000d__x000a_Zoomed=1_x000d__x000a_Row=0_x000d__x000a_Column=0_x000d__x000a_Height=300_x000d__x000a_Width=300_x000d__x000a_FontName=細明體_x000d__x000a_FontStyle=0_x000d__x000a_FontSize=9_x000d__x000a_PrtFontName=Co 14 12" xfId="345"/>
    <cellStyle name=" 3]_x000d__x000a_Zoomed=1_x000d__x000a_Row=0_x000d__x000a_Column=0_x000d__x000a_Height=300_x000d__x000a_Width=300_x000d__x000a_FontName=細明體_x000d__x000a_FontStyle=0_x000d__x000a_FontSize=9_x000d__x000a_PrtFontName=Co 2 5 4 3 2 2" xfId="346"/>
    <cellStyle name=" 3]_x000d__x000a_Zoomed=1_x000d__x000a_Row=0_x000d__x000a_Column=0_x000d__x000a_Height=300_x000d__x000a_Width=300_x000d__x000a_FontName=細明體_x000d__x000a_FontStyle=0_x000d__x000a_FontSize=9_x000d__x000a_PrtFontName=Co 10 14" xfId="347"/>
    <cellStyle name=" 3]_x000d__x000a_Zoomed=1_x000d__x000a_Row=0_x000d__x000a_Column=0_x000d__x000a_Height=300_x000d__x000a_Width=300_x000d__x000a_FontName=細明體_x000d__x000a_FontStyle=0_x000d__x000a_FontSize=9_x000d__x000a_PrtFontName=Co 9 12 2" xfId="348"/>
    <cellStyle name=" 3]_x000d__x000a_Zoomed=1_x000d__x000a_Row=0_x000d__x000a_Column=0_x000d__x000a_Height=300_x000d__x000a_Width=300_x000d__x000a_FontName=細明體_x000d__x000a_FontStyle=0_x000d__x000a_FontSize=9_x000d__x000a_PrtFontName=Co 2 4 2 2 6 2" xfId="349"/>
    <cellStyle name=" 3]_x000d__x000a_Zoomed=1_x000d__x000a_Row=0_x000d__x000a_Column=0_x000d__x000a_Height=300_x000d__x000a_Width=300_x000d__x000a_FontName=細明體_x000d__x000a_FontStyle=0_x000d__x000a_FontSize=9_x000d__x000a_PrtFontName=Co 19 15 2" xfId="350"/>
    <cellStyle name=" 3]_x000d__x000a_Zoomed=1_x000d__x000a_Row=0_x000d__x000a_Column=0_x000d__x000a_Height=300_x000d__x000a_Width=300_x000d__x000a_FontName=細明體_x000d__x000a_FontStyle=0_x000d__x000a_FontSize=9_x000d__x000a_PrtFontName=Co 2 2 6 2 2 4" xfId="351"/>
    <cellStyle name=" 3]_x000d__x000a_Zoomed=1_x000d__x000a_Row=0_x000d__x000a_Column=0_x000d__x000a_Height=300_x000d__x000a_Width=300_x000d__x000a_FontName=細明體_x000d__x000a_FontStyle=0_x000d__x000a_FontSize=9_x000d__x000a_PrtFontName=Co 2 3 10 6 2" xfId="352"/>
    <cellStyle name=" 3]_x000d__x000a_Zoomed=1_x000d__x000a_Row=0_x000d__x000a_Column=0_x000d__x000a_Height=300_x000d__x000a_Width=300_x000d__x000a_FontName=細明體_x000d__x000a_FontStyle=0_x000d__x000a_FontSize=9_x000d__x000a_PrtFontName=Co 20 9 3" xfId="353"/>
    <cellStyle name=" 3]_x000d__x000a_Zoomed=1_x000d__x000a_Row=0_x000d__x000a_Column=0_x000d__x000a_Height=300_x000d__x000a_Width=300_x000d__x000a_FontName=細明體_x000d__x000a_FontStyle=0_x000d__x000a_FontSize=9_x000d__x000a_PrtFontName=Co 15 9 3" xfId="354"/>
    <cellStyle name=" 3]_x000d__x000a_Zoomed=1_x000d__x000a_Row=0_x000d__x000a_Column=0_x000d__x000a_Height=300_x000d__x000a_Width=300_x000d__x000a_FontName=細明體_x000d__x000a_FontStyle=0_x000d__x000a_FontSize=9_x000d__x000a_PrtFontName=Co 10 14 2 2" xfId="355"/>
    <cellStyle name=" 3]_x000d__x000a_Zoomed=1_x000d__x000a_Row=0_x000d__x000a_Column=0_x000d__x000a_Height=300_x000d__x000a_Width=300_x000d__x000a_FontName=細明體_x000d__x000a_FontStyle=0_x000d__x000a_FontSize=9_x000d__x000a_PrtFontName=Co 13 8 2" xfId="356"/>
    <cellStyle name=" 3]_x000d__x000a_Zoomed=1_x000d__x000a_Row=0_x000d__x000a_Column=0_x000d__x000a_Height=300_x000d__x000a_Width=300_x000d__x000a_FontName=細明體_x000d__x000a_FontStyle=0_x000d__x000a_FontSize=9_x000d__x000a_PrtFontName=Co 9 5" xfId="357"/>
    <cellStyle name=" 3]_x000d__x000a_Zoomed=1_x000d__x000a_Row=0_x000d__x000a_Column=0_x000d__x000a_Height=300_x000d__x000a_Width=300_x000d__x000a_FontName=細明體_x000d__x000a_FontStyle=0_x000d__x000a_FontSize=9_x000d__x000a_PrtFontName=Co 2 2 4 2 3 7 2" xfId="358"/>
    <cellStyle name=" 3]_x000d__x000a_Zoomed=1_x000d__x000a_Row=0_x000d__x000a_Column=0_x000d__x000a_Height=300_x000d__x000a_Width=300_x000d__x000a_FontName=細明體_x000d__x000a_FontStyle=0_x000d__x000a_FontSize=9_x000d__x000a_PrtFontName=Co 2 4 2 2 14 2 2" xfId="359"/>
    <cellStyle name=" 3]_x000d__x000a_Zoomed=1_x000d__x000a_Row=0_x000d__x000a_Column=0_x000d__x000a_Height=300_x000d__x000a_Width=300_x000d__x000a_FontName=細明體_x000d__x000a_FontStyle=0_x000d__x000a_FontSize=9_x000d__x000a_PrtFontName=Co 6 8 2 3" xfId="360"/>
    <cellStyle name=" 3]_x000d__x000a_Zoomed=1_x000d__x000a_Row=0_x000d__x000a_Column=0_x000d__x000a_Height=300_x000d__x000a_Width=300_x000d__x000a_FontName=細明體_x000d__x000a_FontStyle=0_x000d__x000a_FontSize=9_x000d__x000a_PrtFontName=Co 10 15" xfId="361"/>
    <cellStyle name=" 3]_x000d__x000a_Zoomed=1_x000d__x000a_Row=0_x000d__x000a_Column=0_x000d__x000a_Height=300_x000d__x000a_Width=300_x000d__x000a_FontName=細明體_x000d__x000a_FontStyle=0_x000d__x000a_FontSize=9_x000d__x000a_PrtFontName=Co 9 12 3" xfId="362"/>
    <cellStyle name=" 3]_x000d__x000a_Zoomed=1_x000d__x000a_Row=0_x000d__x000a_Column=0_x000d__x000a_Height=300_x000d__x000a_Width=300_x000d__x000a_FontName=細明體_x000d__x000a_FontStyle=0_x000d__x000a_FontSize=9_x000d__x000a_PrtFontName=Co 10 15 2" xfId="363"/>
    <cellStyle name=" 3]_x000d__x000a_Zoomed=1_x000d__x000a_Row=0_x000d__x000a_Column=0_x000d__x000a_Height=300_x000d__x000a_Width=300_x000d__x000a_FontName=細明體_x000d__x000a_FontStyle=0_x000d__x000a_FontSize=9_x000d__x000a_PrtFontName=Co 11 8 3" xfId="364"/>
    <cellStyle name=" 3]_x000d__x000a_Zoomed=1_x000d__x000a_Row=0_x000d__x000a_Column=0_x000d__x000a_Height=300_x000d__x000a_Width=300_x000d__x000a_FontName=細明體_x000d__x000a_FontStyle=0_x000d__x000a_FontSize=9_x000d__x000a_PrtFontName=Co 14 8" xfId="365"/>
    <cellStyle name=" 3]_x000d__x000a_Zoomed=1_x000d__x000a_Row=0_x000d__x000a_Column=0_x000d__x000a_Height=300_x000d__x000a_Width=300_x000d__x000a_FontName=細明體_x000d__x000a_FontStyle=0_x000d__x000a_FontSize=9_x000d__x000a_PrtFontName=Co 3 2 11 4" xfId="366"/>
    <cellStyle name=" 3]_x000d__x000a_Zoomed=1_x000d__x000a_Row=0_x000d__x000a_Column=0_x000d__x000a_Height=300_x000d__x000a_Width=300_x000d__x000a_FontName=細明體_x000d__x000a_FontStyle=0_x000d__x000a_FontSize=9_x000d__x000a_PrtFontName=Co 2 2 2 2 3 9 3" xfId="367"/>
    <cellStyle name=" 3]_x000d__x000a_Zoomed=1_x000d__x000a_Row=0_x000d__x000a_Column=0_x000d__x000a_Height=300_x000d__x000a_Width=300_x000d__x000a_FontName=細明體_x000d__x000a_FontStyle=0_x000d__x000a_FontSize=9_x000d__x000a_PrtFontName=Co 13 12" xfId="368"/>
    <cellStyle name=" 3]_x000d__x000a_Zoomed=1_x000d__x000a_Row=0_x000d__x000a_Column=0_x000d__x000a_Height=300_x000d__x000a_Width=300_x000d__x000a_FontName=細明體_x000d__x000a_FontStyle=0_x000d__x000a_FontSize=9_x000d__x000a_PrtFontName=Co 6 2 3 4" xfId="369"/>
    <cellStyle name=" 3]_x000d__x000a_Zoomed=1_x000d__x000a_Row=0_x000d__x000a_Column=0_x000d__x000a_Height=300_x000d__x000a_Width=300_x000d__x000a_FontName=細明體_x000d__x000a_FontStyle=0_x000d__x000a_FontSize=9_x000d__x000a_PrtFontName=Co 2 2 6 2 2 5 2 2" xfId="370"/>
    <cellStyle name=" 3]_x000d__x000a_Zoomed=1_x000d__x000a_Row=0_x000d__x000a_Column=0_x000d__x000a_Height=300_x000d__x000a_Width=300_x000d__x000a_FontName=細明體_x000d__x000a_FontStyle=0_x000d__x000a_FontSize=9_x000d__x000a_PrtFontName=Co 10 15 2 2" xfId="371"/>
    <cellStyle name=" 3]_x000d__x000a_Zoomed=1_x000d__x000a_Row=0_x000d__x000a_Column=0_x000d__x000a_Height=300_x000d__x000a_Width=300_x000d__x000a_FontName=細明體_x000d__x000a_FontStyle=0_x000d__x000a_FontSize=9_x000d__x000a_PrtFontName=Co 2 3 2 3 5" xfId="372"/>
    <cellStyle name=" 3]_x000d__x000a_Zoomed=1_x000d__x000a_Row=0_x000d__x000a_Column=0_x000d__x000a_Height=300_x000d__x000a_Width=300_x000d__x000a_FontName=細明體_x000d__x000a_FontStyle=0_x000d__x000a_FontSize=9_x000d__x000a_PrtFontName=Co 6 2 2 12 2" xfId="373"/>
    <cellStyle name=" 3]_x000d__x000a_Zoomed=1_x000d__x000a_Row=0_x000d__x000a_Column=0_x000d__x000a_Height=300_x000d__x000a_Width=300_x000d__x000a_FontName=細明體_x000d__x000a_FontStyle=0_x000d__x000a_FontSize=9_x000d__x000a_PrtFontName=Co 14 8 2" xfId="374"/>
    <cellStyle name=" 3]_x000d__x000a_Zoomed=1_x000d__x000a_Row=0_x000d__x000a_Column=0_x000d__x000a_Height=300_x000d__x000a_Width=300_x000d__x000a_FontName=細明體_x000d__x000a_FontStyle=0_x000d__x000a_FontSize=9_x000d__x000a_PrtFontName=Co 2 3 7 2" xfId="375"/>
    <cellStyle name=" 3]_x000d__x000a_Zoomed=1_x000d__x000a_Row=0_x000d__x000a_Column=0_x000d__x000a_Height=300_x000d__x000a_Width=300_x000d__x000a_FontName=細明體_x000d__x000a_FontStyle=0_x000d__x000a_FontSize=9_x000d__x000a_PrtFontName=Co 10 15 3" xfId="376"/>
    <cellStyle name=" 3]_x000d__x000a_Zoomed=1_x000d__x000a_Row=0_x000d__x000a_Column=0_x000d__x000a_Height=300_x000d__x000a_Width=300_x000d__x000a_FontName=細明體_x000d__x000a_FontStyle=0_x000d__x000a_FontSize=9_x000d__x000a_PrtFontName=Co 2 3 3 15" xfId="377"/>
    <cellStyle name=" 3]_x000d__x000a_Zoomed=1_x000d__x000a_Row=0_x000d__x000a_Column=0_x000d__x000a_Height=300_x000d__x000a_Width=300_x000d__x000a_FontName=細明體_x000d__x000a_FontStyle=0_x000d__x000a_FontSize=9_x000d__x000a_PrtFontName=Co 12 11 3 2" xfId="378"/>
    <cellStyle name=" 3]_x000d__x000a_Zoomed=1_x000d__x000a_Row=0_x000d__x000a_Column=0_x000d__x000a_Height=300_x000d__x000a_Width=300_x000d__x000a_FontName=細明體_x000d__x000a_FontStyle=0_x000d__x000a_FontSize=9_x000d__x000a_PrtFontName=Co 2 5 8 3 2 2" xfId="379"/>
    <cellStyle name=" 3]_x000d__x000a_Zoomed=1_x000d__x000a_Row=0_x000d__x000a_Column=0_x000d__x000a_Height=300_x000d__x000a_Width=300_x000d__x000a_FontName=細明體_x000d__x000a_FontStyle=0_x000d__x000a_FontSize=9_x000d__x000a_PrtFontName=Co 14 9" xfId="380"/>
    <cellStyle name=" 3]_x000d__x000a_Zoomed=1_x000d__x000a_Row=0_x000d__x000a_Column=0_x000d__x000a_Height=300_x000d__x000a_Width=300_x000d__x000a_FontName=細明體_x000d__x000a_FontStyle=0_x000d__x000a_FontSize=9_x000d__x000a_PrtFontName=Co 2 2 2 2 2 6 2 2" xfId="381"/>
    <cellStyle name=" 3]_x000d__x000a_Zoomed=1_x000d__x000a_Row=0_x000d__x000a_Column=0_x000d__x000a_Height=300_x000d__x000a_Width=300_x000d__x000a_FontName=細明體_x000d__x000a_FontStyle=0_x000d__x000a_FontSize=9_x000d__x000a_PrtFontName=Co 2 2 7 10 2 2" xfId="382"/>
    <cellStyle name=" 3]_x000d__x000a_Zoomed=1_x000d__x000a_Row=0_x000d__x000a_Column=0_x000d__x000a_Height=300_x000d__x000a_Width=300_x000d__x000a_FontName=細明體_x000d__x000a_FontStyle=0_x000d__x000a_FontSize=9_x000d__x000a_PrtFontName=Co 10 16" xfId="383"/>
    <cellStyle name=" 3]_x000d__x000a_Zoomed=1_x000d__x000a_Row=0_x000d__x000a_Column=0_x000d__x000a_Height=300_x000d__x000a_Width=300_x000d__x000a_FontName=細明體_x000d__x000a_FontStyle=0_x000d__x000a_FontSize=9_x000d__x000a_PrtFontName=Co 5 3 11 2" xfId="384"/>
    <cellStyle name=" 3]_x000d__x000a_Zoomed=1_x000d__x000a_Row=0_x000d__x000a_Column=0_x000d__x000a_Height=300_x000d__x000a_Width=300_x000d__x000a_FontName=細明體_x000d__x000a_FontStyle=0_x000d__x000a_FontSize=9_x000d__x000a_PrtFontName=Co 10 16 2" xfId="385"/>
    <cellStyle name=" 3]_x000d__x000a_Zoomed=1_x000d__x000a_Row=0_x000d__x000a_Column=0_x000d__x000a_Height=300_x000d__x000a_Width=300_x000d__x000a_FontName=細明體_x000d__x000a_FontStyle=0_x000d__x000a_FontSize=9_x000d__x000a_PrtFontName=Co 5 3 11 2 2" xfId="386"/>
    <cellStyle name=" 3]_x000d__x000a_Zoomed=1_x000d__x000a_Row=0_x000d__x000a_Column=0_x000d__x000a_Height=300_x000d__x000a_Width=300_x000d__x000a_FontName=細明體_x000d__x000a_FontStyle=0_x000d__x000a_FontSize=9_x000d__x000a_PrtFontName=Co 11 9 3" xfId="387"/>
    <cellStyle name=" 3]_x000d__x000a_Zoomed=1_x000d__x000a_Row=0_x000d__x000a_Column=0_x000d__x000a_Height=300_x000d__x000a_Width=300_x000d__x000a_FontName=細明體_x000d__x000a_FontStyle=0_x000d__x000a_FontSize=9_x000d__x000a_PrtFontName=Co 20 8" xfId="388"/>
    <cellStyle name=" 3]_x000d__x000a_Zoomed=1_x000d__x000a_Row=0_x000d__x000a_Column=0_x000d__x000a_Height=300_x000d__x000a_Width=300_x000d__x000a_FontName=細明體_x000d__x000a_FontStyle=0_x000d__x000a_FontSize=9_x000d__x000a_PrtFontName=Co 15 8" xfId="389"/>
    <cellStyle name=" 3]_x000d__x000a_Zoomed=1_x000d__x000a_Row=0_x000d__x000a_Column=0_x000d__x000a_Height=300_x000d__x000a_Width=300_x000d__x000a_FontName=細明體_x000d__x000a_FontStyle=0_x000d__x000a_FontSize=9_x000d__x000a_PrtFontName=Co 10 16 2 2" xfId="390"/>
    <cellStyle name=" 3]_x000d__x000a_Zoomed=1_x000d__x000a_Row=0_x000d__x000a_Column=0_x000d__x000a_Height=300_x000d__x000a_Width=300_x000d__x000a_FontName=細明體_x000d__x000a_FontStyle=0_x000d__x000a_FontSize=9_x000d__x000a_PrtFontName=Co 2 2 9 3" xfId="391"/>
    <cellStyle name=" 3]_x000d__x000a_Zoomed=1_x000d__x000a_Row=0_x000d__x000a_Column=0_x000d__x000a_Height=300_x000d__x000a_Width=300_x000d__x000a_FontName=細明體_x000d__x000a_FontStyle=0_x000d__x000a_FontSize=9_x000d__x000a_PrtFontName=Co 20 8 2" xfId="392"/>
    <cellStyle name=" 3]_x000d__x000a_Zoomed=1_x000d__x000a_Row=0_x000d__x000a_Column=0_x000d__x000a_Height=300_x000d__x000a_Width=300_x000d__x000a_FontName=細明體_x000d__x000a_FontStyle=0_x000d__x000a_FontSize=9_x000d__x000a_PrtFontName=Co 15 8 2" xfId="393"/>
    <cellStyle name=" 3]_x000d__x000a_Zoomed=1_x000d__x000a_Row=0_x000d__x000a_Column=0_x000d__x000a_Height=300_x000d__x000a_Width=300_x000d__x000a_FontName=細明體_x000d__x000a_FontStyle=0_x000d__x000a_FontSize=9_x000d__x000a_PrtFontName=Co 2 3 8 2" xfId="394"/>
    <cellStyle name=" 3]_x000d__x000a_Zoomed=1_x000d__x000a_Row=0_x000d__x000a_Column=0_x000d__x000a_Height=300_x000d__x000a_Width=300_x000d__x000a_FontName=細明體_x000d__x000a_FontStyle=0_x000d__x000a_FontSize=9_x000d__x000a_PrtFontName=Co 10 16 3" xfId="395"/>
    <cellStyle name=" 3]_x000d__x000a_Zoomed=1_x000d__x000a_Row=0_x000d__x000a_Column=0_x000d__x000a_Height=300_x000d__x000a_Width=300_x000d__x000a_FontName=細明體_x000d__x000a_FontStyle=0_x000d__x000a_FontSize=9_x000d__x000a_PrtFontName=Co 20 9" xfId="396"/>
    <cellStyle name=" 3]_x000d__x000a_Zoomed=1_x000d__x000a_Row=0_x000d__x000a_Column=0_x000d__x000a_Height=300_x000d__x000a_Width=300_x000d__x000a_FontName=細明體_x000d__x000a_FontStyle=0_x000d__x000a_FontSize=9_x000d__x000a_PrtFontName=Co 15 9" xfId="397"/>
    <cellStyle name=" 3]_x000d__x000a_Zoomed=1_x000d__x000a_Row=0_x000d__x000a_Column=0_x000d__x000a_Height=300_x000d__x000a_Width=300_x000d__x000a_FontName=細明體_x000d__x000a_FontStyle=0_x000d__x000a_FontSize=9_x000d__x000a_PrtFontName=Co 3 6 2 2" xfId="398"/>
    <cellStyle name=" 3]_x000d__x000a_Zoomed=1_x000d__x000a_Row=0_x000d__x000a_Column=0_x000d__x000a_Height=300_x000d__x000a_Width=300_x000d__x000a_FontName=細明體_x000d__x000a_FontStyle=0_x000d__x000a_FontSize=9_x000d__x000a_PrtFontName=Co 5 2 3 7 2 2" xfId="399"/>
    <cellStyle name=" 3]_x000d__x000a_Zoomed=1_x000d__x000a_Row=0_x000d__x000a_Column=0_x000d__x000a_Height=300_x000d__x000a_Width=300_x000d__x000a_FontName=細明體_x000d__x000a_FontStyle=0_x000d__x000a_FontSize=9_x000d__x000a_PrtFontName=Co 17 9 2 2" xfId="400"/>
    <cellStyle name=" 3]_x000d__x000a_Zoomed=1_x000d__x000a_Row=0_x000d__x000a_Column=0_x000d__x000a_Height=300_x000d__x000a_Width=300_x000d__x000a_FontName=細明體_x000d__x000a_FontStyle=0_x000d__x000a_FontSize=9_x000d__x000a_PrtFontName=Co 10 17" xfId="401"/>
    <cellStyle name=" 3]_x000d__x000a_Zoomed=1_x000d__x000a_Row=0_x000d__x000a_Column=0_x000d__x000a_Height=300_x000d__x000a_Width=300_x000d__x000a_FontName=細明體_x000d__x000a_FontStyle=0_x000d__x000a_FontSize=9_x000d__x000a_PrtFontName=Co 5 3 11 3" xfId="402"/>
    <cellStyle name=" 3]_x000d__x000a_Zoomed=1_x000d__x000a_Row=0_x000d__x000a_Column=0_x000d__x000a_Height=300_x000d__x000a_Width=300_x000d__x000a_FontName=細明體_x000d__x000a_FontStyle=0_x000d__x000a_FontSize=9_x000d__x000a_PrtFontName=Co 2 7 8 4" xfId="403"/>
    <cellStyle name=" 3]_x000d__x000a_Zoomed=1_x000d__x000a_Row=0_x000d__x000a_Column=0_x000d__x000a_Height=300_x000d__x000a_Width=300_x000d__x000a_FontName=細明體_x000d__x000a_FontStyle=0_x000d__x000a_FontSize=9_x000d__x000a_PrtFontName=Co 2 2 2 3 8 2 2" xfId="404"/>
    <cellStyle name=" 3]_x000d__x000a_Zoomed=1_x000d__x000a_Row=0_x000d__x000a_Column=0_x000d__x000a_Height=300_x000d__x000a_Width=300_x000d__x000a_FontName=細明體_x000d__x000a_FontStyle=0_x000d__x000a_FontSize=9_x000d__x000a_PrtFontName=Co 20 12 2 2" xfId="405"/>
    <cellStyle name=" 3]_x000d__x000a_Zoomed=1_x000d__x000a_Row=0_x000d__x000a_Column=0_x000d__x000a_Height=300_x000d__x000a_Width=300_x000d__x000a_FontName=細明體_x000d__x000a_FontStyle=0_x000d__x000a_FontSize=9_x000d__x000a_PrtFontName=Co 15 12 2 2" xfId="406"/>
    <cellStyle name=" 3]_x000d__x000a_Zoomed=1_x000d__x000a_Row=0_x000d__x000a_Column=0_x000d__x000a_Height=300_x000d__x000a_Width=300_x000d__x000a_FontName=細明體_x000d__x000a_FontStyle=0_x000d__x000a_FontSize=9_x000d__x000a_PrtFontName=Co 2 2 3 3 9 2" xfId="407"/>
    <cellStyle name=" 3]_x000d__x000a_Zoomed=1_x000d__x000a_Row=0_x000d__x000a_Column=0_x000d__x000a_Height=300_x000d__x000a_Width=300_x000d__x000a_FontName=細明體_x000d__x000a_FontStyle=0_x000d__x000a_FontSize=9_x000d__x000a_PrtFontName=Co 3 6 2 2 2" xfId="408"/>
    <cellStyle name=" 3]_x000d__x000a_Zoomed=1_x000d__x000a_Row=0_x000d__x000a_Column=0_x000d__x000a_Height=300_x000d__x000a_Width=300_x000d__x000a_FontName=細明體_x000d__x000a_FontStyle=0_x000d__x000a_FontSize=9_x000d__x000a_PrtFontName=Co 2 5" xfId="409"/>
    <cellStyle name=" 3]_x000d__x000a_Zoomed=1_x000d__x000a_Row=0_x000d__x000a_Column=0_x000d__x000a_Height=300_x000d__x000a_Width=300_x000d__x000a_FontName=細明體_x000d__x000a_FontStyle=0_x000d__x000a_FontSize=9_x000d__x000a_PrtFontName=Co 5 2 2 6" xfId="410"/>
    <cellStyle name=" 3]_x000d__x000a_Zoomed=1_x000d__x000a_Row=0_x000d__x000a_Column=0_x000d__x000a_Height=300_x000d__x000a_Width=300_x000d__x000a_FontName=細明體_x000d__x000a_FontStyle=0_x000d__x000a_FontSize=9_x000d__x000a_PrtFontName=Co 21 8" xfId="411"/>
    <cellStyle name=" 3]_x000d__x000a_Zoomed=1_x000d__x000a_Row=0_x000d__x000a_Column=0_x000d__x000a_Height=300_x000d__x000a_Width=300_x000d__x000a_FontName=細明體_x000d__x000a_FontStyle=0_x000d__x000a_FontSize=9_x000d__x000a_PrtFontName=Co 16 8" xfId="412"/>
    <cellStyle name=" 3]_x000d__x000a_Zoomed=1_x000d__x000a_Row=0_x000d__x000a_Column=0_x000d__x000a_Height=300_x000d__x000a_Width=300_x000d__x000a_FontName=細明體_x000d__x000a_FontStyle=0_x000d__x000a_FontSize=9_x000d__x000a_PrtFontName=Co 10 17 2" xfId="413"/>
    <cellStyle name=" 3]_x000d__x000a_Zoomed=1_x000d__x000a_Row=0_x000d__x000a_Column=0_x000d__x000a_Height=300_x000d__x000a_Width=300_x000d__x000a_FontName=細明體_x000d__x000a_FontStyle=0_x000d__x000a_FontSize=9_x000d__x000a_PrtFontName=Co 10 18" xfId="414"/>
    <cellStyle name=" 3]_x000d__x000a_Zoomed=1_x000d__x000a_Row=0_x000d__x000a_Column=0_x000d__x000a_Height=300_x000d__x000a_Width=300_x000d__x000a_FontName=細明體_x000d__x000a_FontStyle=0_x000d__x000a_FontSize=9_x000d__x000a_PrtFontName=Co 2 2 3 2 3 6 2 2" xfId="415"/>
    <cellStyle name=" 3]_x000d__x000a_Zoomed=1_x000d__x000a_Row=0_x000d__x000a_Column=0_x000d__x000a_Height=300_x000d__x000a_Width=300_x000d__x000a_FontName=細明體_x000d__x000a_FontStyle=0_x000d__x000a_FontSize=9_x000d__x000a_PrtFontName=Co 3 6 2 3" xfId="416"/>
    <cellStyle name=" 3]_x000d__x000a_Zoomed=1_x000d__x000a_Row=0_x000d__x000a_Column=0_x000d__x000a_Height=300_x000d__x000a_Width=300_x000d__x000a_FontName=細明體_x000d__x000a_FontStyle=0_x000d__x000a_FontSize=9_x000d__x000a_PrtFontName=Co 13 2" xfId="417"/>
    <cellStyle name=" 3]_x000d__x000a_Zoomed=1_x000d__x000a_Row=0_x000d__x000a_Column=0_x000d__x000a_Height=300_x000d__x000a_Width=300_x000d__x000a_FontName=細明體_x000d__x000a_FontStyle=0_x000d__x000a_FontSize=9_x000d__x000a_PrtFontName=Co 2 6 8 2 3" xfId="418"/>
    <cellStyle name=" 3]_x000d__x000a_Zoomed=1_x000d__x000a_Row=0_x000d__x000a_Column=0_x000d__x000a_Height=300_x000d__x000a_Width=300_x000d__x000a_FontName=細明體_x000d__x000a_FontStyle=0_x000d__x000a_FontSize=9_x000d__x000a_PrtFontName=Co 10 2 2" xfId="419"/>
    <cellStyle name=" 3]_x000d__x000a_Zoomed=1_x000d__x000a_Row=0_x000d__x000a_Column=0_x000d__x000a_Height=300_x000d__x000a_Width=300_x000d__x000a_FontName=細明體_x000d__x000a_FontStyle=0_x000d__x000a_FontSize=9_x000d__x000a_PrtFontName=Co 10 2 2 2" xfId="420"/>
    <cellStyle name=" 3]_x000d__x000a_Zoomed=1_x000d__x000a_Row=0_x000d__x000a_Column=0_x000d__x000a_Height=300_x000d__x000a_Width=300_x000d__x000a_FontName=細明體_x000d__x000a_FontStyle=0_x000d__x000a_FontSize=9_x000d__x000a_PrtFontName=Co 10 2 3" xfId="421"/>
    <cellStyle name=" 3]_x000d__x000a_Zoomed=1_x000d__x000a_Row=0_x000d__x000a_Column=0_x000d__x000a_Height=300_x000d__x000a_Width=300_x000d__x000a_FontName=細明體_x000d__x000a_FontStyle=0_x000d__x000a_FontSize=9_x000d__x000a_PrtFontName=Co 2 6 8 3 3" xfId="422"/>
    <cellStyle name=" 3]_x000d__x000a_Zoomed=1_x000d__x000a_Row=0_x000d__x000a_Column=0_x000d__x000a_Height=300_x000d__x000a_Width=300_x000d__x000a_FontName=細明體_x000d__x000a_FontStyle=0_x000d__x000a_FontSize=9_x000d__x000a_PrtFontName=Co 10 3 2" xfId="423"/>
    <cellStyle name=" 3]_x000d__x000a_Zoomed=1_x000d__x000a_Row=0_x000d__x000a_Column=0_x000d__x000a_Height=300_x000d__x000a_Width=300_x000d__x000a_FontName=細明體_x000d__x000a_FontStyle=0_x000d__x000a_FontSize=9_x000d__x000a_PrtFontName=Co 10 3 2 2" xfId="424"/>
    <cellStyle name=" 3]_x000d__x000a_Zoomed=1_x000d__x000a_Row=0_x000d__x000a_Column=0_x000d__x000a_Height=300_x000d__x000a_Width=300_x000d__x000a_FontName=細明體_x000d__x000a_FontStyle=0_x000d__x000a_FontSize=9_x000d__x000a_PrtFontName=Co 4 3 6 3" xfId="425"/>
    <cellStyle name=" 3]_x000d__x000a_Zoomed=1_x000d__x000a_Row=0_x000d__x000a_Column=0_x000d__x000a_Height=300_x000d__x000a_Width=300_x000d__x000a_FontName=細明體_x000d__x000a_FontStyle=0_x000d__x000a_FontSize=9_x000d__x000a_PrtFontName=Co 2 3 2 2 12" xfId="426"/>
    <cellStyle name=" 3]_x000d__x000a_Zoomed=1_x000d__x000a_Row=0_x000d__x000a_Column=0_x000d__x000a_Height=300_x000d__x000a_Width=300_x000d__x000a_FontName=細明體_x000d__x000a_FontStyle=0_x000d__x000a_FontSize=9_x000d__x000a_PrtFontName=Co 2 2 4 2 4 2" xfId="427"/>
    <cellStyle name=" 3]_x000d__x000a_Zoomed=1_x000d__x000a_Row=0_x000d__x000a_Column=0_x000d__x000a_Height=300_x000d__x000a_Width=300_x000d__x000a_FontName=細明體_x000d__x000a_FontStyle=0_x000d__x000a_FontSize=9_x000d__x000a_PrtFontName=Co 14 3" xfId="428"/>
    <cellStyle name=" 3]_x000d__x000a_Zoomed=1_x000d__x000a_Row=0_x000d__x000a_Column=0_x000d__x000a_Height=300_x000d__x000a_Width=300_x000d__x000a_FontName=細明體_x000d__x000a_FontStyle=0_x000d__x000a_FontSize=9_x000d__x000a_PrtFontName=Co 2 2 7 9 2 2" xfId="429"/>
    <cellStyle name=" 3]_x000d__x000a_Zoomed=1_x000d__x000a_Row=0_x000d__x000a_Column=0_x000d__x000a_Height=300_x000d__x000a_Width=300_x000d__x000a_FontName=細明體_x000d__x000a_FontStyle=0_x000d__x000a_FontSize=9_x000d__x000a_PrtFontName=Co 9 8 3 2 2" xfId="430"/>
    <cellStyle name=" 3]_x000d__x000a_Zoomed=1_x000d__x000a_Row=0_x000d__x000a_Column=0_x000d__x000a_Height=300_x000d__x000a_Width=300_x000d__x000a_FontName=細明體_x000d__x000a_FontStyle=0_x000d__x000a_FontSize=9_x000d__x000a_PrtFontName=Co 2 2 2 2 3 4 3" xfId="431"/>
    <cellStyle name=" 3]_x000d__x000a_Zoomed=1_x000d__x000a_Row=0_x000d__x000a_Column=0_x000d__x000a_Height=300_x000d__x000a_Width=300_x000d__x000a_FontName=細明體_x000d__x000a_FontStyle=0_x000d__x000a_FontSize=9_x000d__x000a_PrtFontName=Co 12 12" xfId="432"/>
    <cellStyle name=" 3]_x000d__x000a_Zoomed=1_x000d__x000a_Row=0_x000d__x000a_Column=0_x000d__x000a_Height=300_x000d__x000a_Width=300_x000d__x000a_FontName=細明體_x000d__x000a_FontStyle=0_x000d__x000a_FontSize=9_x000d__x000a_PrtFontName=Co 14 15 3" xfId="433"/>
    <cellStyle name=" 3]_x000d__x000a_Zoomed=1_x000d__x000a_Row=0_x000d__x000a_Column=0_x000d__x000a_Height=300_x000d__x000a_Width=300_x000d__x000a_FontName=細明體_x000d__x000a_FontStyle=0_x000d__x000a_FontSize=9_x000d__x000a_PrtFontName=Co 2 2 3 4 10 2" xfId="434"/>
    <cellStyle name=" 3]_x000d__x000a_Zoomed=1_x000d__x000a_Row=0_x000d__x000a_Column=0_x000d__x000a_Height=300_x000d__x000a_Width=300_x000d__x000a_FontName=細明體_x000d__x000a_FontStyle=0_x000d__x000a_FontSize=9_x000d__x000a_PrtFontName=Co 2 2 5 2 2 5" xfId="435"/>
    <cellStyle name=" 3]_x000d__x000a_Zoomed=1_x000d__x000a_Row=0_x000d__x000a_Column=0_x000d__x000a_Height=300_x000d__x000a_Width=300_x000d__x000a_FontName=細明體_x000d__x000a_FontStyle=0_x000d__x000a_FontSize=9_x000d__x000a_PrtFontName=Co 2 2 6 2 3 9 2" xfId="436"/>
    <cellStyle name=" 3]_x000d__x000a_Zoomed=1_x000d__x000a_Row=0_x000d__x000a_Column=0_x000d__x000a_Height=300_x000d__x000a_Width=300_x000d__x000a_FontName=細明體_x000d__x000a_FontStyle=0_x000d__x000a_FontSize=9_x000d__x000a_PrtFontName=Co 10 3 2 2 2" xfId="437"/>
    <cellStyle name=" 3]_x000d__x000a_Zoomed=1_x000d__x000a_Row=0_x000d__x000a_Column=0_x000d__x000a_Height=300_x000d__x000a_Width=300_x000d__x000a_FontName=細明體_x000d__x000a_FontStyle=0_x000d__x000a_FontSize=9_x000d__x000a_PrtFontName=Co 2 2 3 4 7" xfId="438"/>
    <cellStyle name=" 3]_x000d__x000a_Zoomed=1_x000d__x000a_Row=0_x000d__x000a_Column=0_x000d__x000a_Height=300_x000d__x000a_Width=300_x000d__x000a_FontName=細明體_x000d__x000a_FontStyle=0_x000d__x000a_FontSize=9_x000d__x000a_PrtFontName=Co 2 3 2 2 12 2" xfId="439"/>
    <cellStyle name=" 3]_x000d__x000a_Zoomed=1_x000d__x000a_Row=0_x000d__x000a_Column=0_x000d__x000a_Height=300_x000d__x000a_Width=300_x000d__x000a_FontName=細明體_x000d__x000a_FontStyle=0_x000d__x000a_FontSize=9_x000d__x000a_PrtFontName=Co 14 3 2" xfId="440"/>
    <cellStyle name=" 3]_x000d__x000a_Zoomed=1_x000d__x000a_Row=0_x000d__x000a_Column=0_x000d__x000a_Height=300_x000d__x000a_Width=300_x000d__x000a_FontName=細明體_x000d__x000a_FontStyle=0_x000d__x000a_FontSize=9_x000d__x000a_PrtFontName=Co 2 4 4 3 2 2" xfId="441"/>
    <cellStyle name=" 3]_x000d__x000a_Zoomed=1_x000d__x000a_Row=0_x000d__x000a_Column=0_x000d__x000a_Height=300_x000d__x000a_Width=300_x000d__x000a_FontName=細明體_x000d__x000a_FontStyle=0_x000d__x000a_FontSize=9_x000d__x000a_PrtFontName=Co 10 3 2 3" xfId="442"/>
    <cellStyle name=" 3]_x000d__x000a_Zoomed=1_x000d__x000a_Row=0_x000d__x000a_Column=0_x000d__x000a_Height=300_x000d__x000a_Width=300_x000d__x000a_FontName=細明體_x000d__x000a_FontStyle=0_x000d__x000a_FontSize=9_x000d__x000a_PrtFontName=Co 2 3 2 2 13" xfId="443"/>
    <cellStyle name=" 3]_x000d__x000a_Zoomed=1_x000d__x000a_Row=0_x000d__x000a_Column=0_x000d__x000a_Height=300_x000d__x000a_Width=300_x000d__x000a_FontName=細明體_x000d__x000a_FontStyle=0_x000d__x000a_FontSize=9_x000d__x000a_PrtFontName=Co 6 2 2 5 2" xfId="444"/>
    <cellStyle name=" 3]_x000d__x000a_Zoomed=1_x000d__x000a_Row=0_x000d__x000a_Column=0_x000d__x000a_Height=300_x000d__x000a_Width=300_x000d__x000a_FontName=細明體_x000d__x000a_FontStyle=0_x000d__x000a_FontSize=9_x000d__x000a_PrtFontName=Co 14 4" xfId="445"/>
    <cellStyle name=" 3]_x000d__x000a_Zoomed=1_x000d__x000a_Row=0_x000d__x000a_Column=0_x000d__x000a_Height=300_x000d__x000a_Width=300_x000d__x000a_FontName=細明體_x000d__x000a_FontStyle=0_x000d__x000a_FontSize=9_x000d__x000a_PrtFontName=Co 2 3 3 10" xfId="446"/>
    <cellStyle name=" 3]_x000d__x000a_Zoomed=1_x000d__x000a_Row=0_x000d__x000a_Column=0_x000d__x000a_Height=300_x000d__x000a_Width=300_x000d__x000a_FontName=細明體_x000d__x000a_FontStyle=0_x000d__x000a_FontSize=9_x000d__x000a_PrtFontName=Co 2 2 6 4 7 2 2" xfId="447"/>
    <cellStyle name=" 3]_x000d__x000a_Zoomed=1_x000d__x000a_Row=0_x000d__x000a_Column=0_x000d__x000a_Height=300_x000d__x000a_Width=300_x000d__x000a_FontName=細明體_x000d__x000a_FontStyle=0_x000d__x000a_FontSize=9_x000d__x000a_PrtFontName=Co 10 3 3" xfId="448"/>
    <cellStyle name=" 3]_x000d__x000a_Zoomed=1_x000d__x000a_Row=0_x000d__x000a_Column=0_x000d__x000a_Height=300_x000d__x000a_Width=300_x000d__x000a_FontName=細明體_x000d__x000a_FontStyle=0_x000d__x000a_FontSize=9_x000d__x000a_PrtFontName=Co 10 3 3 2" xfId="449"/>
    <cellStyle name=" 3]_x000d__x000a_Zoomed=1_x000d__x000a_Row=0_x000d__x000a_Column=0_x000d__x000a_Height=300_x000d__x000a_Width=300_x000d__x000a_FontName=細明體_x000d__x000a_FontStyle=0_x000d__x000a_FontSize=9_x000d__x000a_PrtFontName=Co 4 3 7 3" xfId="450"/>
    <cellStyle name=" 3]_x000d__x000a_Zoomed=1_x000d__x000a_Row=0_x000d__x000a_Column=0_x000d__x000a_Height=300_x000d__x000a_Width=300_x000d__x000a_FontName=細明體_x000d__x000a_FontStyle=0_x000d__x000a_FontSize=9_x000d__x000a_PrtFontName=Co 20 3" xfId="451"/>
    <cellStyle name=" 3]_x000d__x000a_Zoomed=1_x000d__x000a_Row=0_x000d__x000a_Column=0_x000d__x000a_Height=300_x000d__x000a_Width=300_x000d__x000a_FontName=細明體_x000d__x000a_FontStyle=0_x000d__x000a_FontSize=9_x000d__x000a_PrtFontName=Co 15 3" xfId="452"/>
    <cellStyle name=" 3]_x000d__x000a_Zoomed=1_x000d__x000a_Row=0_x000d__x000a_Column=0_x000d__x000a_Height=300_x000d__x000a_Width=300_x000d__x000a_FontName=細明體_x000d__x000a_FontStyle=0_x000d__x000a_FontSize=9_x000d__x000a_PrtFontName=Co 17 12" xfId="453"/>
    <cellStyle name=" 3]_x000d__x000a_Zoomed=1_x000d__x000a_Row=0_x000d__x000a_Column=0_x000d__x000a_Height=300_x000d__x000a_Width=300_x000d__x000a_FontName=細明體_x000d__x000a_FontStyle=0_x000d__x000a_FontSize=9_x000d__x000a_PrtFontName=Co 10 3 3 2 2" xfId="454"/>
    <cellStyle name=" 3]_x000d__x000a_Zoomed=1_x000d__x000a_Row=0_x000d__x000a_Column=0_x000d__x000a_Height=300_x000d__x000a_Width=300_x000d__x000a_FontName=細明體_x000d__x000a_FontStyle=0_x000d__x000a_FontSize=9_x000d__x000a_PrtFontName=Co 2 2 4 4 7" xfId="455"/>
    <cellStyle name=" 3]_x000d__x000a_Zoomed=1_x000d__x000a_Row=0_x000d__x000a_Column=0_x000d__x000a_Height=300_x000d__x000a_Width=300_x000d__x000a_FontName=細明體_x000d__x000a_FontStyle=0_x000d__x000a_FontSize=9_x000d__x000a_PrtFontName=Co 2 4 3 8 2" xfId="456"/>
    <cellStyle name=" 3]_x000d__x000a_Zoomed=1_x000d__x000a_Row=0_x000d__x000a_Column=0_x000d__x000a_Height=300_x000d__x000a_Width=300_x000d__x000a_FontName=細明體_x000d__x000a_FontStyle=0_x000d__x000a_FontSize=9_x000d__x000a_PrtFontName=Co 2 2 5 3 13 3" xfId="457"/>
    <cellStyle name=" 3]_x000d__x000a_Zoomed=1_x000d__x000a_Row=0_x000d__x000a_Column=0_x000d__x000a_Height=300_x000d__x000a_Width=300_x000d__x000a_FontName=細明體_x000d__x000a_FontStyle=0_x000d__x000a_FontSize=9_x000d__x000a_PrtFontName=Co 20 3 2" xfId="458"/>
    <cellStyle name=" 3]_x000d__x000a_Zoomed=1_x000d__x000a_Row=0_x000d__x000a_Column=0_x000d__x000a_Height=300_x000d__x000a_Width=300_x000d__x000a_FontName=細明體_x000d__x000a_FontStyle=0_x000d__x000a_FontSize=9_x000d__x000a_PrtFontName=Co 15 3 2" xfId="459"/>
    <cellStyle name=" 3]_x000d__x000a_Zoomed=1_x000d__x000a_Row=0_x000d__x000a_Column=0_x000d__x000a_Height=300_x000d__x000a_Width=300_x000d__x000a_FontName=細明體_x000d__x000a_FontStyle=0_x000d__x000a_FontSize=9_x000d__x000a_PrtFontName=Co 10 3 3 3" xfId="460"/>
    <cellStyle name=" 3]_x000d__x000a_Zoomed=1_x000d__x000a_Row=0_x000d__x000a_Column=0_x000d__x000a_Height=300_x000d__x000a_Width=300_x000d__x000a_FontName=細明體_x000d__x000a_FontStyle=0_x000d__x000a_FontSize=9_x000d__x000a_PrtFontName=Co 20 4" xfId="461"/>
    <cellStyle name=" 3]_x000d__x000a_Zoomed=1_x000d__x000a_Row=0_x000d__x000a_Column=0_x000d__x000a_Height=300_x000d__x000a_Width=300_x000d__x000a_FontName=細明體_x000d__x000a_FontStyle=0_x000d__x000a_FontSize=9_x000d__x000a_PrtFontName=Co 15 4" xfId="462"/>
    <cellStyle name=" 3]_x000d__x000a_Zoomed=1_x000d__x000a_Row=0_x000d__x000a_Column=0_x000d__x000a_Height=300_x000d__x000a_Width=300_x000d__x000a_FontName=細明體_x000d__x000a_FontStyle=0_x000d__x000a_FontSize=9_x000d__x000a_PrtFontName=Co 21 5 2 2" xfId="463"/>
    <cellStyle name=" 3]_x000d__x000a_Zoomed=1_x000d__x000a_Row=0_x000d__x000a_Column=0_x000d__x000a_Height=300_x000d__x000a_Width=300_x000d__x000a_FontName=細明體_x000d__x000a_FontStyle=0_x000d__x000a_FontSize=9_x000d__x000a_PrtFontName=Co 2 7 10 2" xfId="464"/>
    <cellStyle name=" 3]_x000d__x000a_Zoomed=1_x000d__x000a_Row=0_x000d__x000a_Column=0_x000d__x000a_Height=300_x000d__x000a_Width=300_x000d__x000a_FontName=細明體_x000d__x000a_FontStyle=0_x000d__x000a_FontSize=9_x000d__x000a_PrtFontName=Co 16 5 2 2" xfId="465"/>
    <cellStyle name=" 3]_x000d__x000a_Zoomed=1_x000d__x000a_Row=0_x000d__x000a_Column=0_x000d__x000a_Height=300_x000d__x000a_Width=300_x000d__x000a_FontName=細明體_x000d__x000a_FontStyle=0_x000d__x000a_FontSize=9_x000d__x000a_PrtFontName=Co 10 3 4" xfId="466"/>
    <cellStyle name=" 3]_x000d__x000a_Zoomed=1_x000d__x000a_Row=0_x000d__x000a_Column=0_x000d__x000a_Height=300_x000d__x000a_Width=300_x000d__x000a_FontName=細明體_x000d__x000a_FontStyle=0_x000d__x000a_FontSize=9_x000d__x000a_PrtFontName=Co 2 2 2 2" xfId="467"/>
    <cellStyle name=" 3]_x000d__x000a_Zoomed=1_x000d__x000a_Row=0_x000d__x000a_Column=0_x000d__x000a_Height=300_x000d__x000a_Width=300_x000d__x000a_FontName=細明體_x000d__x000a_FontStyle=0_x000d__x000a_FontSize=9_x000d__x000a_PrtFontName=Co 2 2 4 2 3 9 2" xfId="468"/>
    <cellStyle name=" 3]_x000d__x000a_Zoomed=1_x000d__x000a_Row=0_x000d__x000a_Column=0_x000d__x000a_Height=300_x000d__x000a_Width=300_x000d__x000a_FontName=細明體_x000d__x000a_FontStyle=0_x000d__x000a_FontSize=9_x000d__x000a_PrtFontName=Co 5 2 2 3 2 2" xfId="469"/>
    <cellStyle name=" 3]_x000d__x000a_Zoomed=1_x000d__x000a_Row=0_x000d__x000a_Column=0_x000d__x000a_Height=300_x000d__x000a_Width=300_x000d__x000a_FontName=細明體_x000d__x000a_FontStyle=0_x000d__x000a_FontSize=9_x000d__x000a_PrtFontName=Co 2 2 2 2 2" xfId="470"/>
    <cellStyle name=" 3]_x000d__x000a_Zoomed=1_x000d__x000a_Row=0_x000d__x000a_Column=0_x000d__x000a_Height=300_x000d__x000a_Width=300_x000d__x000a_FontName=細明體_x000d__x000a_FontStyle=0_x000d__x000a_FontSize=9_x000d__x000a_PrtFontName=Co 2 2 4 2 3 9 2 2" xfId="471"/>
    <cellStyle name=" 3]_x000d__x000a_Zoomed=1_x000d__x000a_Row=0_x000d__x000a_Column=0_x000d__x000a_Height=300_x000d__x000a_Width=300_x000d__x000a_FontName=細明體_x000d__x000a_FontStyle=0_x000d__x000a_FontSize=9_x000d__x000a_PrtFontName=Co 10 3 4 2" xfId="472"/>
    <cellStyle name=" 3]_x000d__x000a_Zoomed=1_x000d__x000a_Row=0_x000d__x000a_Column=0_x000d__x000a_Height=300_x000d__x000a_Width=300_x000d__x000a_FontName=細明體_x000d__x000a_FontStyle=0_x000d__x000a_FontSize=9_x000d__x000a_PrtFontName=Co 4 3 8 3" xfId="473"/>
    <cellStyle name=" 3]_x000d__x000a_Zoomed=1_x000d__x000a_Row=0_x000d__x000a_Column=0_x000d__x000a_Height=300_x000d__x000a_Width=300_x000d__x000a_FontName=細明體_x000d__x000a_FontStyle=0_x000d__x000a_FontSize=9_x000d__x000a_PrtFontName=Co 2 2 2 3" xfId="474"/>
    <cellStyle name=" 3]_x000d__x000a_Zoomed=1_x000d__x000a_Row=0_x000d__x000a_Column=0_x000d__x000a_Height=300_x000d__x000a_Width=300_x000d__x000a_FontName=細明體_x000d__x000a_FontStyle=0_x000d__x000a_FontSize=9_x000d__x000a_PrtFontName=Co 2 2 4 2 3 9 3" xfId="475"/>
    <cellStyle name=" 3]_x000d__x000a_Zoomed=1_x000d__x000a_Row=0_x000d__x000a_Column=0_x000d__x000a_Height=300_x000d__x000a_Width=300_x000d__x000a_FontName=細明體_x000d__x000a_FontStyle=0_x000d__x000a_FontSize=9_x000d__x000a_PrtFontName=Co 10 3 5" xfId="476"/>
    <cellStyle name=" 3]_x000d__x000a_Zoomed=1_x000d__x000a_Row=0_x000d__x000a_Column=0_x000d__x000a_Height=300_x000d__x000a_Width=300_x000d__x000a_FontName=細明體_x000d__x000a_FontStyle=0_x000d__x000a_FontSize=9_x000d__x000a_PrtFontName=Co 2 2 2 3 2" xfId="477"/>
    <cellStyle name=" 3]_x000d__x000a_Zoomed=1_x000d__x000a_Row=0_x000d__x000a_Column=0_x000d__x000a_Height=300_x000d__x000a_Width=300_x000d__x000a_FontName=細明體_x000d__x000a_FontStyle=0_x000d__x000a_FontSize=9_x000d__x000a_PrtFontName=Co 10 3 5 2" xfId="478"/>
    <cellStyle name=" 3]_x000d__x000a_Zoomed=1_x000d__x000a_Row=0_x000d__x000a_Column=0_x000d__x000a_Height=300_x000d__x000a_Width=300_x000d__x000a_FontName=細明體_x000d__x000a_FontStyle=0_x000d__x000a_FontSize=9_x000d__x000a_PrtFontName=Co 4 3 9 3" xfId="479"/>
    <cellStyle name=" 3]_x000d__x000a_Zoomed=1_x000d__x000a_Row=0_x000d__x000a_Column=0_x000d__x000a_Height=300_x000d__x000a_Width=300_x000d__x000a_FontName=細明體_x000d__x000a_FontStyle=0_x000d__x000a_FontSize=9_x000d__x000a_PrtFontName=Co 3 2 2 2 6 2 2" xfId="480"/>
    <cellStyle name=" 3]_x000d__x000a_Zoomed=1_x000d__x000a_Row=0_x000d__x000a_Column=0_x000d__x000a_Height=300_x000d__x000a_Width=300_x000d__x000a_FontName=細明體_x000d__x000a_FontStyle=0_x000d__x000a_FontSize=9_x000d__x000a_PrtFontName=Co 2 2 5 2 3 2 3" xfId="481"/>
    <cellStyle name=" 3]_x000d__x000a_Zoomed=1_x000d__x000a_Row=0_x000d__x000a_Column=0_x000d__x000a_Height=300_x000d__x000a_Width=300_x000d__x000a_FontName=細明體_x000d__x000a_FontStyle=0_x000d__x000a_FontSize=9_x000d__x000a_PrtFontName=Co 2 2 2 3 2 2" xfId="482"/>
    <cellStyle name=" 3]_x000d__x000a_Zoomed=1_x000d__x000a_Row=0_x000d__x000a_Column=0_x000d__x000a_Height=300_x000d__x000a_Width=300_x000d__x000a_FontName=細明體_x000d__x000a_FontStyle=0_x000d__x000a_FontSize=9_x000d__x000a_PrtFontName=Co 2 2 6 4 7" xfId="483"/>
    <cellStyle name=" 3]_x000d__x000a_Zoomed=1_x000d__x000a_Row=0_x000d__x000a_Column=0_x000d__x000a_Height=300_x000d__x000a_Width=300_x000d__x000a_FontName=細明體_x000d__x000a_FontStyle=0_x000d__x000a_FontSize=9_x000d__x000a_PrtFontName=Co 10 3 5 2 2" xfId="484"/>
    <cellStyle name=" 3]_x000d__x000a_Zoomed=1_x000d__x000a_Row=0_x000d__x000a_Column=0_x000d__x000a_Height=300_x000d__x000a_Width=300_x000d__x000a_FontName=細明體_x000d__x000a_FontStyle=0_x000d__x000a_FontSize=9_x000d__x000a_PrtFontName=Co 3 2 2 3 3" xfId="485"/>
    <cellStyle name=" 3]_x000d__x000a_Zoomed=1_x000d__x000a_Row=0_x000d__x000a_Column=0_x000d__x000a_Height=300_x000d__x000a_Width=300_x000d__x000a_FontName=細明體_x000d__x000a_FontStyle=0_x000d__x000a_FontSize=9_x000d__x000a_PrtFontName=Co 6 8 5 2" xfId="486"/>
    <cellStyle name=" 3]_x000d__x000a_Zoomed=1_x000d__x000a_Row=0_x000d__x000a_Column=0_x000d__x000a_Height=300_x000d__x000a_Width=300_x000d__x000a_FontName=細明體_x000d__x000a_FontStyle=0_x000d__x000a_FontSize=9_x000d__x000a_PrtFontName=Co 2 2 11 7" xfId="487"/>
    <cellStyle name=" 3]_x000d__x000a_Zoomed=1_x000d__x000a_Row=0_x000d__x000a_Column=0_x000d__x000a_Height=300_x000d__x000a_Width=300_x000d__x000a_FontName=細明體_x000d__x000a_FontStyle=0_x000d__x000a_FontSize=9_x000d__x000a_PrtFontName=Co 9 15 2" xfId="488"/>
    <cellStyle name=" 3]_x000d__x000a_Zoomed=1_x000d__x000a_Row=0_x000d__x000a_Column=0_x000d__x000a_Height=300_x000d__x000a_Width=300_x000d__x000a_FontName=細明體_x000d__x000a_FontStyle=0_x000d__x000a_FontSize=9_x000d__x000a_PrtFontName=Co 2 2 3 2 3 10" xfId="489"/>
    <cellStyle name=" 3]_x000d__x000a_Zoomed=1_x000d__x000a_Row=0_x000d__x000a_Column=0_x000d__x000a_Height=300_x000d__x000a_Width=300_x000d__x000a_FontName=細明體_x000d__x000a_FontStyle=0_x000d__x000a_FontSize=9_x000d__x000a_PrtFontName=Co 2 2 6 3 10 3" xfId="490"/>
    <cellStyle name=" 3]_x000d__x000a_Zoomed=1_x000d__x000a_Row=0_x000d__x000a_Column=0_x000d__x000a_Height=300_x000d__x000a_Width=300_x000d__x000a_FontName=細明體_x000d__x000a_FontStyle=0_x000d__x000a_FontSize=9_x000d__x000a_PrtFontName=Co 2 2 2 3 3" xfId="491"/>
    <cellStyle name=" 3]_x000d__x000a_Zoomed=1_x000d__x000a_Row=0_x000d__x000a_Column=0_x000d__x000a_Height=300_x000d__x000a_Width=300_x000d__x000a_FontName=細明體_x000d__x000a_FontStyle=0_x000d__x000a_FontSize=9_x000d__x000a_PrtFontName=Co 10 3 5 3" xfId="492"/>
    <cellStyle name=" 3]_x000d__x000a_Zoomed=1_x000d__x000a_Row=0_x000d__x000a_Column=0_x000d__x000a_Height=300_x000d__x000a_Width=300_x000d__x000a_FontName=細明體_x000d__x000a_FontStyle=0_x000d__x000a_FontSize=9_x000d__x000a_PrtFontName=Co 3 2 11 3 2 2" xfId="493"/>
    <cellStyle name=" 3]_x000d__x000a_Zoomed=1_x000d__x000a_Row=0_x000d__x000a_Column=0_x000d__x000a_Height=300_x000d__x000a_Width=300_x000d__x000a_FontName=細明體_x000d__x000a_FontStyle=0_x000d__x000a_FontSize=9_x000d__x000a_PrtFontName=Co 10 3 6" xfId="494"/>
    <cellStyle name=" 3]_x000d__x000a_Zoomed=1_x000d__x000a_Row=0_x000d__x000a_Column=0_x000d__x000a_Height=300_x000d__x000a_Width=300_x000d__x000a_FontName=細明體_x000d__x000a_FontStyle=0_x000d__x000a_FontSize=9_x000d__x000a_PrtFontName=Co 2 2 2 4" xfId="495"/>
    <cellStyle name=" 3]_x000d__x000a_Zoomed=1_x000d__x000a_Row=0_x000d__x000a_Column=0_x000d__x000a_Height=300_x000d__x000a_Width=300_x000d__x000a_FontName=細明體_x000d__x000a_FontStyle=0_x000d__x000a_FontSize=9_x000d__x000a_PrtFontName=Co 13 11 2 2" xfId="496"/>
    <cellStyle name=" 3]_x000d__x000a_Zoomed=1_x000d__x000a_Row=0_x000d__x000a_Column=0_x000d__x000a_Height=300_x000d__x000a_Width=300_x000d__x000a_FontName=細明體_x000d__x000a_FontStyle=0_x000d__x000a_FontSize=9_x000d__x000a_PrtFontName=Co 6 2 3 3 2 2" xfId="497"/>
    <cellStyle name=" 3]_x000d__x000a_Zoomed=1_x000d__x000a_Row=0_x000d__x000a_Column=0_x000d__x000a_Height=300_x000d__x000a_Width=300_x000d__x000a_FontName=細明體_x000d__x000a_FontStyle=0_x000d__x000a_FontSize=9_x000d__x000a_PrtFontName=Co 2 2 2 4 2" xfId="498"/>
    <cellStyle name=" 3]_x000d__x000a_Zoomed=1_x000d__x000a_Row=0_x000d__x000a_Column=0_x000d__x000a_Height=300_x000d__x000a_Width=300_x000d__x000a_FontName=細明體_x000d__x000a_FontStyle=0_x000d__x000a_FontSize=9_x000d__x000a_PrtFontName=Co 10 3 6 2" xfId="499"/>
    <cellStyle name=" 3]_x000d__x000a_Zoomed=1_x000d__x000a_Row=0_x000d__x000a_Column=0_x000d__x000a_Height=300_x000d__x000a_Width=300_x000d__x000a_FontName=細明體_x000d__x000a_FontStyle=0_x000d__x000a_FontSize=9_x000d__x000a_PrtFontName=Co 2 2 5 2 3 3 3" xfId="500"/>
    <cellStyle name=" 3]_x000d__x000a_Zoomed=1_x000d__x000a_Row=0_x000d__x000a_Column=0_x000d__x000a_Height=300_x000d__x000a_Width=300_x000d__x000a_FontName=細明體_x000d__x000a_FontStyle=0_x000d__x000a_FontSize=9_x000d__x000a_PrtFontName=Co 4 3 10" xfId="501"/>
    <cellStyle name=" 3]_x000d__x000a_Zoomed=1_x000d__x000a_Row=0_x000d__x000a_Column=0_x000d__x000a_Height=300_x000d__x000a_Width=300_x000d__x000a_FontName=細明體_x000d__x000a_FontStyle=0_x000d__x000a_FontSize=9_x000d__x000a_PrtFontName=Co 2 2 2 5" xfId="502"/>
    <cellStyle name=" 3]_x000d__x000a_Zoomed=1_x000d__x000a_Row=0_x000d__x000a_Column=0_x000d__x000a_Height=300_x000d__x000a_Width=300_x000d__x000a_FontName=細明體_x000d__x000a_FontStyle=0_x000d__x000a_FontSize=9_x000d__x000a_PrtFontName=Co 10 3 7" xfId="503"/>
    <cellStyle name=" 3]_x000d__x000a_Zoomed=1_x000d__x000a_Row=0_x000d__x000a_Column=0_x000d__x000a_Height=300_x000d__x000a_Width=300_x000d__x000a_FontName=細明體_x000d__x000a_FontStyle=0_x000d__x000a_FontSize=9_x000d__x000a_PrtFontName=Co 18 8 2" xfId="504"/>
    <cellStyle name=" 3]_x000d__x000a_Zoomed=1_x000d__x000a_Row=0_x000d__x000a_Column=0_x000d__x000a_Height=300_x000d__x000a_Width=300_x000d__x000a_FontName=細明體_x000d__x000a_FontStyle=0_x000d__x000a_FontSize=9_x000d__x000a_PrtFontName=Co 13 3 2 2" xfId="505"/>
    <cellStyle name=" 3]_x000d__x000a_Zoomed=1_x000d__x000a_Row=0_x000d__x000a_Column=0_x000d__x000a_Height=300_x000d__x000a_Width=300_x000d__x000a_FontName=細明體_x000d__x000a_FontStyle=0_x000d__x000a_FontSize=9_x000d__x000a_PrtFontName=Co 4 5 2" xfId="506"/>
    <cellStyle name=" 3]_x000d__x000a_Zoomed=1_x000d__x000a_Row=0_x000d__x000a_Column=0_x000d__x000a_Height=300_x000d__x000a_Width=300_x000d__x000a_FontName=細明體_x000d__x000a_FontStyle=0_x000d__x000a_FontSize=9_x000d__x000a_PrtFontName=Co 7 3 6 3" xfId="507"/>
    <cellStyle name=" 3]_x000d__x000a_Zoomed=1_x000d__x000a_Row=0_x000d__x000a_Column=0_x000d__x000a_Height=300_x000d__x000a_Width=300_x000d__x000a_FontName=細明體_x000d__x000a_FontStyle=0_x000d__x000a_FontSize=9_x000d__x000a_PrtFontName=Co 2 2 4 2 3 2 2 2" xfId="508"/>
    <cellStyle name=" 3]_x000d__x000a_Zoomed=1_x000d__x000a_Row=0_x000d__x000a_Column=0_x000d__x000a_Height=300_x000d__x000a_Width=300_x000d__x000a_FontName=細明體_x000d__x000a_FontStyle=0_x000d__x000a_FontSize=9_x000d__x000a_PrtFontName=Co 11 3 4 2 2" xfId="509"/>
    <cellStyle name=" 3]_x000d__x000a_Zoomed=1_x000d__x000a_Row=0_x000d__x000a_Column=0_x000d__x000a_Height=300_x000d__x000a_Width=300_x000d__x000a_FontName=細明體_x000d__x000a_FontStyle=0_x000d__x000a_FontSize=9_x000d__x000a_PrtFontName=Co 2 3 2 2 2 2" xfId="510"/>
    <cellStyle name=" 3]_x000d__x000a_Zoomed=1_x000d__x000a_Row=0_x000d__x000a_Column=0_x000d__x000a_Height=300_x000d__x000a_Width=300_x000d__x000a_FontName=細明體_x000d__x000a_FontStyle=0_x000d__x000a_FontSize=9_x000d__x000a_PrtFontName=Co 2 2 6 2 2 14 2" xfId="511"/>
    <cellStyle name=" 3]_x000d__x000a_Zoomed=1_x000d__x000a_Row=0_x000d__x000a_Column=0_x000d__x000a_Height=300_x000d__x000a_Width=300_x000d__x000a_FontName=細明體_x000d__x000a_FontStyle=0_x000d__x000a_FontSize=9_x000d__x000a_PrtFontName=Co 10 4" xfId="512"/>
    <cellStyle name=" 3]_x000d__x000a_Zoomed=1_x000d__x000a_Row=0_x000d__x000a_Column=0_x000d__x000a_Height=300_x000d__x000a_Width=300_x000d__x000a_FontName=細明體_x000d__x000a_FontStyle=0_x000d__x000a_FontSize=9_x000d__x000a_PrtFontName=Co 2 2 6 2 2 14 2 2" xfId="513"/>
    <cellStyle name=" 3]_x000d__x000a_Zoomed=1_x000d__x000a_Row=0_x000d__x000a_Column=0_x000d__x000a_Height=300_x000d__x000a_Width=300_x000d__x000a_FontName=細明體_x000d__x000a_FontStyle=0_x000d__x000a_FontSize=9_x000d__x000a_PrtFontName=Co 10 4 2" xfId="514"/>
    <cellStyle name=" 3]_x000d__x000a_Zoomed=1_x000d__x000a_Row=0_x000d__x000a_Column=0_x000d__x000a_Height=300_x000d__x000a_Width=300_x000d__x000a_FontName=細明體_x000d__x000a_FontStyle=0_x000d__x000a_FontSize=9_x000d__x000a_PrtFontName=Co 2 6 8 4 3" xfId="515"/>
    <cellStyle name=" 3]_x000d__x000a_Zoomed=1_x000d__x000a_Row=0_x000d__x000a_Column=0_x000d__x000a_Height=300_x000d__x000a_Width=300_x000d__x000a_FontName=細明體_x000d__x000a_FontStyle=0_x000d__x000a_FontSize=9_x000d__x000a_PrtFontName=Co 3 3 3 11" xfId="516"/>
    <cellStyle name=" 3]_x000d__x000a_Zoomed=1_x000d__x000a_Row=0_x000d__x000a_Column=0_x000d__x000a_Height=300_x000d__x000a_Width=300_x000d__x000a_FontName=細明體_x000d__x000a_FontStyle=0_x000d__x000a_FontSize=9_x000d__x000a_PrtFontName=Co 2 7 8" xfId="517"/>
    <cellStyle name=" 3]_x000d__x000a_Zoomed=1_x000d__x000a_Row=0_x000d__x000a_Column=0_x000d__x000a_Height=300_x000d__x000a_Width=300_x000d__x000a_FontName=細明體_x000d__x000a_FontStyle=0_x000d__x000a_FontSize=9_x000d__x000a_PrtFontName=Co 4 4 6 3" xfId="518"/>
    <cellStyle name=" 3]_x000d__x000a_Zoomed=1_x000d__x000a_Row=0_x000d__x000a_Column=0_x000d__x000a_Height=300_x000d__x000a_Width=300_x000d__x000a_FontName=細明體_x000d__x000a_FontStyle=0_x000d__x000a_FontSize=9_x000d__x000a_PrtFontName=Co 10 4 2 2" xfId="519"/>
    <cellStyle name=" 3]_x000d__x000a_Zoomed=1_x000d__x000a_Row=0_x000d__x000a_Column=0_x000d__x000a_Height=300_x000d__x000a_Width=300_x000d__x000a_FontName=細明體_x000d__x000a_FontStyle=0_x000d__x000a_FontSize=9_x000d__x000a_PrtFontName=Co 3 3 3 11 2" xfId="520"/>
    <cellStyle name=" 3]_x000d__x000a_Zoomed=1_x000d__x000a_Row=0_x000d__x000a_Column=0_x000d__x000a_Height=300_x000d__x000a_Width=300_x000d__x000a_FontName=細明體_x000d__x000a_FontStyle=0_x000d__x000a_FontSize=9_x000d__x000a_PrtFontName=Co 10 4 3" xfId="521"/>
    <cellStyle name=" 3]_x000d__x000a_Zoomed=1_x000d__x000a_Row=0_x000d__x000a_Column=0_x000d__x000a_Height=300_x000d__x000a_Width=300_x000d__x000a_FontName=細明體_x000d__x000a_FontStyle=0_x000d__x000a_FontSize=9_x000d__x000a_PrtFontName=Co 3 3 3 12" xfId="522"/>
    <cellStyle name=" 3]_x000d__x000a_Zoomed=1_x000d__x000a_Row=0_x000d__x000a_Column=0_x000d__x000a_Height=300_x000d__x000a_Width=300_x000d__x000a_FontName=細明體_x000d__x000a_FontStyle=0_x000d__x000a_FontSize=9_x000d__x000a_PrtFontName=Co 6 3 3 2 2" xfId="523"/>
    <cellStyle name=" 3]_x000d__x000a_Zoomed=1_x000d__x000a_Row=0_x000d__x000a_Column=0_x000d__x000a_Height=300_x000d__x000a_Width=300_x000d__x000a_FontName=細明體_x000d__x000a_FontStyle=0_x000d__x000a_FontSize=9_x000d__x000a_PrtFontName=Co 18 10 2" xfId="524"/>
    <cellStyle name=" 3]_x000d__x000a_Zoomed=1_x000d__x000a_Row=0_x000d__x000a_Column=0_x000d__x000a_Height=300_x000d__x000a_Width=300_x000d__x000a_FontName=細明體_x000d__x000a_FontStyle=0_x000d__x000a_FontSize=9_x000d__x000a_PrtFontName=Co 9 8 5" xfId="525"/>
    <cellStyle name=" 3]_x000d__x000a_Zoomed=1_x000d__x000a_Row=0_x000d__x000a_Column=0_x000d__x000a_Height=300_x000d__x000a_Width=300_x000d__x000a_FontName=細明體_x000d__x000a_FontStyle=0_x000d__x000a_FontSize=9_x000d__x000a_PrtFontName=Co 2 2 3 8 4 3" xfId="526"/>
    <cellStyle name=" 3]_x000d__x000a_Zoomed=1_x000d__x000a_Row=0_x000d__x000a_Column=0_x000d__x000a_Height=300_x000d__x000a_Width=300_x000d__x000a_FontName=細明體_x000d__x000a_FontStyle=0_x000d__x000a_FontSize=9_x000d__x000a_PrtFontName=Co 15 4 2 2" xfId="527"/>
    <cellStyle name=" 3]_x000d__x000a_Zoomed=1_x000d__x000a_Row=0_x000d__x000a_Column=0_x000d__x000a_Height=300_x000d__x000a_Width=300_x000d__x000a_FontName=細明體_x000d__x000a_FontStyle=0_x000d__x000a_FontSize=9_x000d__x000a_PrtFontName=Co 20 4 2 2" xfId="528"/>
    <cellStyle name=" 3]_x000d__x000a_Zoomed=1_x000d__x000a_Row=0_x000d__x000a_Column=0_x000d__x000a_Height=300_x000d__x000a_Width=300_x000d__x000a_FontName=細明體_x000d__x000a_FontStyle=0_x000d__x000a_FontSize=9_x000d__x000a_PrtFontName=Co 3 3 2 3 8 3" xfId="529"/>
    <cellStyle name=" 3]_x000d__x000a_Zoomed=1_x000d__x000a_Row=0_x000d__x000a_Column=0_x000d__x000a_Height=300_x000d__x000a_Width=300_x000d__x000a_FontName=細明體_x000d__x000a_FontStyle=0_x000d__x000a_FontSize=9_x000d__x000a_PrtFontName=Co 3 4 3 11 2" xfId="530"/>
    <cellStyle name=" 3]_x000d__x000a_Zoomed=1_x000d__x000a_Row=0_x000d__x000a_Column=0_x000d__x000a_Height=300_x000d__x000a_Width=300_x000d__x000a_FontName=細明體_x000d__x000a_FontStyle=0_x000d__x000a_FontSize=9_x000d__x000a_PrtFontName=Co 2 2 6 2 2 14 3" xfId="531"/>
    <cellStyle name=" 3]_x000d__x000a_Zoomed=1_x000d__x000a_Row=0_x000d__x000a_Column=0_x000d__x000a_Height=300_x000d__x000a_Width=300_x000d__x000a_FontName=細明體_x000d__x000a_FontStyle=0_x000d__x000a_FontSize=9_x000d__x000a_PrtFontName=Co 2 4 3 9 2 2" xfId="532"/>
    <cellStyle name=" 3]_x000d__x000a_Zoomed=1_x000d__x000a_Row=0_x000d__x000a_Column=0_x000d__x000a_Height=300_x000d__x000a_Width=300_x000d__x000a_FontName=細明體_x000d__x000a_FontStyle=0_x000d__x000a_FontSize=9_x000d__x000a_PrtFontName=Co 10 5" xfId="533"/>
    <cellStyle name=" 3]_x000d__x000a_Zoomed=1_x000d__x000a_Row=0_x000d__x000a_Column=0_x000d__x000a_Height=300_x000d__x000a_Width=300_x000d__x000a_FontName=細明體_x000d__x000a_FontStyle=0_x000d__x000a_FontSize=9_x000d__x000a_PrtFontName=Co 3 3 2 2 11 2" xfId="534"/>
    <cellStyle name=" 3]_x000d__x000a_Zoomed=1_x000d__x000a_Row=0_x000d__x000a_Column=0_x000d__x000a_Height=300_x000d__x000a_Width=300_x000d__x000a_FontName=細明體_x000d__x000a_FontStyle=0_x000d__x000a_FontSize=9_x000d__x000a_PrtFontName=Co 10 5 2" xfId="535"/>
    <cellStyle name=" 3]_x000d__x000a_Zoomed=1_x000d__x000a_Row=0_x000d__x000a_Column=0_x000d__x000a_Height=300_x000d__x000a_Width=300_x000d__x000a_FontName=細明體_x000d__x000a_FontStyle=0_x000d__x000a_FontSize=9_x000d__x000a_PrtFontName=Co 2 6 8 5 3" xfId="536"/>
    <cellStyle name=" 3]_x000d__x000a_Zoomed=1_x000d__x000a_Row=0_x000d__x000a_Column=0_x000d__x000a_Height=300_x000d__x000a_Width=300_x000d__x000a_FontName=細明體_x000d__x000a_FontStyle=0_x000d__x000a_FontSize=9_x000d__x000a_PrtFontName=Co 3 3 2 2 11 2 2" xfId="537"/>
    <cellStyle name=" 3]_x000d__x000a_Zoomed=1_x000d__x000a_Row=0_x000d__x000a_Column=0_x000d__x000a_Height=300_x000d__x000a_Width=300_x000d__x000a_FontName=細明體_x000d__x000a_FontStyle=0_x000d__x000a_FontSize=9_x000d__x000a_PrtFontName=Co 2 2 3 2 3 6" xfId="538"/>
    <cellStyle name=" 3]_x000d__x000a_Zoomed=1_x000d__x000a_Row=0_x000d__x000a_Column=0_x000d__x000a_Height=300_x000d__x000a_Width=300_x000d__x000a_FontName=細明體_x000d__x000a_FontStyle=0_x000d__x000a_FontSize=9_x000d__x000a_PrtFontName=Co 10 5 2 2" xfId="539"/>
    <cellStyle name=" 3]_x000d__x000a_Zoomed=1_x000d__x000a_Row=0_x000d__x000a_Column=0_x000d__x000a_Height=300_x000d__x000a_Width=300_x000d__x000a_FontName=細明體_x000d__x000a_FontStyle=0_x000d__x000a_FontSize=9_x000d__x000a_PrtFontName=Co 10 5 3" xfId="540"/>
    <cellStyle name=" 3]_x000d__x000a_Zoomed=1_x000d__x000a_Row=0_x000d__x000a_Column=0_x000d__x000a_Height=300_x000d__x000a_Width=300_x000d__x000a_FontName=細明體_x000d__x000a_FontStyle=0_x000d__x000a_FontSize=9_x000d__x000a_PrtFontName=Co 18 11 2" xfId="541"/>
    <cellStyle name=" 3]_x000d__x000a_Zoomed=1_x000d__x000a_Row=0_x000d__x000a_Column=0_x000d__x000a_Height=300_x000d__x000a_Width=300_x000d__x000a_FontName=細明體_x000d__x000a_FontStyle=0_x000d__x000a_FontSize=9_x000d__x000a_PrtFontName=Co 10 6" xfId="542"/>
    <cellStyle name=" 3]_x000d__x000a_Zoomed=1_x000d__x000a_Row=0_x000d__x000a_Column=0_x000d__x000a_Height=300_x000d__x000a_Width=300_x000d__x000a_FontName=細明體_x000d__x000a_FontStyle=0_x000d__x000a_FontSize=9_x000d__x000a_PrtFontName=Co 3 3 2 2 11 3" xfId="543"/>
    <cellStyle name=" 3]_x000d__x000a_Zoomed=1_x000d__x000a_Row=0_x000d__x000a_Column=0_x000d__x000a_Height=300_x000d__x000a_Width=300_x000d__x000a_FontName=細明體_x000d__x000a_FontStyle=0_x000d__x000a_FontSize=9_x000d__x000a_PrtFontName=Co 10 6 2" xfId="544"/>
    <cellStyle name=" 3]_x000d__x000a_Zoomed=1_x000d__x000a_Row=0_x000d__x000a_Column=0_x000d__x000a_Height=300_x000d__x000a_Width=300_x000d__x000a_FontName=細明體_x000d__x000a_FontStyle=0_x000d__x000a_FontSize=9_x000d__x000a_PrtFontName=Co 2 2 2 3 15" xfId="545"/>
    <cellStyle name=" 3]_x000d__x000a_Zoomed=1_x000d__x000a_Row=0_x000d__x000a_Column=0_x000d__x000a_Height=300_x000d__x000a_Width=300_x000d__x000a_FontName=細明體_x000d__x000a_FontStyle=0_x000d__x000a_FontSize=9_x000d__x000a_PrtFontName=Co 10 6 2 2" xfId="546"/>
    <cellStyle name=" 3]_x000d__x000a_Zoomed=1_x000d__x000a_Row=0_x000d__x000a_Column=0_x000d__x000a_Height=300_x000d__x000a_Width=300_x000d__x000a_FontName=細明體_x000d__x000a_FontStyle=0_x000d__x000a_FontSize=9_x000d__x000a_PrtFontName=Co 2 5 2 2 8" xfId="547"/>
    <cellStyle name=" 3]_x000d__x000a_Zoomed=1_x000d__x000a_Row=0_x000d__x000a_Column=0_x000d__x000a_Height=300_x000d__x000a_Width=300_x000d__x000a_FontName=細明體_x000d__x000a_FontStyle=0_x000d__x000a_FontSize=9_x000d__x000a_PrtFontName=Co 15 8 2 2" xfId="548"/>
    <cellStyle name=" 3]_x000d__x000a_Zoomed=1_x000d__x000a_Row=0_x000d__x000a_Column=0_x000d__x000a_Height=300_x000d__x000a_Width=300_x000d__x000a_FontName=細明體_x000d__x000a_FontStyle=0_x000d__x000a_FontSize=9_x000d__x000a_PrtFontName=Co 20 8 2 2" xfId="549"/>
    <cellStyle name=" 3]_x000d__x000a_Zoomed=1_x000d__x000a_Row=0_x000d__x000a_Column=0_x000d__x000a_Height=300_x000d__x000a_Width=300_x000d__x000a_FontName=細明體_x000d__x000a_FontStyle=0_x000d__x000a_FontSize=9_x000d__x000a_PrtFontName=Co 2 2 5 8 5 2 2" xfId="550"/>
    <cellStyle name=" 3]_x000d__x000a_Zoomed=1_x000d__x000a_Row=0_x000d__x000a_Column=0_x000d__x000a_Height=300_x000d__x000a_Width=300_x000d__x000a_FontName=細明體_x000d__x000a_FontStyle=0_x000d__x000a_FontSize=9_x000d__x000a_PrtFontName=Co 10 6 3" xfId="551"/>
    <cellStyle name=" 3]_x000d__x000a_Zoomed=1_x000d__x000a_Row=0_x000d__x000a_Column=0_x000d__x000a_Height=300_x000d__x000a_Width=300_x000d__x000a_FontName=細明體_x000d__x000a_FontStyle=0_x000d__x000a_FontSize=9_x000d__x000a_PrtFontName=Co 18 12 2" xfId="552"/>
    <cellStyle name=" 3]_x000d__x000a_Zoomed=1_x000d__x000a_Row=0_x000d__x000a_Column=0_x000d__x000a_Height=300_x000d__x000a_Width=300_x000d__x000a_FontName=細明體_x000d__x000a_FontStyle=0_x000d__x000a_FontSize=9_x000d__x000a_PrtFontName=Co 11 4 2" xfId="553"/>
    <cellStyle name=" 3]_x000d__x000a_Zoomed=1_x000d__x000a_Row=0_x000d__x000a_Column=0_x000d__x000a_Height=300_x000d__x000a_Width=300_x000d__x000a_FontName=細明體_x000d__x000a_FontStyle=0_x000d__x000a_FontSize=9_x000d__x000a_PrtFontName=Co 2 3 2 2 3 2 2" xfId="554"/>
    <cellStyle name=" 3]_x000d__x000a_Zoomed=1_x000d__x000a_Row=0_x000d__x000a_Column=0_x000d__x000a_Height=300_x000d__x000a_Width=300_x000d__x000a_FontName=細明體_x000d__x000a_FontStyle=0_x000d__x000a_FontSize=9_x000d__x000a_PrtFontName=Co 10 7" xfId="555"/>
    <cellStyle name=" 3]_x000d__x000a_Zoomed=1_x000d__x000a_Row=0_x000d__x000a_Column=0_x000d__x000a_Height=300_x000d__x000a_Width=300_x000d__x000a_FontName=細明體_x000d__x000a_FontStyle=0_x000d__x000a_FontSize=9_x000d__x000a_PrtFontName=Co 5 4 6 3" xfId="556"/>
    <cellStyle name=" 3]_x000d__x000a_Zoomed=1_x000d__x000a_Row=0_x000d__x000a_Column=0_x000d__x000a_Height=300_x000d__x000a_Width=300_x000d__x000a_FontName=細明體_x000d__x000a_FontStyle=0_x000d__x000a_FontSize=9_x000d__x000a_PrtFontName=Co 11 4 2 2" xfId="557"/>
    <cellStyle name=" 3]_x000d__x000a_Zoomed=1_x000d__x000a_Row=0_x000d__x000a_Column=0_x000d__x000a_Height=300_x000d__x000a_Width=300_x000d__x000a_FontName=細明體_x000d__x000a_FontStyle=0_x000d__x000a_FontSize=9_x000d__x000a_PrtFontName=Co 10 7 2" xfId="558"/>
    <cellStyle name=" 3]_x000d__x000a_Zoomed=1_x000d__x000a_Row=0_x000d__x000a_Column=0_x000d__x000a_Height=300_x000d__x000a_Width=300_x000d__x000a_FontName=細明體_x000d__x000a_FontStyle=0_x000d__x000a_FontSize=9_x000d__x000a_PrtFontName=Co 10 7 2 2" xfId="559"/>
    <cellStyle name=" 3]_x000d__x000a_Zoomed=1_x000d__x000a_Row=0_x000d__x000a_Column=0_x000d__x000a_Height=300_x000d__x000a_Width=300_x000d__x000a_FontName=細明體_x000d__x000a_FontStyle=0_x000d__x000a_FontSize=9_x000d__x000a_PrtFontName=Co 2 2 2 3 13 3" xfId="560"/>
    <cellStyle name=" 3]_x000d__x000a_Zoomed=1_x000d__x000a_Row=0_x000d__x000a_Column=0_x000d__x000a_Height=300_x000d__x000a_Width=300_x000d__x000a_FontName=細明體_x000d__x000a_FontStyle=0_x000d__x000a_FontSize=9_x000d__x000a_PrtFontName=Co 2 5 2 2 6 3" xfId="561"/>
    <cellStyle name=" 3]_x000d__x000a_Zoomed=1_x000d__x000a_Row=0_x000d__x000a_Column=0_x000d__x000a_Height=300_x000d__x000a_Width=300_x000d__x000a_FontName=細明體_x000d__x000a_FontStyle=0_x000d__x000a_FontSize=9_x000d__x000a_PrtFontName=Co 10 7 3" xfId="562"/>
    <cellStyle name=" 3]_x000d__x000a_Zoomed=1_x000d__x000a_Row=0_x000d__x000a_Column=0_x000d__x000a_Height=300_x000d__x000a_Width=300_x000d__x000a_FontName=細明體_x000d__x000a_FontStyle=0_x000d__x000a_FontSize=9_x000d__x000a_PrtFontName=Co 18 13 2" xfId="563"/>
    <cellStyle name=" 3]_x000d__x000a_Zoomed=1_x000d__x000a_Row=0_x000d__x000a_Column=0_x000d__x000a_Height=300_x000d__x000a_Width=300_x000d__x000a_FontName=細明體_x000d__x000a_FontStyle=0_x000d__x000a_FontSize=9_x000d__x000a_PrtFontName=Co 10 8 2 2" xfId="564"/>
    <cellStyle name=" 3]_x000d__x000a_Zoomed=1_x000d__x000a_Row=0_x000d__x000a_Column=0_x000d__x000a_Height=300_x000d__x000a_Width=300_x000d__x000a_FontName=細明體_x000d__x000a_FontStyle=0_x000d__x000a_FontSize=9_x000d__x000a_PrtFontName=Co 2 5 2 3 6 3" xfId="565"/>
    <cellStyle name=" 3]_x000d__x000a_Zoomed=1_x000d__x000a_Row=0_x000d__x000a_Column=0_x000d__x000a_Height=300_x000d__x000a_Width=300_x000d__x000a_FontName=細明體_x000d__x000a_FontStyle=0_x000d__x000a_FontSize=9_x000d__x000a_PrtFontName=Co 2 2 4 4 10" xfId="566"/>
    <cellStyle name=" 3]_x000d__x000a_Zoomed=1_x000d__x000a_Row=0_x000d__x000a_Column=0_x000d__x000a_Height=300_x000d__x000a_Width=300_x000d__x000a_FontName=細明體_x000d__x000a_FontStyle=0_x000d__x000a_FontSize=9_x000d__x000a_PrtFontName=Co 2 2 2 2 5" xfId="567"/>
    <cellStyle name=" 3]_x000d__x000a_Zoomed=1_x000d__x000a_Row=0_x000d__x000a_Column=0_x000d__x000a_Height=300_x000d__x000a_Width=300_x000d__x000a_FontName=細明體_x000d__x000a_FontStyle=0_x000d__x000a_FontSize=9_x000d__x000a_PrtFontName=Co 10 8 3" xfId="568"/>
    <cellStyle name=" 3]_x000d__x000a_Zoomed=1_x000d__x000a_Row=0_x000d__x000a_Column=0_x000d__x000a_Height=300_x000d__x000a_Width=300_x000d__x000a_FontName=細明體_x000d__x000a_FontStyle=0_x000d__x000a_FontSize=9_x000d__x000a_PrtFontName=Co 18 14 2" xfId="569"/>
    <cellStyle name=" 3]_x000d__x000a_Zoomed=1_x000d__x000a_Row=0_x000d__x000a_Column=0_x000d__x000a_Height=300_x000d__x000a_Width=300_x000d__x000a_FontName=細明體_x000d__x000a_FontStyle=0_x000d__x000a_FontSize=9_x000d__x000a_PrtFontName=Co 10 9 2 2" xfId="570"/>
    <cellStyle name=" 3]_x000d__x000a_Zoomed=1_x000d__x000a_Row=0_x000d__x000a_Column=0_x000d__x000a_Height=300_x000d__x000a_Width=300_x000d__x000a_FontName=細明體_x000d__x000a_FontStyle=0_x000d__x000a_FontSize=9_x000d__x000a_PrtFontName=Co 10 9 3" xfId="571"/>
    <cellStyle name=" 3]_x000d__x000a_Zoomed=1_x000d__x000a_Row=0_x000d__x000a_Column=0_x000d__x000a_Height=300_x000d__x000a_Width=300_x000d__x000a_FontName=細明體_x000d__x000a_FontStyle=0_x000d__x000a_FontSize=9_x000d__x000a_PrtFontName=Co 18 15 2" xfId="572"/>
    <cellStyle name=" 3]_x000d__x000a_Zoomed=1_x000d__x000a_Row=0_x000d__x000a_Column=0_x000d__x000a_Height=300_x000d__x000a_Width=300_x000d__x000a_FontName=細明體_x000d__x000a_FontStyle=0_x000d__x000a_FontSize=9_x000d__x000a_PrtFontName=Co 4 2 2 14" xfId="573"/>
    <cellStyle name=" 3]_x000d__x000a_Zoomed=1_x000d__x000a_Row=0_x000d__x000a_Column=0_x000d__x000a_Height=300_x000d__x000a_Width=300_x000d__x000a_FontName=細明體_x000d__x000a_FontStyle=0_x000d__x000a_FontSize=9_x000d__x000a_PrtFontName=Co 11" xfId="574"/>
    <cellStyle name=" 3]_x000d__x000a_Zoomed=1_x000d__x000a_Row=0_x000d__x000a_Column=0_x000d__x000a_Height=300_x000d__x000a_Width=300_x000d__x000a_FontName=細明體_x000d__x000a_FontStyle=0_x000d__x000a_FontSize=9_x000d__x000a_PrtFontName=Co 2 2 2 4 5 3" xfId="575"/>
    <cellStyle name=" 3]_x000d__x000a_Zoomed=1_x000d__x000a_Row=0_x000d__x000a_Column=0_x000d__x000a_Height=300_x000d__x000a_Width=300_x000d__x000a_FontName=細明體_x000d__x000a_FontStyle=0_x000d__x000a_FontSize=9_x000d__x000a_PrtFontName=Co 11 10" xfId="576"/>
    <cellStyle name=" 3]_x000d__x000a_Zoomed=1_x000d__x000a_Row=0_x000d__x000a_Column=0_x000d__x000a_Height=300_x000d__x000a_Width=300_x000d__x000a_FontName=細明體_x000d__x000a_FontStyle=0_x000d__x000a_FontSize=9_x000d__x000a_PrtFontName=Co 11 10 2" xfId="577"/>
    <cellStyle name=" 3]_x000d__x000a_Zoomed=1_x000d__x000a_Row=0_x000d__x000a_Column=0_x000d__x000a_Height=300_x000d__x000a_Width=300_x000d__x000a_FontName=細明體_x000d__x000a_FontStyle=0_x000d__x000a_FontSize=9_x000d__x000a_PrtFontName=Co 16 3 3" xfId="578"/>
    <cellStyle name=" 3]_x000d__x000a_Zoomed=1_x000d__x000a_Row=0_x000d__x000a_Column=0_x000d__x000a_Height=300_x000d__x000a_Width=300_x000d__x000a_FontName=細明體_x000d__x000a_FontStyle=0_x000d__x000a_FontSize=9_x000d__x000a_PrtFontName=Co 21 3 3" xfId="579"/>
    <cellStyle name=" 3]_x000d__x000a_Zoomed=1_x000d__x000a_Row=0_x000d__x000a_Column=0_x000d__x000a_Height=300_x000d__x000a_Width=300_x000d__x000a_FontName=細明體_x000d__x000a_FontStyle=0_x000d__x000a_FontSize=9_x000d__x000a_PrtFontName=Co 2 2 5 4 8 2" xfId="580"/>
    <cellStyle name=" 3]_x000d__x000a_Zoomed=1_x000d__x000a_Row=0_x000d__x000a_Column=0_x000d__x000a_Height=300_x000d__x000a_Width=300_x000d__x000a_FontName=細明體_x000d__x000a_FontStyle=0_x000d__x000a_FontSize=9_x000d__x000a_PrtFontName=Co 2 2 2 2 2 3 2" xfId="581"/>
    <cellStyle name=" 3]_x000d__x000a_Zoomed=1_x000d__x000a_Row=0_x000d__x000a_Column=0_x000d__x000a_Height=300_x000d__x000a_Width=300_x000d__x000a_FontName=細明體_x000d__x000a_FontStyle=0_x000d__x000a_FontSize=9_x000d__x000a_PrtFontName=Co 2 2 4 3 15 2" xfId="582"/>
    <cellStyle name=" 3]_x000d__x000a_Zoomed=1_x000d__x000a_Row=0_x000d__x000a_Column=0_x000d__x000a_Height=300_x000d__x000a_Width=300_x000d__x000a_FontName=細明體_x000d__x000a_FontStyle=0_x000d__x000a_FontSize=9_x000d__x000a_PrtFontName=Co 15 10" xfId="583"/>
    <cellStyle name=" 3]_x000d__x000a_Zoomed=1_x000d__x000a_Row=0_x000d__x000a_Column=0_x000d__x000a_Height=300_x000d__x000a_Width=300_x000d__x000a_FontName=細明體_x000d__x000a_FontStyle=0_x000d__x000a_FontSize=9_x000d__x000a_PrtFontName=Co 20 10" xfId="584"/>
    <cellStyle name=" 3]_x000d__x000a_Zoomed=1_x000d__x000a_Row=0_x000d__x000a_Column=0_x000d__x000a_Height=300_x000d__x000a_Width=300_x000d__x000a_FontName=細明體_x000d__x000a_FontStyle=0_x000d__x000a_FontSize=9_x000d__x000a_PrtFontName=Co 2 2 2 3 6" xfId="585"/>
    <cellStyle name=" 3]_x000d__x000a_Zoomed=1_x000d__x000a_Row=0_x000d__x000a_Column=0_x000d__x000a_Height=300_x000d__x000a_Width=300_x000d__x000a_FontName=細明體_x000d__x000a_FontStyle=0_x000d__x000a_FontSize=9_x000d__x000a_PrtFontName=Co 11 10 2 2" xfId="586"/>
    <cellStyle name=" 3]_x000d__x000a_Zoomed=1_x000d__x000a_Row=0_x000d__x000a_Column=0_x000d__x000a_Height=300_x000d__x000a_Width=300_x000d__x000a_FontName=細明體_x000d__x000a_FontStyle=0_x000d__x000a_FontSize=9_x000d__x000a_PrtFontName=Co 17 7" xfId="587"/>
    <cellStyle name=" 3]_x000d__x000a_Zoomed=1_x000d__x000a_Row=0_x000d__x000a_Column=0_x000d__x000a_Height=300_x000d__x000a_Width=300_x000d__x000a_FontName=細明體_x000d__x000a_FontStyle=0_x000d__x000a_FontSize=9_x000d__x000a_PrtFontName=Co 5 2 3 5" xfId="588"/>
    <cellStyle name=" 3]_x000d__x000a_Zoomed=1_x000d__x000a_Row=0_x000d__x000a_Column=0_x000d__x000a_Height=300_x000d__x000a_Width=300_x000d__x000a_FontName=細明體_x000d__x000a_FontStyle=0_x000d__x000a_FontSize=9_x000d__x000a_PrtFontName=Co 3 4" xfId="589"/>
    <cellStyle name=" 3]_x000d__x000a_Zoomed=1_x000d__x000a_Row=0_x000d__x000a_Column=0_x000d__x000a_Height=300_x000d__x000a_Width=300_x000d__x000a_FontName=細明體_x000d__x000a_FontStyle=0_x000d__x000a_FontSize=9_x000d__x000a_PrtFontName=Co 5 2 2 9 2 2" xfId="590"/>
    <cellStyle name=" 3]_x000d__x000a_Zoomed=1_x000d__x000a_Row=0_x000d__x000a_Column=0_x000d__x000a_Height=300_x000d__x000a_Width=300_x000d__x000a_FontName=細明體_x000d__x000a_FontStyle=0_x000d__x000a_FontSize=9_x000d__x000a_PrtFontName=Co 11 10 3" xfId="591"/>
    <cellStyle name=" 3]_x000d__x000a_Zoomed=1_x000d__x000a_Row=0_x000d__x000a_Column=0_x000d__x000a_Height=300_x000d__x000a_Width=300_x000d__x000a_FontName=細明體_x000d__x000a_FontStyle=0_x000d__x000a_FontSize=9_x000d__x000a_PrtFontName=Co 2 8 2 2" xfId="592"/>
    <cellStyle name=" 3]_x000d__x000a_Zoomed=1_x000d__x000a_Row=0_x000d__x000a_Column=0_x000d__x000a_Height=300_x000d__x000a_Width=300_x000d__x000a_FontName=細明體_x000d__x000a_FontStyle=0_x000d__x000a_FontSize=9_x000d__x000a_PrtFontName=Co 14 10 2" xfId="593"/>
    <cellStyle name=" 3]_x000d__x000a_Zoomed=1_x000d__x000a_Row=0_x000d__x000a_Column=0_x000d__x000a_Height=300_x000d__x000a_Width=300_x000d__x000a_FontName=細明體_x000d__x000a_FontStyle=0_x000d__x000a_FontSize=9_x000d__x000a_PrtFontName=Co 11 11" xfId="594"/>
    <cellStyle name=" 3]_x000d__x000a_Zoomed=1_x000d__x000a_Row=0_x000d__x000a_Column=0_x000d__x000a_Height=300_x000d__x000a_Width=300_x000d__x000a_FontName=細明體_x000d__x000a_FontStyle=0_x000d__x000a_FontSize=9_x000d__x000a_PrtFontName=Co 2 2 4 2 2 6 2" xfId="595"/>
    <cellStyle name=" 3]_x000d__x000a_Zoomed=1_x000d__x000a_Row=0_x000d__x000a_Column=0_x000d__x000a_Height=300_x000d__x000a_Width=300_x000d__x000a_FontName=細明體_x000d__x000a_FontStyle=0_x000d__x000a_FontSize=9_x000d__x000a_PrtFontName=Co 2 3 3 9 3" xfId="596"/>
    <cellStyle name=" 3]_x000d__x000a_Zoomed=1_x000d__x000a_Row=0_x000d__x000a_Column=0_x000d__x000a_Height=300_x000d__x000a_Width=300_x000d__x000a_FontName=細明體_x000d__x000a_FontStyle=0_x000d__x000a_FontSize=9_x000d__x000a_PrtFontName=Co 12 7 2" xfId="597"/>
    <cellStyle name=" 3]_x000d__x000a_Zoomed=1_x000d__x000a_Row=0_x000d__x000a_Column=0_x000d__x000a_Height=300_x000d__x000a_Width=300_x000d__x000a_FontName=細明體_x000d__x000a_FontStyle=0_x000d__x000a_FontSize=9_x000d__x000a_PrtFontName=Co 11 6 2 2" xfId="598"/>
    <cellStyle name=" 3]_x000d__x000a_Zoomed=1_x000d__x000a_Row=0_x000d__x000a_Column=0_x000d__x000a_Height=300_x000d__x000a_Width=300_x000d__x000a_FontName=細明體_x000d__x000a_FontStyle=0_x000d__x000a_FontSize=9_x000d__x000a_PrtFontName=Co 2 2 4 2 2 6 2 2" xfId="599"/>
    <cellStyle name=" 3]_x000d__x000a_Zoomed=1_x000d__x000a_Row=0_x000d__x000a_Column=0_x000d__x000a_Height=300_x000d__x000a_Width=300_x000d__x000a_FontName=細明體_x000d__x000a_FontStyle=0_x000d__x000a_FontSize=9_x000d__x000a_PrtFontName=Co 12 7 2 2" xfId="600"/>
    <cellStyle name=" 3]_x000d__x000a_Zoomed=1_x000d__x000a_Row=0_x000d__x000a_Column=0_x000d__x000a_Height=300_x000d__x000a_Width=300_x000d__x000a_FontName=細明體_x000d__x000a_FontStyle=0_x000d__x000a_FontSize=9_x000d__x000a_PrtFontName=Co 14 14" xfId="601"/>
    <cellStyle name=" 3]_x000d__x000a_Zoomed=1_x000d__x000a_Row=0_x000d__x000a_Column=0_x000d__x000a_Height=300_x000d__x000a_Width=300_x000d__x000a_FontName=細明體_x000d__x000a_FontStyle=0_x000d__x000a_FontSize=9_x000d__x000a_PrtFontName=Co 2 2 2 2 3 3" xfId="602"/>
    <cellStyle name=" 3]_x000d__x000a_Zoomed=1_x000d__x000a_Row=0_x000d__x000a_Column=0_x000d__x000a_Height=300_x000d__x000a_Width=300_x000d__x000a_FontName=細明體_x000d__x000a_FontStyle=0_x000d__x000a_FontSize=9_x000d__x000a_PrtFontName=Co 5 2 2 2 3" xfId="603"/>
    <cellStyle name=" 3]_x000d__x000a_Zoomed=1_x000d__x000a_Row=0_x000d__x000a_Column=0_x000d__x000a_Height=300_x000d__x000a_Width=300_x000d__x000a_FontName=細明體_x000d__x000a_FontStyle=0_x000d__x000a_FontSize=9_x000d__x000a_PrtFontName=Co 14 10 2 2" xfId="604"/>
    <cellStyle name=" 3]_x000d__x000a_Zoomed=1_x000d__x000a_Row=0_x000d__x000a_Column=0_x000d__x000a_Height=300_x000d__x000a_Width=300_x000d__x000a_FontName=細明體_x000d__x000a_FontStyle=0_x000d__x000a_FontSize=9_x000d__x000a_PrtFontName=Co 11 11 2" xfId="605"/>
    <cellStyle name=" 3]_x000d__x000a_Zoomed=1_x000d__x000a_Row=0_x000d__x000a_Column=0_x000d__x000a_Height=300_x000d__x000a_Width=300_x000d__x000a_FontName=細明體_x000d__x000a_FontStyle=0_x000d__x000a_FontSize=9_x000d__x000a_PrtFontName=Co 16 4 3" xfId="606"/>
    <cellStyle name=" 3]_x000d__x000a_Zoomed=1_x000d__x000a_Row=0_x000d__x000a_Column=0_x000d__x000a_Height=300_x000d__x000a_Width=300_x000d__x000a_FontName=細明體_x000d__x000a_FontStyle=0_x000d__x000a_FontSize=9_x000d__x000a_PrtFontName=Co 21 4 3" xfId="607"/>
    <cellStyle name=" 3]_x000d__x000a_Zoomed=1_x000d__x000a_Row=0_x000d__x000a_Column=0_x000d__x000a_Height=300_x000d__x000a_Width=300_x000d__x000a_FontName=細明體_x000d__x000a_FontStyle=0_x000d__x000a_FontSize=9_x000d__x000a_PrtFontName=Co 14 14 2" xfId="608"/>
    <cellStyle name=" 3]_x000d__x000a_Zoomed=1_x000d__x000a_Row=0_x000d__x000a_Column=0_x000d__x000a_Height=300_x000d__x000a_Width=300_x000d__x000a_FontName=細明體_x000d__x000a_FontStyle=0_x000d__x000a_FontSize=9_x000d__x000a_PrtFontName=Co 2 2 2 2 3 3 2" xfId="609"/>
    <cellStyle name=" 3]_x000d__x000a_Zoomed=1_x000d__x000a_Row=0_x000d__x000a_Column=0_x000d__x000a_Height=300_x000d__x000a_Width=300_x000d__x000a_FontName=細明體_x000d__x000a_FontStyle=0_x000d__x000a_FontSize=9_x000d__x000a_PrtFontName=Co 2 2 4 8 5 3" xfId="610"/>
    <cellStyle name=" 3]_x000d__x000a_Zoomed=1_x000d__x000a_Row=0_x000d__x000a_Column=0_x000d__x000a_Height=300_x000d__x000a_Width=300_x000d__x000a_FontName=細明體_x000d__x000a_FontStyle=0_x000d__x000a_FontSize=9_x000d__x000a_PrtFontName=Co 11 11 2 2" xfId="611"/>
    <cellStyle name=" 3]_x000d__x000a_Zoomed=1_x000d__x000a_Row=0_x000d__x000a_Column=0_x000d__x000a_Height=300_x000d__x000a_Width=300_x000d__x000a_FontName=細明體_x000d__x000a_FontStyle=0_x000d__x000a_FontSize=9_x000d__x000a_PrtFontName=Co 2 2 2 2 2 12 2" xfId="612"/>
    <cellStyle name=" 3]_x000d__x000a_Zoomed=1_x000d__x000a_Row=0_x000d__x000a_Column=0_x000d__x000a_Height=300_x000d__x000a_Width=300_x000d__x000a_FontName=細明體_x000d__x000a_FontStyle=0_x000d__x000a_FontSize=9_x000d__x000a_PrtFontName=Co 14 15" xfId="613"/>
    <cellStyle name=" 3]_x000d__x000a_Zoomed=1_x000d__x000a_Row=0_x000d__x000a_Column=0_x000d__x000a_Height=300_x000d__x000a_Width=300_x000d__x000a_FontName=細明體_x000d__x000a_FontStyle=0_x000d__x000a_FontSize=9_x000d__x000a_PrtFontName=Co 2 2 2 2 3 4" xfId="614"/>
    <cellStyle name=" 3]_x000d__x000a_Zoomed=1_x000d__x000a_Row=0_x000d__x000a_Column=0_x000d__x000a_Height=300_x000d__x000a_Width=300_x000d__x000a_FontName=細明體_x000d__x000a_FontStyle=0_x000d__x000a_FontSize=9_x000d__x000a_PrtFontName=Co 11 11 3" xfId="615"/>
    <cellStyle name=" 3]_x000d__x000a_Zoomed=1_x000d__x000a_Row=0_x000d__x000a_Column=0_x000d__x000a_Height=300_x000d__x000a_Width=300_x000d__x000a_FontName=細明體_x000d__x000a_FontStyle=0_x000d__x000a_FontSize=9_x000d__x000a_PrtFontName=Co 2 8 3 2" xfId="616"/>
    <cellStyle name=" 3]_x000d__x000a_Zoomed=1_x000d__x000a_Row=0_x000d__x000a_Column=0_x000d__x000a_Height=300_x000d__x000a_Width=300_x000d__x000a_FontName=細明體_x000d__x000a_FontStyle=0_x000d__x000a_FontSize=9_x000d__x000a_PrtFontName=Co 18 2 2 2" xfId="617"/>
    <cellStyle name=" 3]_x000d__x000a_Zoomed=1_x000d__x000a_Row=0_x000d__x000a_Column=0_x000d__x000a_Height=300_x000d__x000a_Width=300_x000d__x000a_FontName=細明體_x000d__x000a_FontStyle=0_x000d__x000a_FontSize=9_x000d__x000a_PrtFontName=Co 2 4 2 3 8 2 2" xfId="618"/>
    <cellStyle name=" 3]_x000d__x000a_Zoomed=1_x000d__x000a_Row=0_x000d__x000a_Column=0_x000d__x000a_Height=300_x000d__x000a_Width=300_x000d__x000a_FontName=細明體_x000d__x000a_FontStyle=0_x000d__x000a_FontSize=9_x000d__x000a_PrtFontName=Co 2 5 2 2 14 3" xfId="619"/>
    <cellStyle name=" 3]_x000d__x000a_Zoomed=1_x000d__x000a_Row=0_x000d__x000a_Column=0_x000d__x000a_Height=300_x000d__x000a_Width=300_x000d__x000a_FontName=細明體_x000d__x000a_FontStyle=0_x000d__x000a_FontSize=9_x000d__x000a_PrtFontName=Co 2 2 6 2 3 4 2" xfId="620"/>
    <cellStyle name=" 3]_x000d__x000a_Zoomed=1_x000d__x000a_Row=0_x000d__x000a_Column=0_x000d__x000a_Height=300_x000d__x000a_Width=300_x000d__x000a_FontName=細明體_x000d__x000a_FontStyle=0_x000d__x000a_FontSize=9_x000d__x000a_PrtFontName=Co 14 10 3" xfId="621"/>
    <cellStyle name=" 3]_x000d__x000a_Zoomed=1_x000d__x000a_Row=0_x000d__x000a_Column=0_x000d__x000a_Height=300_x000d__x000a_Width=300_x000d__x000a_FontName=細明體_x000d__x000a_FontStyle=0_x000d__x000a_FontSize=9_x000d__x000a_PrtFontName=Co 11 12" xfId="622"/>
    <cellStyle name=" 3]_x000d__x000a_Zoomed=1_x000d__x000a_Row=0_x000d__x000a_Column=0_x000d__x000a_Height=300_x000d__x000a_Width=300_x000d__x000a_FontName=細明體_x000d__x000a_FontStyle=0_x000d__x000a_FontSize=9_x000d__x000a_PrtFontName=Co 19 16 2 2" xfId="623"/>
    <cellStyle name=" 3]_x000d__x000a_Zoomed=1_x000d__x000a_Row=0_x000d__x000a_Column=0_x000d__x000a_Height=300_x000d__x000a_Width=300_x000d__x000a_FontName=細明體_x000d__x000a_FontStyle=0_x000d__x000a_FontSize=9_x000d__x000a_PrtFontName=Co 2 4 2 2 7 2 2" xfId="624"/>
    <cellStyle name=" 3]_x000d__x000a_Zoomed=1_x000d__x000a_Row=0_x000d__x000a_Column=0_x000d__x000a_Height=300_x000d__x000a_Width=300_x000d__x000a_FontName=細明體_x000d__x000a_FontStyle=0_x000d__x000a_FontSize=9_x000d__x000a_PrtFontName=Co 2 2 4 2 2 6 3" xfId="625"/>
    <cellStyle name=" 3]_x000d__x000a_Zoomed=1_x000d__x000a_Row=0_x000d__x000a_Column=0_x000d__x000a_Height=300_x000d__x000a_Width=300_x000d__x000a_FontName=細明體_x000d__x000a_FontStyle=0_x000d__x000a_FontSize=9_x000d__x000a_PrtFontName=Co 6 8 3 2 2" xfId="626"/>
    <cellStyle name=" 3]_x000d__x000a_Zoomed=1_x000d__x000a_Row=0_x000d__x000a_Column=0_x000d__x000a_Height=300_x000d__x000a_Width=300_x000d__x000a_FontName=細明體_x000d__x000a_FontStyle=0_x000d__x000a_FontSize=9_x000d__x000a_PrtFontName=Co 12 7 3" xfId="627"/>
    <cellStyle name=" 3]_x000d__x000a_Zoomed=1_x000d__x000a_Row=0_x000d__x000a_Column=0_x000d__x000a_Height=300_x000d__x000a_Width=300_x000d__x000a_FontName=細明體_x000d__x000a_FontStyle=0_x000d__x000a_FontSize=9_x000d__x000a_PrtFontName=Co 18 10 3" xfId="628"/>
    <cellStyle name=" 3]_x000d__x000a_Zoomed=1_x000d__x000a_Row=0_x000d__x000a_Column=0_x000d__x000a_Height=300_x000d__x000a_Width=300_x000d__x000a_FontName=細明體_x000d__x000a_FontStyle=0_x000d__x000a_FontSize=9_x000d__x000a_PrtFontName=Co 2 4 2 3 2 2 2" xfId="629"/>
    <cellStyle name=" 3]_x000d__x000a_Zoomed=1_x000d__x000a_Row=0_x000d__x000a_Column=0_x000d__x000a_Height=300_x000d__x000a_Width=300_x000d__x000a_FontName=細明體_x000d__x000a_FontStyle=0_x000d__x000a_FontSize=9_x000d__x000a_PrtFontName=Co 11 12 2 2" xfId="630"/>
    <cellStyle name=" 3]_x000d__x000a_Zoomed=1_x000d__x000a_Row=0_x000d__x000a_Column=0_x000d__x000a_Height=300_x000d__x000a_Width=300_x000d__x000a_FontName=細明體_x000d__x000a_FontStyle=0_x000d__x000a_FontSize=9_x000d__x000a_PrtFontName=Co 2 2 3 2" xfId="631"/>
    <cellStyle name=" 3]_x000d__x000a_Zoomed=1_x000d__x000a_Row=0_x000d__x000a_Column=0_x000d__x000a_Height=300_x000d__x000a_Width=300_x000d__x000a_FontName=細明體_x000d__x000a_FontStyle=0_x000d__x000a_FontSize=9_x000d__x000a_PrtFontName=Co 3 3 3 13" xfId="632"/>
    <cellStyle name=" 3]_x000d__x000a_Zoomed=1_x000d__x000a_Row=0_x000d__x000a_Column=0_x000d__x000a_Height=300_x000d__x000a_Width=300_x000d__x000a_FontName=細明體_x000d__x000a_FontStyle=0_x000d__x000a_FontSize=9_x000d__x000a_PrtFontName=Co 2 2 3 4 7 2 2" xfId="633"/>
    <cellStyle name=" 3]_x000d__x000a_Zoomed=1_x000d__x000a_Row=0_x000d__x000a_Column=0_x000d__x000a_Height=300_x000d__x000a_Width=300_x000d__x000a_FontName=細明體_x000d__x000a_FontStyle=0_x000d__x000a_FontSize=9_x000d__x000a_PrtFontName=Co 12 7 4" xfId="634"/>
    <cellStyle name=" 3]_x000d__x000a_Zoomed=1_x000d__x000a_Row=0_x000d__x000a_Column=0_x000d__x000a_Height=300_x000d__x000a_Width=300_x000d__x000a_FontName=細明體_x000d__x000a_FontStyle=0_x000d__x000a_FontSize=9_x000d__x000a_PrtFontName=Co 2 4 6 2" xfId="635"/>
    <cellStyle name=" 3]_x000d__x000a_Zoomed=1_x000d__x000a_Row=0_x000d__x000a_Column=0_x000d__x000a_Height=300_x000d__x000a_Width=300_x000d__x000a_FontName=細明體_x000d__x000a_FontStyle=0_x000d__x000a_FontSize=9_x000d__x000a_PrtFontName=Co 2 2 5 2 2 5 2 2" xfId="636"/>
    <cellStyle name=" 3]_x000d__x000a_Zoomed=1_x000d__x000a_Row=0_x000d__x000a_Column=0_x000d__x000a_Height=300_x000d__x000a_Width=300_x000d__x000a_FontName=細明體_x000d__x000a_FontStyle=0_x000d__x000a_FontSize=9_x000d__x000a_PrtFontName=Co 7 2 3 2" xfId="637"/>
    <cellStyle name=" 3]_x000d__x000a_Zoomed=1_x000d__x000a_Row=0_x000d__x000a_Column=0_x000d__x000a_Height=300_x000d__x000a_Width=300_x000d__x000a_FontName=細明體_x000d__x000a_FontStyle=0_x000d__x000a_FontSize=9_x000d__x000a_PrtFontName=Co 12 12 2 2" xfId="638"/>
    <cellStyle name=" 3]_x000d__x000a_Zoomed=1_x000d__x000a_Row=0_x000d__x000a_Column=0_x000d__x000a_Height=300_x000d__x000a_Width=300_x000d__x000a_FontName=細明體_x000d__x000a_FontStyle=0_x000d__x000a_FontSize=9_x000d__x000a_PrtFontName=Co 2 2 6 3 12 2" xfId="639"/>
    <cellStyle name=" 3]_x000d__x000a_Zoomed=1_x000d__x000a_Row=0_x000d__x000a_Column=0_x000d__x000a_Height=300_x000d__x000a_Width=300_x000d__x000a_FontName=細明體_x000d__x000a_FontStyle=0_x000d__x000a_FontSize=9_x000d__x000a_PrtFontName=Co 2 2 6 2 3 4 3" xfId="640"/>
    <cellStyle name=" 3]_x000d__x000a_Zoomed=1_x000d__x000a_Row=0_x000d__x000a_Column=0_x000d__x000a_Height=300_x000d__x000a_Width=300_x000d__x000a_FontName=細明體_x000d__x000a_FontStyle=0_x000d__x000a_FontSize=9_x000d__x000a_PrtFontName=Co 11 13" xfId="641"/>
    <cellStyle name=" 3]_x000d__x000a_Zoomed=1_x000d__x000a_Row=0_x000d__x000a_Column=0_x000d__x000a_Height=300_x000d__x000a_Width=300_x000d__x000a_FontName=細明體_x000d__x000a_FontStyle=0_x000d__x000a_FontSize=9_x000d__x000a_PrtFontName=Co 5 2 2 14 2 2" xfId="642"/>
    <cellStyle name=" 3]_x000d__x000a_Zoomed=1_x000d__x000a_Row=0_x000d__x000a_Column=0_x000d__x000a_Height=300_x000d__x000a_Width=300_x000d__x000a_FontName=細明體_x000d__x000a_FontStyle=0_x000d__x000a_FontSize=9_x000d__x000a_PrtFontName=Co 3 2 2 5 2" xfId="643"/>
    <cellStyle name=" 3]_x000d__x000a_Zoomed=1_x000d__x000a_Row=0_x000d__x000a_Column=0_x000d__x000a_Height=300_x000d__x000a_Width=300_x000d__x000a_FontName=細明體_x000d__x000a_FontStyle=0_x000d__x000a_FontSize=9_x000d__x000a_PrtFontName=Co 11 13 3" xfId="644"/>
    <cellStyle name=" 3]_x000d__x000a_Zoomed=1_x000d__x000a_Row=0_x000d__x000a_Column=0_x000d__x000a_Height=300_x000d__x000a_Width=300_x000d__x000a_FontName=細明體_x000d__x000a_FontStyle=0_x000d__x000a_FontSize=9_x000d__x000a_PrtFontName=Co 2 3 4" xfId="645"/>
    <cellStyle name=" 3]_x000d__x000a_Zoomed=1_x000d__x000a_Row=0_x000d__x000a_Column=0_x000d__x000a_Height=300_x000d__x000a_Width=300_x000d__x000a_FontName=細明體_x000d__x000a_FontStyle=0_x000d__x000a_FontSize=9_x000d__x000a_PrtFontName=Co 2 8 5 2" xfId="646"/>
    <cellStyle name=" 3]_x000d__x000a_Zoomed=1_x000d__x000a_Row=0_x000d__x000a_Column=0_x000d__x000a_Height=300_x000d__x000a_Width=300_x000d__x000a_FontName=細明體_x000d__x000a_FontStyle=0_x000d__x000a_FontSize=9_x000d__x000a_PrtFontName=Co 12 7 5" xfId="647"/>
    <cellStyle name=" 3]_x000d__x000a_Zoomed=1_x000d__x000a_Row=0_x000d__x000a_Column=0_x000d__x000a_Height=300_x000d__x000a_Width=300_x000d__x000a_FontName=細明體_x000d__x000a_FontStyle=0_x000d__x000a_FontSize=9_x000d__x000a_PrtFontName=Co 2 4 6 3" xfId="648"/>
    <cellStyle name=" 3]_x000d__x000a_Zoomed=1_x000d__x000a_Row=0_x000d__x000a_Column=0_x000d__x000a_Height=300_x000d__x000a_Width=300_x000d__x000a_FontName=細明體_x000d__x000a_FontStyle=0_x000d__x000a_FontSize=9_x000d__x000a_PrtFontName=Co 17 5 2" xfId="649"/>
    <cellStyle name=" 3]_x000d__x000a_Zoomed=1_x000d__x000a_Row=0_x000d__x000a_Column=0_x000d__x000a_Height=300_x000d__x000a_Width=300_x000d__x000a_FontName=細明體_x000d__x000a_FontStyle=0_x000d__x000a_FontSize=9_x000d__x000a_PrtFontName=Co 7 2 3 3" xfId="650"/>
    <cellStyle name=" 3]_x000d__x000a_Zoomed=1_x000d__x000a_Row=0_x000d__x000a_Column=0_x000d__x000a_Height=300_x000d__x000a_Width=300_x000d__x000a_FontName=細明體_x000d__x000a_FontStyle=0_x000d__x000a_FontSize=9_x000d__x000a_PrtFontName=Co 5 2 3 3 2" xfId="651"/>
    <cellStyle name=" 3]_x000d__x000a_Zoomed=1_x000d__x000a_Row=0_x000d__x000a_Column=0_x000d__x000a_Height=300_x000d__x000a_Width=300_x000d__x000a_FontName=細明體_x000d__x000a_FontStyle=0_x000d__x000a_FontSize=9_x000d__x000a_PrtFontName=Co 3 2 2" xfId="652"/>
    <cellStyle name=" 3]_x000d__x000a_Zoomed=1_x000d__x000a_Row=0_x000d__x000a_Column=0_x000d__x000a_Height=300_x000d__x000a_Width=300_x000d__x000a_FontName=細明體_x000d__x000a_FontStyle=0_x000d__x000a_FontSize=9_x000d__x000a_PrtFontName=Co 2 2 6 3 12 3" xfId="653"/>
    <cellStyle name=" 3]_x000d__x000a_Zoomed=1_x000d__x000a_Row=0_x000d__x000a_Column=0_x000d__x000a_Height=300_x000d__x000a_Width=300_x000d__x000a_FontName=細明體_x000d__x000a_FontStyle=0_x000d__x000a_FontSize=9_x000d__x000a_PrtFontName=Co 9 17 2" xfId="654"/>
    <cellStyle name=" 3]_x000d__x000a_Zoomed=1_x000d__x000a_Row=0_x000d__x000a_Column=0_x000d__x000a_Height=300_x000d__x000a_Width=300_x000d__x000a_FontName=細明體_x000d__x000a_FontStyle=0_x000d__x000a_FontSize=9_x000d__x000a_PrtFontName=Co 11 14" xfId="655"/>
    <cellStyle name="常规 55" xfId="656"/>
    <cellStyle name=" 3]_x000d__x000a_Zoomed=1_x000d__x000a_Row=0_x000d__x000a_Column=0_x000d__x000a_Height=300_x000d__x000a_Width=300_x000d__x000a_FontName=細明體_x000d__x000a_FontStyle=0_x000d__x000a_FontSize=9_x000d__x000a_PrtFontName=Co 2 5 2 3 7 2 2" xfId="657"/>
    <cellStyle name=" 3]_x000d__x000a_Zoomed=1_x000d__x000a_Row=0_x000d__x000a_Column=0_x000d__x000a_Height=300_x000d__x000a_Width=300_x000d__x000a_FontName=細明體_x000d__x000a_FontStyle=0_x000d__x000a_FontSize=9_x000d__x000a_PrtFontName=Co 3 2 2 5 3" xfId="658"/>
    <cellStyle name=" 3]_x000d__x000a_Zoomed=1_x000d__x000a_Row=0_x000d__x000a_Column=0_x000d__x000a_Height=300_x000d__x000a_Width=300_x000d__x000a_FontName=細明體_x000d__x000a_FontStyle=0_x000d__x000a_FontSize=9_x000d__x000a_PrtFontName=Co 2 2 2 3 4 2" xfId="659"/>
    <cellStyle name=" 3]_x000d__x000a_Zoomed=1_x000d__x000a_Row=0_x000d__x000a_Column=0_x000d__x000a_Height=300_x000d__x000a_Width=300_x000d__x000a_FontName=細明體_x000d__x000a_FontStyle=0_x000d__x000a_FontSize=9_x000d__x000a_PrtFontName=Co 2 4 2 3 4" xfId="660"/>
    <cellStyle name=" 3]_x000d__x000a_Zoomed=1_x000d__x000a_Row=0_x000d__x000a_Column=0_x000d__x000a_Height=300_x000d__x000a_Width=300_x000d__x000a_FontName=細明體_x000d__x000a_FontStyle=0_x000d__x000a_FontSize=9_x000d__x000a_PrtFontName=Co 12 7 5 2" xfId="661"/>
    <cellStyle name=" 3]_x000d__x000a_Zoomed=1_x000d__x000a_Row=0_x000d__x000a_Column=0_x000d__x000a_Height=300_x000d__x000a_Width=300_x000d__x000a_FontName=細明體_x000d__x000a_FontStyle=0_x000d__x000a_FontSize=9_x000d__x000a_PrtFontName=Co 17 5 2 2" xfId="662"/>
    <cellStyle name=" 3]_x000d__x000a_Zoomed=1_x000d__x000a_Row=0_x000d__x000a_Column=0_x000d__x000a_Height=300_x000d__x000a_Width=300_x000d__x000a_FontName=細明體_x000d__x000a_FontStyle=0_x000d__x000a_FontSize=9_x000d__x000a_PrtFontName=Co 5 2 3 3 2 2" xfId="663"/>
    <cellStyle name=" 3]_x000d__x000a_Zoomed=1_x000d__x000a_Row=0_x000d__x000a_Column=0_x000d__x000a_Height=300_x000d__x000a_Width=300_x000d__x000a_FontName=細明體_x000d__x000a_FontStyle=0_x000d__x000a_FontSize=9_x000d__x000a_PrtFontName=Co 3 2 2 2" xfId="664"/>
    <cellStyle name=" 3]_x000d__x000a_Zoomed=1_x000d__x000a_Row=0_x000d__x000a_Column=0_x000d__x000a_Height=300_x000d__x000a_Width=300_x000d__x000a_FontName=細明體_x000d__x000a_FontStyle=0_x000d__x000a_FontSize=9_x000d__x000a_PrtFontName=Co 5 2 2 5 3" xfId="665"/>
    <cellStyle name=" 3]_x000d__x000a_Zoomed=1_x000d__x000a_Row=0_x000d__x000a_Column=0_x000d__x000a_Height=300_x000d__x000a_Width=300_x000d__x000a_FontName=細明體_x000d__x000a_FontStyle=0_x000d__x000a_FontSize=9_x000d__x000a_PrtFontName=Co 11 14 2" xfId="666"/>
    <cellStyle name=" 3]_x000d__x000a_Zoomed=1_x000d__x000a_Row=0_x000d__x000a_Column=0_x000d__x000a_Height=300_x000d__x000a_Width=300_x000d__x000a_FontName=細明體_x000d__x000a_FontStyle=0_x000d__x000a_FontSize=9_x000d__x000a_PrtFontName=Co 2 4 3" xfId="667"/>
    <cellStyle name="常规 55 2" xfId="668"/>
    <cellStyle name=" 3]_x000d__x000a_Zoomed=1_x000d__x000a_Row=0_x000d__x000a_Column=0_x000d__x000a_Height=300_x000d__x000a_Width=300_x000d__x000a_FontName=細明體_x000d__x000a_FontStyle=0_x000d__x000a_FontSize=9_x000d__x000a_PrtFontName=Co 16 7 3" xfId="669"/>
    <cellStyle name=" 3]_x000d__x000a_Zoomed=1_x000d__x000a_Row=0_x000d__x000a_Column=0_x000d__x000a_Height=300_x000d__x000a_Width=300_x000d__x000a_FontName=細明體_x000d__x000a_FontStyle=0_x000d__x000a_FontSize=9_x000d__x000a_PrtFontName=Co 21 7 3" xfId="670"/>
    <cellStyle name=" 3]_x000d__x000a_Zoomed=1_x000d__x000a_Row=0_x000d__x000a_Column=0_x000d__x000a_Height=300_x000d__x000a_Width=300_x000d__x000a_FontName=細明體_x000d__x000a_FontStyle=0_x000d__x000a_FontSize=9_x000d__x000a_PrtFontName=Co 2 2 2 3 4 2 2" xfId="671"/>
    <cellStyle name=" 3]_x000d__x000a_Zoomed=1_x000d__x000a_Row=0_x000d__x000a_Column=0_x000d__x000a_Height=300_x000d__x000a_Width=300_x000d__x000a_FontName=細明體_x000d__x000a_FontStyle=0_x000d__x000a_FontSize=9_x000d__x000a_PrtFontName=Co 2 4 2 3 4 2" xfId="672"/>
    <cellStyle name=" 3]_x000d__x000a_Zoomed=1_x000d__x000a_Row=0_x000d__x000a_Column=0_x000d__x000a_Height=300_x000d__x000a_Width=300_x000d__x000a_FontName=細明體_x000d__x000a_FontStyle=0_x000d__x000a_FontSize=9_x000d__x000a_PrtFontName=Co 2 4 3 10 3" xfId="673"/>
    <cellStyle name=" 3]_x000d__x000a_Zoomed=1_x000d__x000a_Row=0_x000d__x000a_Column=0_x000d__x000a_Height=300_x000d__x000a_Width=300_x000d__x000a_FontName=細明體_x000d__x000a_FontStyle=0_x000d__x000a_FontSize=9_x000d__x000a_PrtFontName=Co 11 14 2 2" xfId="674"/>
    <cellStyle name=" 3]_x000d__x000a_Zoomed=1_x000d__x000a_Row=0_x000d__x000a_Column=0_x000d__x000a_Height=300_x000d__x000a_Width=300_x000d__x000a_FontName=細明體_x000d__x000a_FontStyle=0_x000d__x000a_FontSize=9_x000d__x000a_PrtFontName=Co 2 4 3 2" xfId="675"/>
    <cellStyle name=" 3]_x000d__x000a_Zoomed=1_x000d__x000a_Row=0_x000d__x000a_Column=0_x000d__x000a_Height=300_x000d__x000a_Width=300_x000d__x000a_FontName=細明體_x000d__x000a_FontStyle=0_x000d__x000a_FontSize=9_x000d__x000a_PrtFontName=Co 2 2 5 2 2 9 2 2" xfId="676"/>
    <cellStyle name=" 3]_x000d__x000a_Zoomed=1_x000d__x000a_Row=0_x000d__x000a_Column=0_x000d__x000a_Height=300_x000d__x000a_Width=300_x000d__x000a_FontName=細明體_x000d__x000a_FontStyle=0_x000d__x000a_FontSize=9_x000d__x000a_PrtFontName=Co 2 2 4 2 2 11 2 2" xfId="677"/>
    <cellStyle name=" 3]_x000d__x000a_Zoomed=1_x000d__x000a_Row=0_x000d__x000a_Column=0_x000d__x000a_Height=300_x000d__x000a_Width=300_x000d__x000a_FontName=細明體_x000d__x000a_FontStyle=0_x000d__x000a_FontSize=9_x000d__x000a_PrtFontName=Co 2 4 2 3 4 3" xfId="678"/>
    <cellStyle name=" 3]_x000d__x000a_Zoomed=1_x000d__x000a_Row=0_x000d__x000a_Column=0_x000d__x000a_Height=300_x000d__x000a_Width=300_x000d__x000a_FontName=細明體_x000d__x000a_FontStyle=0_x000d__x000a_FontSize=9_x000d__x000a_PrtFontName=Co 12 16 2 2" xfId="679"/>
    <cellStyle name=" 3]_x000d__x000a_Zoomed=1_x000d__x000a_Row=0_x000d__x000a_Column=0_x000d__x000a_Height=300_x000d__x000a_Width=300_x000d__x000a_FontName=細明體_x000d__x000a_FontStyle=0_x000d__x000a_FontSize=9_x000d__x000a_PrtFontName=Co 11 14 3" xfId="680"/>
    <cellStyle name=" 3]_x000d__x000a_Zoomed=1_x000d__x000a_Row=0_x000d__x000a_Column=0_x000d__x000a_Height=300_x000d__x000a_Width=300_x000d__x000a_FontName=細明體_x000d__x000a_FontStyle=0_x000d__x000a_FontSize=9_x000d__x000a_PrtFontName=Co 2 4 4" xfId="681"/>
    <cellStyle name=" 3]_x000d__x000a_Zoomed=1_x000d__x000a_Row=0_x000d__x000a_Column=0_x000d__x000a_Height=300_x000d__x000a_Width=300_x000d__x000a_FontName=細明體_x000d__x000a_FontStyle=0_x000d__x000a_FontSize=9_x000d__x000a_PrtFontName=Co 2 8 6 2" xfId="682"/>
    <cellStyle name=" 3]_x000d__x000a_Zoomed=1_x000d__x000a_Row=0_x000d__x000a_Column=0_x000d__x000a_Height=300_x000d__x000a_Width=300_x000d__x000a_FontName=細明體_x000d__x000a_FontStyle=0_x000d__x000a_FontSize=9_x000d__x000a_PrtFontName=Co 12 7 6" xfId="683"/>
    <cellStyle name=" 3]_x000d__x000a_Zoomed=1_x000d__x000a_Row=0_x000d__x000a_Column=0_x000d__x000a_Height=300_x000d__x000a_Width=300_x000d__x000a_FontName=細明體_x000d__x000a_FontStyle=0_x000d__x000a_FontSize=9_x000d__x000a_PrtFontName=Co 2 2 6 2 3 5 2 2" xfId="684"/>
    <cellStyle name=" 3]_x000d__x000a_Zoomed=1_x000d__x000a_Row=0_x000d__x000a_Column=0_x000d__x000a_Height=300_x000d__x000a_Width=300_x000d__x000a_FontName=細明體_x000d__x000a_FontStyle=0_x000d__x000a_FontSize=9_x000d__x000a_PrtFontName=Co 17 5 3" xfId="685"/>
    <cellStyle name=" 3]_x000d__x000a_Zoomed=1_x000d__x000a_Row=0_x000d__x000a_Column=0_x000d__x000a_Height=300_x000d__x000a_Width=300_x000d__x000a_FontName=細明體_x000d__x000a_FontStyle=0_x000d__x000a_FontSize=9_x000d__x000a_PrtFontName=Co 5 2 3 3 3" xfId="686"/>
    <cellStyle name=" 3]_x000d__x000a_Zoomed=1_x000d__x000a_Row=0_x000d__x000a_Column=0_x000d__x000a_Height=300_x000d__x000a_Width=300_x000d__x000a_FontName=細明體_x000d__x000a_FontStyle=0_x000d__x000a_FontSize=9_x000d__x000a_PrtFontName=Co 3 2 3" xfId="687"/>
    <cellStyle name=" 3]_x000d__x000a_Zoomed=1_x000d__x000a_Row=0_x000d__x000a_Column=0_x000d__x000a_Height=300_x000d__x000a_Width=300_x000d__x000a_FontName=細明體_x000d__x000a_FontStyle=0_x000d__x000a_FontSize=9_x000d__x000a_PrtFontName=Co 11 15" xfId="688"/>
    <cellStyle name=" 3]_x000d__x000a_Zoomed=1_x000d__x000a_Row=0_x000d__x000a_Column=0_x000d__x000a_Height=300_x000d__x000a_Width=300_x000d__x000a_FontName=細明體_x000d__x000a_FontStyle=0_x000d__x000a_FontSize=9_x000d__x000a_PrtFontName=Co 2 2 2 3 4 3" xfId="689"/>
    <cellStyle name=" 3]_x000d__x000a_Zoomed=1_x000d__x000a_Row=0_x000d__x000a_Column=0_x000d__x000a_Height=300_x000d__x000a_Width=300_x000d__x000a_FontName=細明體_x000d__x000a_FontStyle=0_x000d__x000a_FontSize=9_x000d__x000a_PrtFontName=Co 2 4 2 3 5" xfId="690"/>
    <cellStyle name=" 3]_x000d__x000a_Zoomed=1_x000d__x000a_Row=0_x000d__x000a_Column=0_x000d__x000a_Height=300_x000d__x000a_Width=300_x000d__x000a_FontName=細明體_x000d__x000a_FontStyle=0_x000d__x000a_FontSize=9_x000d__x000a_PrtFontName=Co 12 7 6 2" xfId="691"/>
    <cellStyle name=" 3]_x000d__x000a_Zoomed=1_x000d__x000a_Row=0_x000d__x000a_Column=0_x000d__x000a_Height=300_x000d__x000a_Width=300_x000d__x000a_FontName=細明體_x000d__x000a_FontStyle=0_x000d__x000a_FontSize=9_x000d__x000a_PrtFontName=Co 3 2 2 2 14" xfId="692"/>
    <cellStyle name=" 3]_x000d__x000a_Zoomed=1_x000d__x000a_Row=0_x000d__x000a_Column=0_x000d__x000a_Height=300_x000d__x000a_Width=300_x000d__x000a_FontName=細明體_x000d__x000a_FontStyle=0_x000d__x000a_FontSize=9_x000d__x000a_PrtFontName=Co 5 2 2 6 3" xfId="693"/>
    <cellStyle name=" 3]_x000d__x000a_Zoomed=1_x000d__x000a_Row=0_x000d__x000a_Column=0_x000d__x000a_Height=300_x000d__x000a_Width=300_x000d__x000a_FontName=細明體_x000d__x000a_FontStyle=0_x000d__x000a_FontSize=9_x000d__x000a_PrtFontName=Co 11 15 2" xfId="694"/>
    <cellStyle name=" 3]_x000d__x000a_Zoomed=1_x000d__x000a_Row=0_x000d__x000a_Column=0_x000d__x000a_Height=300_x000d__x000a_Width=300_x000d__x000a_FontName=細明體_x000d__x000a_FontStyle=0_x000d__x000a_FontSize=9_x000d__x000a_PrtFontName=Co 2 5 3" xfId="695"/>
    <cellStyle name=" 3]_x000d__x000a_Zoomed=1_x000d__x000a_Row=0_x000d__x000a_Column=0_x000d__x000a_Height=300_x000d__x000a_Width=300_x000d__x000a_FontName=細明體_x000d__x000a_FontStyle=0_x000d__x000a_FontSize=9_x000d__x000a_PrtFontName=Co 16 8 3" xfId="696"/>
    <cellStyle name=" 3]_x000d__x000a_Zoomed=1_x000d__x000a_Row=0_x000d__x000a_Column=0_x000d__x000a_Height=300_x000d__x000a_Width=300_x000d__x000a_FontName=細明體_x000d__x000a_FontStyle=0_x000d__x000a_FontSize=9_x000d__x000a_PrtFontName=Co 21 8 3" xfId="697"/>
    <cellStyle name=" 3]_x000d__x000a_Zoomed=1_x000d__x000a_Row=0_x000d__x000a_Column=0_x000d__x000a_Height=300_x000d__x000a_Width=300_x000d__x000a_FontName=細明體_x000d__x000a_FontStyle=0_x000d__x000a_FontSize=9_x000d__x000a_PrtFontName=Co 11 15 2 2" xfId="698"/>
    <cellStyle name=" 3]_x000d__x000a_Zoomed=1_x000d__x000a_Row=0_x000d__x000a_Column=0_x000d__x000a_Height=300_x000d__x000a_Width=300_x000d__x000a_FontName=細明體_x000d__x000a_FontStyle=0_x000d__x000a_FontSize=9_x000d__x000a_PrtFontName=Co 2 5 3 2" xfId="699"/>
    <cellStyle name=" 3]_x000d__x000a_Zoomed=1_x000d__x000a_Row=0_x000d__x000a_Column=0_x000d__x000a_Height=300_x000d__x000a_Width=300_x000d__x000a_FontName=細明體_x000d__x000a_FontStyle=0_x000d__x000a_FontSize=9_x000d__x000a_PrtFontName=Co 11 15 3" xfId="700"/>
    <cellStyle name=" 3]_x000d__x000a_Zoomed=1_x000d__x000a_Row=0_x000d__x000a_Column=0_x000d__x000a_Height=300_x000d__x000a_Width=300_x000d__x000a_FontName=細明體_x000d__x000a_FontStyle=0_x000d__x000a_FontSize=9_x000d__x000a_PrtFontName=Co 2 5 4" xfId="701"/>
    <cellStyle name=" 3]_x000d__x000a_Zoomed=1_x000d__x000a_Row=0_x000d__x000a_Column=0_x000d__x000a_Height=300_x000d__x000a_Width=300_x000d__x000a_FontName=細明體_x000d__x000a_FontStyle=0_x000d__x000a_FontSize=9_x000d__x000a_PrtFontName=Co 2 8 7 2" xfId="702"/>
    <cellStyle name=" 3]_x000d__x000a_Zoomed=1_x000d__x000a_Row=0_x000d__x000a_Column=0_x000d__x000a_Height=300_x000d__x000a_Width=300_x000d__x000a_FontName=細明體_x000d__x000a_FontStyle=0_x000d__x000a_FontSize=9_x000d__x000a_PrtFontName=Co 12 7 7" xfId="703"/>
    <cellStyle name=" 3]_x000d__x000a_Zoomed=1_x000d__x000a_Row=0_x000d__x000a_Column=0_x000d__x000a_Height=300_x000d__x000a_Width=300_x000d__x000a_FontName=細明體_x000d__x000a_FontStyle=0_x000d__x000a_FontSize=9_x000d__x000a_PrtFontName=Co 11 16" xfId="704"/>
    <cellStyle name=" 3]_x000d__x000a_Zoomed=1_x000d__x000a_Row=0_x000d__x000a_Column=0_x000d__x000a_Height=300_x000d__x000a_Width=300_x000d__x000a_FontName=細明體_x000d__x000a_FontStyle=0_x000d__x000a_FontSize=9_x000d__x000a_PrtFontName=Co 15 14" xfId="705"/>
    <cellStyle name=" 3]_x000d__x000a_Zoomed=1_x000d__x000a_Row=0_x000d__x000a_Column=0_x000d__x000a_Height=300_x000d__x000a_Width=300_x000d__x000a_FontName=細明體_x000d__x000a_FontStyle=0_x000d__x000a_FontSize=9_x000d__x000a_PrtFontName=Co 2 5 4 4 2 2" xfId="706"/>
    <cellStyle name=" 3]_x000d__x000a_Zoomed=1_x000d__x000a_Row=0_x000d__x000a_Column=0_x000d__x000a_Height=300_x000d__x000a_Width=300_x000d__x000a_FontName=細明體_x000d__x000a_FontStyle=0_x000d__x000a_FontSize=9_x000d__x000a_PrtFontName=Co 20 14" xfId="707"/>
    <cellStyle name=" 3]_x000d__x000a_Zoomed=1_x000d__x000a_Row=0_x000d__x000a_Column=0_x000d__x000a_Height=300_x000d__x000a_Width=300_x000d__x000a_FontName=細明體_x000d__x000a_FontStyle=0_x000d__x000a_FontSize=9_x000d__x000a_PrtFontName=Co 5 2 2 7 3" xfId="708"/>
    <cellStyle name=" 3]_x000d__x000a_Zoomed=1_x000d__x000a_Row=0_x000d__x000a_Column=0_x000d__x000a_Height=300_x000d__x000a_Width=300_x000d__x000a_FontName=細明體_x000d__x000a_FontStyle=0_x000d__x000a_FontSize=9_x000d__x000a_PrtFontName=Co 11 16 2" xfId="709"/>
    <cellStyle name=" 3]_x000d__x000a_Zoomed=1_x000d__x000a_Row=0_x000d__x000a_Column=0_x000d__x000a_Height=300_x000d__x000a_Width=300_x000d__x000a_FontName=細明體_x000d__x000a_FontStyle=0_x000d__x000a_FontSize=9_x000d__x000a_PrtFontName=Co 2 6 3" xfId="710"/>
    <cellStyle name=" 3]_x000d__x000a_Zoomed=1_x000d__x000a_Row=0_x000d__x000a_Column=0_x000d__x000a_Height=300_x000d__x000a_Width=300_x000d__x000a_FontName=細明體_x000d__x000a_FontStyle=0_x000d__x000a_FontSize=9_x000d__x000a_PrtFontName=Co 16 9 3" xfId="711"/>
    <cellStyle name=" 3]_x000d__x000a_Zoomed=1_x000d__x000a_Row=0_x000d__x000a_Column=0_x000d__x000a_Height=300_x000d__x000a_Width=300_x000d__x000a_FontName=細明體_x000d__x000a_FontStyle=0_x000d__x000a_FontSize=9_x000d__x000a_PrtFontName=Co 21 9 3" xfId="712"/>
    <cellStyle name=" 3]_x000d__x000a_Zoomed=1_x000d__x000a_Row=0_x000d__x000a_Column=0_x000d__x000a_Height=300_x000d__x000a_Width=300_x000d__x000a_FontName=細明體_x000d__x000a_FontStyle=0_x000d__x000a_FontSize=9_x000d__x000a_PrtFontName=Co 15 14 2" xfId="713"/>
    <cellStyle name=" 3]_x000d__x000a_Zoomed=1_x000d__x000a_Row=0_x000d__x000a_Column=0_x000d__x000a_Height=300_x000d__x000a_Width=300_x000d__x000a_FontName=細明體_x000d__x000a_FontStyle=0_x000d__x000a_FontSize=9_x000d__x000a_PrtFontName=Co 20 14 2" xfId="714"/>
    <cellStyle name=" 3]_x000d__x000a_Zoomed=1_x000d__x000a_Row=0_x000d__x000a_Column=0_x000d__x000a_Height=300_x000d__x000a_Width=300_x000d__x000a_FontName=細明體_x000d__x000a_FontStyle=0_x000d__x000a_FontSize=9_x000d__x000a_PrtFontName=Co 11 16 2 2" xfId="715"/>
    <cellStyle name=" 3]_x000d__x000a_Zoomed=1_x000d__x000a_Row=0_x000d__x000a_Column=0_x000d__x000a_Height=300_x000d__x000a_Width=300_x000d__x000a_FontName=細明體_x000d__x000a_FontStyle=0_x000d__x000a_FontSize=9_x000d__x000a_PrtFontName=Co 2 2 11 4 3" xfId="716"/>
    <cellStyle name=" 3]_x000d__x000a_Zoomed=1_x000d__x000a_Row=0_x000d__x000a_Column=0_x000d__x000a_Height=300_x000d__x000a_Width=300_x000d__x000a_FontName=細明體_x000d__x000a_FontStyle=0_x000d__x000a_FontSize=9_x000d__x000a_PrtFontName=Co 2 6 3 2" xfId="717"/>
    <cellStyle name=" 3]_x000d__x000a_Zoomed=1_x000d__x000a_Row=0_x000d__x000a_Column=0_x000d__x000a_Height=300_x000d__x000a_Width=300_x000d__x000a_FontName=細明體_x000d__x000a_FontStyle=0_x000d__x000a_FontSize=9_x000d__x000a_PrtFontName=Co 15 15" xfId="718"/>
    <cellStyle name=" 3]_x000d__x000a_Zoomed=1_x000d__x000a_Row=0_x000d__x000a_Column=0_x000d__x000a_Height=300_x000d__x000a_Width=300_x000d__x000a_FontName=細明體_x000d__x000a_FontStyle=0_x000d__x000a_FontSize=9_x000d__x000a_PrtFontName=Co 20 15" xfId="719"/>
    <cellStyle name=" 3]_x000d__x000a_Zoomed=1_x000d__x000a_Row=0_x000d__x000a_Column=0_x000d__x000a_Height=300_x000d__x000a_Width=300_x000d__x000a_FontName=細明體_x000d__x000a_FontStyle=0_x000d__x000a_FontSize=9_x000d__x000a_PrtFontName=Co 11 16 3" xfId="720"/>
    <cellStyle name=" 3]_x000d__x000a_Zoomed=1_x000d__x000a_Row=0_x000d__x000a_Column=0_x000d__x000a_Height=300_x000d__x000a_Width=300_x000d__x000a_FontName=細明體_x000d__x000a_FontStyle=0_x000d__x000a_FontSize=9_x000d__x000a_PrtFontName=Co 2 6 4" xfId="721"/>
    <cellStyle name=" 3]_x000d__x000a_Zoomed=1_x000d__x000a_Row=0_x000d__x000a_Column=0_x000d__x000a_Height=300_x000d__x000a_Width=300_x000d__x000a_FontName=細明體_x000d__x000a_FontStyle=0_x000d__x000a_FontSize=9_x000d__x000a_PrtFontName=Co 2 8 8 2" xfId="722"/>
    <cellStyle name=" 3]_x000d__x000a_Zoomed=1_x000d__x000a_Row=0_x000d__x000a_Column=0_x000d__x000a_Height=300_x000d__x000a_Width=300_x000d__x000a_FontName=細明體_x000d__x000a_FontStyle=0_x000d__x000a_FontSize=9_x000d__x000a_PrtFontName=Co 3 3 3 12 2 2" xfId="723"/>
    <cellStyle name=" 3]_x000d__x000a_Zoomed=1_x000d__x000a_Row=0_x000d__x000a_Column=0_x000d__x000a_Height=300_x000d__x000a_Width=300_x000d__x000a_FontName=細明體_x000d__x000a_FontStyle=0_x000d__x000a_FontSize=9_x000d__x000a_PrtFontName=Co 11 17" xfId="724"/>
    <cellStyle name=" 3]_x000d__x000a_Zoomed=1_x000d__x000a_Row=0_x000d__x000a_Column=0_x000d__x000a_Height=300_x000d__x000a_Width=300_x000d__x000a_FontName=細明體_x000d__x000a_FontStyle=0_x000d__x000a_FontSize=9_x000d__x000a_PrtFontName=Co 2 2 2 8 2 2" xfId="725"/>
    <cellStyle name=" 3]_x000d__x000a_Zoomed=1_x000d__x000a_Row=0_x000d__x000a_Column=0_x000d__x000a_Height=300_x000d__x000a_Width=300_x000d__x000a_FontName=細明體_x000d__x000a_FontStyle=0_x000d__x000a_FontSize=9_x000d__x000a_PrtFontName=Co 3 3 2 2 4 2 2" xfId="726"/>
    <cellStyle name=" 3]_x000d__x000a_Zoomed=1_x000d__x000a_Row=0_x000d__x000a_Column=0_x000d__x000a_Height=300_x000d__x000a_Width=300_x000d__x000a_FontName=細明體_x000d__x000a_FontStyle=0_x000d__x000a_FontSize=9_x000d__x000a_PrtFontName=Co 2 2 2 8 2 2 2" xfId="727"/>
    <cellStyle name=" 3]_x000d__x000a_Zoomed=1_x000d__x000a_Row=0_x000d__x000a_Column=0_x000d__x000a_Height=300_x000d__x000a_Width=300_x000d__x000a_FontName=細明體_x000d__x000a_FontStyle=0_x000d__x000a_FontSize=9_x000d__x000a_PrtFontName=Co 5 2 2 8 3" xfId="728"/>
    <cellStyle name=" 3]_x000d__x000a_Zoomed=1_x000d__x000a_Row=0_x000d__x000a_Column=0_x000d__x000a_Height=300_x000d__x000a_Width=300_x000d__x000a_FontName=細明體_x000d__x000a_FontStyle=0_x000d__x000a_FontSize=9_x000d__x000a_PrtFontName=Co 11 17 2" xfId="729"/>
    <cellStyle name=" 3]_x000d__x000a_Zoomed=1_x000d__x000a_Row=0_x000d__x000a_Column=0_x000d__x000a_Height=300_x000d__x000a_Width=300_x000d__x000a_FontName=細明體_x000d__x000a_FontStyle=0_x000d__x000a_FontSize=9_x000d__x000a_PrtFontName=Co 2 7 3" xfId="730"/>
    <cellStyle name=" 3]_x000d__x000a_Zoomed=1_x000d__x000a_Row=0_x000d__x000a_Column=0_x000d__x000a_Height=300_x000d__x000a_Width=300_x000d__x000a_FontName=細明體_x000d__x000a_FontStyle=0_x000d__x000a_FontSize=9_x000d__x000a_PrtFontName=Co 2 2 3 2 2 5 3" xfId="731"/>
    <cellStyle name=" 3]_x000d__x000a_Zoomed=1_x000d__x000a_Row=0_x000d__x000a_Column=0_x000d__x000a_Height=300_x000d__x000a_Width=300_x000d__x000a_FontName=細明體_x000d__x000a_FontStyle=0_x000d__x000a_FontSize=9_x000d__x000a_PrtFontName=Co 18 2" xfId="732"/>
    <cellStyle name=" 3]_x000d__x000a_Zoomed=1_x000d__x000a_Row=0_x000d__x000a_Column=0_x000d__x000a_Height=300_x000d__x000a_Width=300_x000d__x000a_FontName=細明體_x000d__x000a_FontStyle=0_x000d__x000a_FontSize=9_x000d__x000a_PrtFontName=Co 2 4 2 3 8" xfId="733"/>
    <cellStyle name=" 3]_x000d__x000a_Zoomed=1_x000d__x000a_Row=0_x000d__x000a_Column=0_x000d__x000a_Height=300_x000d__x000a_Width=300_x000d__x000a_FontName=細明體_x000d__x000a_FontStyle=0_x000d__x000a_FontSize=9_x000d__x000a_PrtFontName=Co 23 2" xfId="734"/>
    <cellStyle name=" 3]_x000d__x000a_Zoomed=1_x000d__x000a_Row=0_x000d__x000a_Column=0_x000d__x000a_Height=300_x000d__x000a_Width=300_x000d__x000a_FontName=細明體_x000d__x000a_FontStyle=0_x000d__x000a_FontSize=9_x000d__x000a_PrtFontName=Co 3 6 7 3" xfId="735"/>
    <cellStyle name=" 3]_x000d__x000a_Zoomed=1_x000d__x000a_Row=0_x000d__x000a_Column=0_x000d__x000a_Height=300_x000d__x000a_Width=300_x000d__x000a_FontName=細明體_x000d__x000a_FontStyle=0_x000d__x000a_FontSize=9_x000d__x000a_PrtFontName=Co 11 18" xfId="736"/>
    <cellStyle name=" 3]_x000d__x000a_Zoomed=1_x000d__x000a_Row=0_x000d__x000a_Column=0_x000d__x000a_Height=300_x000d__x000a_Width=300_x000d__x000a_FontName=細明體_x000d__x000a_FontStyle=0_x000d__x000a_FontSize=9_x000d__x000a_PrtFontName=Co 2 2 2 8 2 3" xfId="737"/>
    <cellStyle name="常规_附表二.汽油加氢脱硫项目工程量清单表（1）" xfId="738"/>
    <cellStyle name=" 3]_x000d__x000a_Zoomed=1_x000d__x000a_Row=0_x000d__x000a_Column=0_x000d__x000a_Height=300_x000d__x000a_Width=300_x000d__x000a_FontName=細明體_x000d__x000a_FontStyle=0_x000d__x000a_FontSize=9_x000d__x000a_PrtFontName=Co 2 2 6 2 3 10" xfId="739"/>
    <cellStyle name=" 3]_x000d__x000a_Zoomed=1_x000d__x000a_Row=0_x000d__x000a_Column=0_x000d__x000a_Height=300_x000d__x000a_Width=300_x000d__x000a_FontName=細明體_x000d__x000a_FontStyle=0_x000d__x000a_FontSize=9_x000d__x000a_PrtFontName=Co 2 4 8 2 2 2" xfId="740"/>
    <cellStyle name=" 3]_x000d__x000a_Zoomed=1_x000d__x000a_Row=0_x000d__x000a_Column=0_x000d__x000a_Height=300_x000d__x000a_Width=300_x000d__x000a_FontName=細明體_x000d__x000a_FontStyle=0_x000d__x000a_FontSize=9_x000d__x000a_PrtFontName=Co 11 2" xfId="741"/>
    <cellStyle name=" 3]_x000d__x000a_Zoomed=1_x000d__x000a_Row=0_x000d__x000a_Column=0_x000d__x000a_Height=300_x000d__x000a_Width=300_x000d__x000a_FontName=細明體_x000d__x000a_FontStyle=0_x000d__x000a_FontSize=9_x000d__x000a_PrtFontName=Co 2 2 6 2 3 10 2" xfId="742"/>
    <cellStyle name=" 3]_x000d__x000a_Zoomed=1_x000d__x000a_Row=0_x000d__x000a_Column=0_x000d__x000a_Height=300_x000d__x000a_Width=300_x000d__x000a_FontName=細明體_x000d__x000a_FontStyle=0_x000d__x000a_FontSize=9_x000d__x000a_PrtFontName=Co 6" xfId="743"/>
    <cellStyle name=" 3]_x000d__x000a_Zoomed=1_x000d__x000a_Row=0_x000d__x000a_Column=0_x000d__x000a_Height=300_x000d__x000a_Width=300_x000d__x000a_FontName=細明體_x000d__x000a_FontStyle=0_x000d__x000a_FontSize=9_x000d__x000a_PrtFontName=Co 11 2 2" xfId="744"/>
    <cellStyle name=" 3]_x000d__x000a_Zoomed=1_x000d__x000a_Row=0_x000d__x000a_Column=0_x000d__x000a_Height=300_x000d__x000a_Width=300_x000d__x000a_FontName=細明體_x000d__x000a_FontStyle=0_x000d__x000a_FontSize=9_x000d__x000a_PrtFontName=Co 6 2" xfId="745"/>
    <cellStyle name=" 3]_x000d__x000a_Zoomed=1_x000d__x000a_Row=0_x000d__x000a_Column=0_x000d__x000a_Height=300_x000d__x000a_Width=300_x000d__x000a_FontName=細明體_x000d__x000a_FontStyle=0_x000d__x000a_FontSize=9_x000d__x000a_PrtFontName=Co 11 2 2 2" xfId="746"/>
    <cellStyle name=" 3]_x000d__x000a_Zoomed=1_x000d__x000a_Row=0_x000d__x000a_Column=0_x000d__x000a_Height=300_x000d__x000a_Width=300_x000d__x000a_FontName=細明體_x000d__x000a_FontStyle=0_x000d__x000a_FontSize=9_x000d__x000a_PrtFontName=Co 7" xfId="747"/>
    <cellStyle name=" 3]_x000d__x000a_Zoomed=1_x000d__x000a_Row=0_x000d__x000a_Column=0_x000d__x000a_Height=300_x000d__x000a_Width=300_x000d__x000a_FontName=細明體_x000d__x000a_FontStyle=0_x000d__x000a_FontSize=9_x000d__x000a_PrtFontName=Co 11 2 3" xfId="748"/>
    <cellStyle name=" 3]_x000d__x000a_Zoomed=1_x000d__x000a_Row=0_x000d__x000a_Column=0_x000d__x000a_Height=300_x000d__x000a_Width=300_x000d__x000a_FontName=細明體_x000d__x000a_FontStyle=0_x000d__x000a_FontSize=9_x000d__x000a_PrtFontName=Co 2 2 6 2 3 11" xfId="749"/>
    <cellStyle name=" 3]_x000d__x000a_Zoomed=1_x000d__x000a_Row=0_x000d__x000a_Column=0_x000d__x000a_Height=300_x000d__x000a_Width=300_x000d__x000a_FontName=細明體_x000d__x000a_FontStyle=0_x000d__x000a_FontSize=9_x000d__x000a_PrtFontName=Co 11 3" xfId="750"/>
    <cellStyle name=" 3]_x000d__x000a_Zoomed=1_x000d__x000a_Row=0_x000d__x000a_Column=0_x000d__x000a_Height=300_x000d__x000a_Width=300_x000d__x000a_FontName=細明體_x000d__x000a_FontStyle=0_x000d__x000a_FontSize=9_x000d__x000a_PrtFontName=Co 11 3 2" xfId="751"/>
    <cellStyle name=" 3]_x000d__x000a_Zoomed=1_x000d__x000a_Row=0_x000d__x000a_Column=0_x000d__x000a_Height=300_x000d__x000a_Width=300_x000d__x000a_FontName=細明體_x000d__x000a_FontStyle=0_x000d__x000a_FontSize=9_x000d__x000a_PrtFontName=Co 5 3 6 3" xfId="752"/>
    <cellStyle name=" 3]_x000d__x000a_Zoomed=1_x000d__x000a_Row=0_x000d__x000a_Column=0_x000d__x000a_Height=300_x000d__x000a_Width=300_x000d__x000a_FontName=細明體_x000d__x000a_FontStyle=0_x000d__x000a_FontSize=9_x000d__x000a_PrtFontName=Co 11 3 2 2" xfId="753"/>
    <cellStyle name=" 3]_x000d__x000a_Zoomed=1_x000d__x000a_Row=0_x000d__x000a_Column=0_x000d__x000a_Height=300_x000d__x000a_Width=300_x000d__x000a_FontName=細明體_x000d__x000a_FontStyle=0_x000d__x000a_FontSize=9_x000d__x000a_PrtFontName=Co 3 16 3" xfId="754"/>
    <cellStyle name=" 3]_x000d__x000a_Zoomed=1_x000d__x000a_Row=0_x000d__x000a_Column=0_x000d__x000a_Height=300_x000d__x000a_Width=300_x000d__x000a_FontName=細明體_x000d__x000a_FontStyle=0_x000d__x000a_FontSize=9_x000d__x000a_PrtFontName=Co 3 21 3" xfId="755"/>
    <cellStyle name=" 3]_x000d__x000a_Zoomed=1_x000d__x000a_Row=0_x000d__x000a_Column=0_x000d__x000a_Height=300_x000d__x000a_Width=300_x000d__x000a_FontName=細明體_x000d__x000a_FontStyle=0_x000d__x000a_FontSize=9_x000d__x000a_PrtFontName=Co 11 3 2 2 2" xfId="756"/>
    <cellStyle name=" 3]_x000d__x000a_Zoomed=1_x000d__x000a_Row=0_x000d__x000a_Column=0_x000d__x000a_Height=300_x000d__x000a_Width=300_x000d__x000a_FontName=細明體_x000d__x000a_FontStyle=0_x000d__x000a_FontSize=9_x000d__x000a_PrtFontName=Co 11 3 2 3" xfId="757"/>
    <cellStyle name=" 3]_x000d__x000a_Zoomed=1_x000d__x000a_Row=0_x000d__x000a_Column=0_x000d__x000a_Height=300_x000d__x000a_Width=300_x000d__x000a_FontName=細明體_x000d__x000a_FontStyle=0_x000d__x000a_FontSize=9_x000d__x000a_PrtFontName=Co 2 2 3 2 2 10 2" xfId="758"/>
    <cellStyle name=" 3]_x000d__x000a_Zoomed=1_x000d__x000a_Row=0_x000d__x000a_Column=0_x000d__x000a_Height=300_x000d__x000a_Width=300_x000d__x000a_FontName=細明體_x000d__x000a_FontStyle=0_x000d__x000a_FontSize=9_x000d__x000a_PrtFontName=Co 11 3 3 2 2" xfId="759"/>
    <cellStyle name=" 3]_x000d__x000a_Zoomed=1_x000d__x000a_Row=0_x000d__x000a_Column=0_x000d__x000a_Height=300_x000d__x000a_Width=300_x000d__x000a_FontName=細明體_x000d__x000a_FontStyle=0_x000d__x000a_FontSize=9_x000d__x000a_PrtFontName=Co 11 3 3 3" xfId="760"/>
    <cellStyle name=" 3]_x000d__x000a_Zoomed=1_x000d__x000a_Row=0_x000d__x000a_Column=0_x000d__x000a_Height=300_x000d__x000a_Width=300_x000d__x000a_FontName=細明體_x000d__x000a_FontStyle=0_x000d__x000a_FontSize=9_x000d__x000a_PrtFontName=Co 2 2 3 2 2 11 2" xfId="761"/>
    <cellStyle name=" 3]_x000d__x000a_Zoomed=1_x000d__x000a_Row=0_x000d__x000a_Column=0_x000d__x000a_Height=300_x000d__x000a_Width=300_x000d__x000a_FontName=細明體_x000d__x000a_FontStyle=0_x000d__x000a_FontSize=9_x000d__x000a_PrtFontName=Co 5 3 8 3" xfId="762"/>
    <cellStyle name=" 3]_x000d__x000a_Zoomed=1_x000d__x000a_Row=0_x000d__x000a_Column=0_x000d__x000a_Height=300_x000d__x000a_Width=300_x000d__x000a_FontName=細明體_x000d__x000a_FontStyle=0_x000d__x000a_FontSize=9_x000d__x000a_PrtFontName=Co 11 3 4 2" xfId="763"/>
    <cellStyle name=" 3]_x000d__x000a_Zoomed=1_x000d__x000a_Row=0_x000d__x000a_Column=0_x000d__x000a_Height=300_x000d__x000a_Width=300_x000d__x000a_FontName=細明體_x000d__x000a_FontStyle=0_x000d__x000a_FontSize=9_x000d__x000a_PrtFontName=Co 2 3 2 2 2" xfId="764"/>
    <cellStyle name=" 3]_x000d__x000a_Zoomed=1_x000d__x000a_Row=0_x000d__x000a_Column=0_x000d__x000a_Height=300_x000d__x000a_Width=300_x000d__x000a_FontName=細明體_x000d__x000a_FontStyle=0_x000d__x000a_FontSize=9_x000d__x000a_PrtFontName=Co 3 18 3" xfId="765"/>
    <cellStyle name=" 3]_x000d__x000a_Zoomed=1_x000d__x000a_Row=0_x000d__x000a_Column=0_x000d__x000a_Height=300_x000d__x000a_Width=300_x000d__x000a_FontName=細明體_x000d__x000a_FontStyle=0_x000d__x000a_FontSize=9_x000d__x000a_PrtFontName=Co 2 3 2 2 3" xfId="766"/>
    <cellStyle name=" 3]_x000d__x000a_Zoomed=1_x000d__x000a_Row=0_x000d__x000a_Column=0_x000d__x000a_Height=300_x000d__x000a_Width=300_x000d__x000a_FontName=細明體_x000d__x000a_FontStyle=0_x000d__x000a_FontSize=9_x000d__x000a_PrtFontName=Co 11 3 4 3" xfId="767"/>
    <cellStyle name=" 3]_x000d__x000a_Zoomed=1_x000d__x000a_Row=0_x000d__x000a_Column=0_x000d__x000a_Height=300_x000d__x000a_Width=300_x000d__x000a_FontName=細明體_x000d__x000a_FontStyle=0_x000d__x000a_FontSize=9_x000d__x000a_PrtFontName=Co 2 2 6 2 2 15" xfId="768"/>
    <cellStyle name=" 3]_x000d__x000a_Zoomed=1_x000d__x000a_Row=0_x000d__x000a_Column=0_x000d__x000a_Height=300_x000d__x000a_Width=300_x000d__x000a_FontName=細明體_x000d__x000a_FontStyle=0_x000d__x000a_FontSize=9_x000d__x000a_PrtFontName=Co 2 2 3 2 2 12 2" xfId="769"/>
    <cellStyle name=" 3]_x000d__x000a_Zoomed=1_x000d__x000a_Row=0_x000d__x000a_Column=0_x000d__x000a_Height=300_x000d__x000a_Width=300_x000d__x000a_FontName=細明體_x000d__x000a_FontStyle=0_x000d__x000a_FontSize=9_x000d__x000a_PrtFontName=Co 11 3 5" xfId="770"/>
    <cellStyle name=" 3]_x000d__x000a_Zoomed=1_x000d__x000a_Row=0_x000d__x000a_Column=0_x000d__x000a_Height=300_x000d__x000a_Width=300_x000d__x000a_FontName=細明體_x000d__x000a_FontStyle=0_x000d__x000a_FontSize=9_x000d__x000a_PrtFontName=Co 2 3 2 3" xfId="771"/>
    <cellStyle name=" 3]_x000d__x000a_Zoomed=1_x000d__x000a_Row=0_x000d__x000a_Column=0_x000d__x000a_Height=300_x000d__x000a_Width=300_x000d__x000a_FontName=細明體_x000d__x000a_FontStyle=0_x000d__x000a_FontSize=9_x000d__x000a_PrtFontName=Co 5 3 9 3" xfId="772"/>
    <cellStyle name=" 3]_x000d__x000a_Zoomed=1_x000d__x000a_Row=0_x000d__x000a_Column=0_x000d__x000a_Height=300_x000d__x000a_Width=300_x000d__x000a_FontName=細明體_x000d__x000a_FontStyle=0_x000d__x000a_FontSize=9_x000d__x000a_PrtFontName=Co 11 3 5 2" xfId="773"/>
    <cellStyle name=" 3]_x000d__x000a_Zoomed=1_x000d__x000a_Row=0_x000d__x000a_Column=0_x000d__x000a_Height=300_x000d__x000a_Width=300_x000d__x000a_FontName=細明體_x000d__x000a_FontStyle=0_x000d__x000a_FontSize=9_x000d__x000a_PrtFontName=Co 2 3 2 3 2" xfId="774"/>
    <cellStyle name=" 3]_x000d__x000a_Zoomed=1_x000d__x000a_Row=0_x000d__x000a_Column=0_x000d__x000a_Height=300_x000d__x000a_Width=300_x000d__x000a_FontName=細明體_x000d__x000a_FontStyle=0_x000d__x000a_FontSize=9_x000d__x000a_PrtFontName=Co 3 19 3" xfId="775"/>
    <cellStyle name=" 3]_x000d__x000a_Zoomed=1_x000d__x000a_Row=0_x000d__x000a_Column=0_x000d__x000a_Height=300_x000d__x000a_Width=300_x000d__x000a_FontName=細明體_x000d__x000a_FontStyle=0_x000d__x000a_FontSize=9_x000d__x000a_PrtFontName=Co 8 8 3 3" xfId="776"/>
    <cellStyle name=" 3]_x000d__x000a_Zoomed=1_x000d__x000a_Row=0_x000d__x000a_Column=0_x000d__x000a_Height=300_x000d__x000a_Width=300_x000d__x000a_FontName=細明體_x000d__x000a_FontStyle=0_x000d__x000a_FontSize=9_x000d__x000a_PrtFontName=Co 11 3 5 2 2" xfId="777"/>
    <cellStyle name=" 3]_x000d__x000a_Zoomed=1_x000d__x000a_Row=0_x000d__x000a_Column=0_x000d__x000a_Height=300_x000d__x000a_Width=300_x000d__x000a_FontName=細明體_x000d__x000a_FontStyle=0_x000d__x000a_FontSize=9_x000d__x000a_PrtFontName=Co 2 2 5 2 2 14" xfId="778"/>
    <cellStyle name=" 3]_x000d__x000a_Zoomed=1_x000d__x000a_Row=0_x000d__x000a_Column=0_x000d__x000a_Height=300_x000d__x000a_Width=300_x000d__x000a_FontName=細明體_x000d__x000a_FontStyle=0_x000d__x000a_FontSize=9_x000d__x000a_PrtFontName=Co 2 3 2 3 2 2" xfId="779"/>
    <cellStyle name=" 3]_x000d__x000a_Zoomed=1_x000d__x000a_Row=0_x000d__x000a_Column=0_x000d__x000a_Height=300_x000d__x000a_Width=300_x000d__x000a_FontName=細明體_x000d__x000a_FontStyle=0_x000d__x000a_FontSize=9_x000d__x000a_PrtFontName=Co 2 2 8 7 2" xfId="780"/>
    <cellStyle name=" 3]_x000d__x000a_Zoomed=1_x000d__x000a_Row=0_x000d__x000a_Column=0_x000d__x000a_Height=300_x000d__x000a_Width=300_x000d__x000a_FontName=細明體_x000d__x000a_FontStyle=0_x000d__x000a_FontSize=9_x000d__x000a_PrtFontName=Co 6 2 3 2" xfId="781"/>
    <cellStyle name=" 3]_x000d__x000a_Zoomed=1_x000d__x000a_Row=0_x000d__x000a_Column=0_x000d__x000a_Height=300_x000d__x000a_Width=300_x000d__x000a_FontName=細明體_x000d__x000a_FontStyle=0_x000d__x000a_FontSize=9_x000d__x000a_PrtFontName=Co 13 10" xfId="782"/>
    <cellStyle name=" 3]_x000d__x000a_Zoomed=1_x000d__x000a_Row=0_x000d__x000a_Column=0_x000d__x000a_Height=300_x000d__x000a_Width=300_x000d__x000a_FontName=細明體_x000d__x000a_FontStyle=0_x000d__x000a_FontSize=9_x000d__x000a_PrtFontName=Co 3 2 11 2" xfId="783"/>
    <cellStyle name=" 3]_x000d__x000a_Zoomed=1_x000d__x000a_Row=0_x000d__x000a_Column=0_x000d__x000a_Height=300_x000d__x000a_Width=300_x000d__x000a_FontName=細明體_x000d__x000a_FontStyle=0_x000d__x000a_FontSize=9_x000d__x000a_PrtFontName=Co 11 3 5 3" xfId="784"/>
    <cellStyle name=" 3]_x000d__x000a_Zoomed=1_x000d__x000a_Row=0_x000d__x000a_Column=0_x000d__x000a_Height=300_x000d__x000a_Width=300_x000d__x000a_FontName=細明體_x000d__x000a_FontStyle=0_x000d__x000a_FontSize=9_x000d__x000a_PrtFontName=Co 2 3 2 3 3" xfId="785"/>
    <cellStyle name=" 3]_x000d__x000a_Zoomed=1_x000d__x000a_Row=0_x000d__x000a_Column=0_x000d__x000a_Height=300_x000d__x000a_Width=300_x000d__x000a_FontName=細明體_x000d__x000a_FontStyle=0_x000d__x000a_FontSize=9_x000d__x000a_PrtFontName=Co 6 2 3 4 2 2" xfId="786"/>
    <cellStyle name=" 3]_x000d__x000a_Zoomed=1_x000d__x000a_Row=0_x000d__x000a_Column=0_x000d__x000a_Height=300_x000d__x000a_Width=300_x000d__x000a_FontName=細明體_x000d__x000a_FontStyle=0_x000d__x000a_FontSize=9_x000d__x000a_PrtFontName=Co 13 12 2 2" xfId="787"/>
    <cellStyle name=" 3]_x000d__x000a_Zoomed=1_x000d__x000a_Row=0_x000d__x000a_Column=0_x000d__x000a_Height=300_x000d__x000a_Width=300_x000d__x000a_FontName=細明體_x000d__x000a_FontStyle=0_x000d__x000a_FontSize=9_x000d__x000a_PrtFontName=Co 2 3 2 4" xfId="788"/>
    <cellStyle name=" 3]_x000d__x000a_Zoomed=1_x000d__x000a_Row=0_x000d__x000a_Column=0_x000d__x000a_Height=300_x000d__x000a_Width=300_x000d__x000a_FontName=細明體_x000d__x000a_FontStyle=0_x000d__x000a_FontSize=9_x000d__x000a_PrtFontName=Co 2 5 2 2 11 2" xfId="789"/>
    <cellStyle name=" 3]_x000d__x000a_Zoomed=1_x000d__x000a_Row=0_x000d__x000a_Column=0_x000d__x000a_Height=300_x000d__x000a_Width=300_x000d__x000a_FontName=細明體_x000d__x000a_FontStyle=0_x000d__x000a_FontSize=9_x000d__x000a_PrtFontName=Co 11 3 6" xfId="790"/>
    <cellStyle name=" 3]_x000d__x000a_Zoomed=1_x000d__x000a_Row=0_x000d__x000a_Column=0_x000d__x000a_Height=300_x000d__x000a_Width=300_x000d__x000a_FontName=細明體_x000d__x000a_FontStyle=0_x000d__x000a_FontSize=9_x000d__x000a_PrtFontName=Co 3 2 11 4 2 2" xfId="791"/>
    <cellStyle name=" 3]_x000d__x000a_Zoomed=1_x000d__x000a_Row=0_x000d__x000a_Column=0_x000d__x000a_Height=300_x000d__x000a_Width=300_x000d__x000a_FontName=細明體_x000d__x000a_FontStyle=0_x000d__x000a_FontSize=9_x000d__x000a_PrtFontName=Co 11 3 6 2" xfId="792"/>
    <cellStyle name=" 3]_x000d__x000a_Zoomed=1_x000d__x000a_Row=0_x000d__x000a_Column=0_x000d__x000a_Height=300_x000d__x000a_Width=300_x000d__x000a_FontName=細明體_x000d__x000a_FontStyle=0_x000d__x000a_FontSize=9_x000d__x000a_PrtFontName=Co 2 3 2 4 2" xfId="793"/>
    <cellStyle name=" 3]_x000d__x000a_Zoomed=1_x000d__x000a_Row=0_x000d__x000a_Column=0_x000d__x000a_Height=300_x000d__x000a_Width=300_x000d__x000a_FontName=細明體_x000d__x000a_FontStyle=0_x000d__x000a_FontSize=9_x000d__x000a_PrtFontName=Co 2 5 2 2 11 2 2" xfId="794"/>
    <cellStyle name=" 3]_x000d__x000a_Zoomed=1_x000d__x000a_Row=0_x000d__x000a_Column=0_x000d__x000a_Height=300_x000d__x000a_Width=300_x000d__x000a_FontName=細明體_x000d__x000a_FontStyle=0_x000d__x000a_FontSize=9_x000d__x000a_PrtFontName=Co 11 3 7" xfId="795"/>
    <cellStyle name=" 3]_x000d__x000a_Zoomed=1_x000d__x000a_Row=0_x000d__x000a_Column=0_x000d__x000a_Height=300_x000d__x000a_Width=300_x000d__x000a_FontName=細明體_x000d__x000a_FontStyle=0_x000d__x000a_FontSize=9_x000d__x000a_PrtFontName=Co 2 3 2 5" xfId="796"/>
    <cellStyle name=" 3]_x000d__x000a_Zoomed=1_x000d__x000a_Row=0_x000d__x000a_Column=0_x000d__x000a_Height=300_x000d__x000a_Width=300_x000d__x000a_FontName=細明體_x000d__x000a_FontStyle=0_x000d__x000a_FontSize=9_x000d__x000a_PrtFontName=Co 2 5 2 2 11 3" xfId="797"/>
    <cellStyle name=" 3]_x000d__x000a_Zoomed=1_x000d__x000a_Row=0_x000d__x000a_Column=0_x000d__x000a_Height=300_x000d__x000a_Width=300_x000d__x000a_FontName=細明體_x000d__x000a_FontStyle=0_x000d__x000a_FontSize=9_x000d__x000a_PrtFontName=Co 2 2 4 2 3 3 2 2" xfId="798"/>
    <cellStyle name=" 3]_x000d__x000a_Zoomed=1_x000d__x000a_Row=0_x000d__x000a_Column=0_x000d__x000a_Height=300_x000d__x000a_Width=300_x000d__x000a_FontName=細明體_x000d__x000a_FontStyle=0_x000d__x000a_FontSize=9_x000d__x000a_PrtFontName=Co 5 5 2" xfId="799"/>
    <cellStyle name=" 3]_x000d__x000a_Zoomed=1_x000d__x000a_Row=0_x000d__x000a_Column=0_x000d__x000a_Height=300_x000d__x000a_Width=300_x000d__x000a_FontName=細明體_x000d__x000a_FontStyle=0_x000d__x000a_FontSize=9_x000d__x000a_PrtFontName=Co 13 4 2 2" xfId="800"/>
    <cellStyle name=" 3]_x000d__x000a_Zoomed=1_x000d__x000a_Row=0_x000d__x000a_Column=0_x000d__x000a_Height=300_x000d__x000a_Width=300_x000d__x000a_FontName=細明體_x000d__x000a_FontStyle=0_x000d__x000a_FontSize=9_x000d__x000a_PrtFontName=Co 19 8 2" xfId="801"/>
    <cellStyle name=" 3]_x000d__x000a_Zoomed=1_x000d__x000a_Row=0_x000d__x000a_Column=0_x000d__x000a_Height=300_x000d__x000a_Width=300_x000d__x000a_FontName=細明體_x000d__x000a_FontStyle=0_x000d__x000a_FontSize=9_x000d__x000a_PrtFontName=Co 2 2 6 2 2 15 2" xfId="802"/>
    <cellStyle name=" 3]_x000d__x000a_Zoomed=1_x000d__x000a_Row=0_x000d__x000a_Column=0_x000d__x000a_Height=300_x000d__x000a_Width=300_x000d__x000a_FontName=細明體_x000d__x000a_FontStyle=0_x000d__x000a_FontSize=9_x000d__x000a_PrtFontName=Co 11 4" xfId="803"/>
    <cellStyle name=" 3]_x000d__x000a_Zoomed=1_x000d__x000a_Row=0_x000d__x000a_Column=0_x000d__x000a_Height=300_x000d__x000a_Width=300_x000d__x000a_FontName=細明體_x000d__x000a_FontStyle=0_x000d__x000a_FontSize=9_x000d__x000a_PrtFontName=Co 2 2 3 2 2 12 2 2" xfId="804"/>
    <cellStyle name=" 3]_x000d__x000a_Zoomed=1_x000d__x000a_Row=0_x000d__x000a_Column=0_x000d__x000a_Height=300_x000d__x000a_Width=300_x000d__x000a_FontName=細明體_x000d__x000a_FontStyle=0_x000d__x000a_FontSize=9_x000d__x000a_PrtFontName=Co 11 5" xfId="805"/>
    <cellStyle name=" 3]_x000d__x000a_Zoomed=1_x000d__x000a_Row=0_x000d__x000a_Column=0_x000d__x000a_Height=300_x000d__x000a_Width=300_x000d__x000a_FontName=細明體_x000d__x000a_FontStyle=0_x000d__x000a_FontSize=9_x000d__x000a_PrtFontName=Co 3 3 2 2 12 2" xfId="806"/>
    <cellStyle name=" 3]_x000d__x000a_Zoomed=1_x000d__x000a_Row=0_x000d__x000a_Column=0_x000d__x000a_Height=300_x000d__x000a_Width=300_x000d__x000a_FontName=細明體_x000d__x000a_FontStyle=0_x000d__x000a_FontSize=9_x000d__x000a_PrtFontName=Co 11 7" xfId="807"/>
    <cellStyle name=" 3]_x000d__x000a_Zoomed=1_x000d__x000a_Row=0_x000d__x000a_Column=0_x000d__x000a_Height=300_x000d__x000a_Width=300_x000d__x000a_FontName=細明體_x000d__x000a_FontStyle=0_x000d__x000a_FontSize=9_x000d__x000a_PrtFontName=Co 11 5 2" xfId="808"/>
    <cellStyle name=" 3]_x000d__x000a_Zoomed=1_x000d__x000a_Row=0_x000d__x000a_Column=0_x000d__x000a_Height=300_x000d__x000a_Width=300_x000d__x000a_FontName=細明體_x000d__x000a_FontStyle=0_x000d__x000a_FontSize=9_x000d__x000a_PrtFontName=Co 3 3 2 2 12 2 2" xfId="809"/>
    <cellStyle name=" 3]_x000d__x000a_Zoomed=1_x000d__x000a_Row=0_x000d__x000a_Column=0_x000d__x000a_Height=300_x000d__x000a_Width=300_x000d__x000a_FontName=細明體_x000d__x000a_FontStyle=0_x000d__x000a_FontSize=9_x000d__x000a_PrtFontName=Co 11 6" xfId="810"/>
    <cellStyle name=" 3]_x000d__x000a_Zoomed=1_x000d__x000a_Row=0_x000d__x000a_Column=0_x000d__x000a_Height=300_x000d__x000a_Width=300_x000d__x000a_FontName=細明體_x000d__x000a_FontStyle=0_x000d__x000a_FontSize=9_x000d__x000a_PrtFontName=Co 3 3 2 2 12 3" xfId="811"/>
    <cellStyle name=" 3]_x000d__x000a_Zoomed=1_x000d__x000a_Row=0_x000d__x000a_Column=0_x000d__x000a_Height=300_x000d__x000a_Width=300_x000d__x000a_FontName=細明體_x000d__x000a_FontStyle=0_x000d__x000a_FontSize=9_x000d__x000a_PrtFontName=Co 14 10" xfId="812"/>
    <cellStyle name=" 3]_x000d__x000a_Zoomed=1_x000d__x000a_Row=0_x000d__x000a_Column=0_x000d__x000a_Height=300_x000d__x000a_Width=300_x000d__x000a_FontName=細明體_x000d__x000a_FontStyle=0_x000d__x000a_FontSize=9_x000d__x000a_PrtFontName=Co 2 2 4 2 2 6" xfId="813"/>
    <cellStyle name=" 3]_x000d__x000a_Zoomed=1_x000d__x000a_Row=0_x000d__x000a_Column=0_x000d__x000a_Height=300_x000d__x000a_Width=300_x000d__x000a_FontName=細明體_x000d__x000a_FontStyle=0_x000d__x000a_FontSize=9_x000d__x000a_PrtFontName=Co 12 7" xfId="814"/>
    <cellStyle name=" 3]_x000d__x000a_Zoomed=1_x000d__x000a_Row=0_x000d__x000a_Column=0_x000d__x000a_Height=300_x000d__x000a_Width=300_x000d__x000a_FontName=細明體_x000d__x000a_FontStyle=0_x000d__x000a_FontSize=9_x000d__x000a_PrtFontName=Co 11 6 2" xfId="815"/>
    <cellStyle name=" 3]_x000d__x000a_Zoomed=1_x000d__x000a_Row=0_x000d__x000a_Column=0_x000d__x000a_Height=300_x000d__x000a_Width=300_x000d__x000a_FontName=細明體_x000d__x000a_FontStyle=0_x000d__x000a_FontSize=9_x000d__x000a_PrtFontName=Co 2 2 7 12 3" xfId="816"/>
    <cellStyle name=" 3]_x000d__x000a_Zoomed=1_x000d__x000a_Row=0_x000d__x000a_Column=0_x000d__x000a_Height=300_x000d__x000a_Width=300_x000d__x000a_FontName=細明體_x000d__x000a_FontStyle=0_x000d__x000a_FontSize=9_x000d__x000a_PrtFontName=Co 2 2 5 4 4 2 2" xfId="817"/>
    <cellStyle name=" 3]_x000d__x000a_Zoomed=1_x000d__x000a_Row=0_x000d__x000a_Column=0_x000d__x000a_Height=300_x000d__x000a_Width=300_x000d__x000a_FontName=細明體_x000d__x000a_FontStyle=0_x000d__x000a_FontSize=9_x000d__x000a_PrtFontName=Co 2 2 2 2 2 8 3" xfId="818"/>
    <cellStyle name=" 3]_x000d__x000a_Zoomed=1_x000d__x000a_Row=0_x000d__x000a_Column=0_x000d__x000a_Height=300_x000d__x000a_Width=300_x000d__x000a_FontName=細明體_x000d__x000a_FontStyle=0_x000d__x000a_FontSize=9_x000d__x000a_PrtFontName=Co 2 2 4 3 11 2 2" xfId="819"/>
    <cellStyle name=" 3]_x000d__x000a_Zoomed=1_x000d__x000a_Row=0_x000d__x000a_Column=0_x000d__x000a_Height=300_x000d__x000a_Width=300_x000d__x000a_FontName=細明體_x000d__x000a_FontStyle=0_x000d__x000a_FontSize=9_x000d__x000a_PrtFontName=Co 16 11" xfId="820"/>
    <cellStyle name=" 3]_x000d__x000a_Zoomed=1_x000d__x000a_Row=0_x000d__x000a_Column=0_x000d__x000a_Height=300_x000d__x000a_Width=300_x000d__x000a_FontName=細明體_x000d__x000a_FontStyle=0_x000d__x000a_FontSize=9_x000d__x000a_PrtFontName=Co 21 11" xfId="821"/>
    <cellStyle name=" 3]_x000d__x000a_Zoomed=1_x000d__x000a_Row=0_x000d__x000a_Column=0_x000d__x000a_Height=300_x000d__x000a_Width=300_x000d__x000a_FontName=細明體_x000d__x000a_FontStyle=0_x000d__x000a_FontSize=9_x000d__x000a_PrtFontName=Co 2 2 2 8 7" xfId="822"/>
    <cellStyle name=" 3]_x000d__x000a_Zoomed=1_x000d__x000a_Row=0_x000d__x000a_Column=0_x000d__x000a_Height=300_x000d__x000a_Width=300_x000d__x000a_FontName=細明體_x000d__x000a_FontStyle=0_x000d__x000a_FontSize=9_x000d__x000a_PrtFontName=Co 2 2 4 2 3 6 2" xfId="823"/>
    <cellStyle name=" 3]_x000d__x000a_Zoomed=1_x000d__x000a_Row=0_x000d__x000a_Column=0_x000d__x000a_Height=300_x000d__x000a_Width=300_x000d__x000a_FontName=細明體_x000d__x000a_FontStyle=0_x000d__x000a_FontSize=9_x000d__x000a_PrtFontName=Co 2 3 4 9 3" xfId="824"/>
    <cellStyle name=" 3]_x000d__x000a_Zoomed=1_x000d__x000a_Row=0_x000d__x000a_Column=0_x000d__x000a_Height=300_x000d__x000a_Width=300_x000d__x000a_FontName=細明體_x000d__x000a_FontStyle=0_x000d__x000a_FontSize=9_x000d__x000a_PrtFontName=Co 8 5" xfId="825"/>
    <cellStyle name=" 3]_x000d__x000a_Zoomed=1_x000d__x000a_Row=0_x000d__x000a_Column=0_x000d__x000a_Height=300_x000d__x000a_Width=300_x000d__x000a_FontName=細明體_x000d__x000a_FontStyle=0_x000d__x000a_FontSize=9_x000d__x000a_PrtFontName=Co 13 7 2" xfId="826"/>
    <cellStyle name=" 3]_x000d__x000a_Zoomed=1_x000d__x000a_Row=0_x000d__x000a_Column=0_x000d__x000a_Height=300_x000d__x000a_Width=300_x000d__x000a_FontName=細明體_x000d__x000a_FontStyle=0_x000d__x000a_FontSize=9_x000d__x000a_PrtFontName=Co 11 7 2 2" xfId="827"/>
    <cellStyle name=" 3]_x000d__x000a_Zoomed=1_x000d__x000a_Row=0_x000d__x000a_Column=0_x000d__x000a_Height=300_x000d__x000a_Width=300_x000d__x000a_FontName=細明體_x000d__x000a_FontStyle=0_x000d__x000a_FontSize=9_x000d__x000a_PrtFontName=Co 6 2 2 11 2" xfId="828"/>
    <cellStyle name=" 3]_x000d__x000a_Zoomed=1_x000d__x000a_Row=0_x000d__x000a_Column=0_x000d__x000a_Height=300_x000d__x000a_Width=300_x000d__x000a_FontName=細明體_x000d__x000a_FontStyle=0_x000d__x000a_FontSize=9_x000d__x000a_PrtFontName=Co 2 3 2 2 5" xfId="829"/>
    <cellStyle name=" 3]_x000d__x000a_Zoomed=1_x000d__x000a_Row=0_x000d__x000a_Column=0_x000d__x000a_Height=300_x000d__x000a_Width=300_x000d__x000a_FontName=細明體_x000d__x000a_FontStyle=0_x000d__x000a_FontSize=9_x000d__x000a_PrtFontName=Co 14 7 2" xfId="830"/>
    <cellStyle name=" 3]_x000d__x000a_Zoomed=1_x000d__x000a_Row=0_x000d__x000a_Column=0_x000d__x000a_Height=300_x000d__x000a_Width=300_x000d__x000a_FontName=細明體_x000d__x000a_FontStyle=0_x000d__x000a_FontSize=9_x000d__x000a_PrtFontName=Co 11 8 2 2" xfId="831"/>
    <cellStyle name=" 3]_x000d__x000a_Zoomed=1_x000d__x000a_Row=0_x000d__x000a_Column=0_x000d__x000a_Height=300_x000d__x000a_Width=300_x000d__x000a_FontName=細明體_x000d__x000a_FontStyle=0_x000d__x000a_FontSize=9_x000d__x000a_PrtFontName=Co 15 7" xfId="832"/>
    <cellStyle name=" 3]_x000d__x000a_Zoomed=1_x000d__x000a_Row=0_x000d__x000a_Column=0_x000d__x000a_Height=300_x000d__x000a_Width=300_x000d__x000a_FontName=細明體_x000d__x000a_FontStyle=0_x000d__x000a_FontSize=9_x000d__x000a_PrtFontName=Co 20 7" xfId="833"/>
    <cellStyle name=" 3]_x000d__x000a_Zoomed=1_x000d__x000a_Row=0_x000d__x000a_Column=0_x000d__x000a_Height=300_x000d__x000a_Width=300_x000d__x000a_FontName=細明體_x000d__x000a_FontStyle=0_x000d__x000a_FontSize=9_x000d__x000a_PrtFontName=Co 11 9 2" xfId="834"/>
    <cellStyle name=" 3]_x000d__x000a_Zoomed=1_x000d__x000a_Row=0_x000d__x000a_Column=0_x000d__x000a_Height=300_x000d__x000a_Width=300_x000d__x000a_FontName=細明體_x000d__x000a_FontStyle=0_x000d__x000a_FontSize=9_x000d__x000a_PrtFontName=Co 15 7 2" xfId="835"/>
    <cellStyle name=" 3]_x000d__x000a_Zoomed=1_x000d__x000a_Row=0_x000d__x000a_Column=0_x000d__x000a_Height=300_x000d__x000a_Width=300_x000d__x000a_FontName=細明體_x000d__x000a_FontStyle=0_x000d__x000a_FontSize=9_x000d__x000a_PrtFontName=Co 20 7 2" xfId="836"/>
    <cellStyle name=" 3]_x000d__x000a_Zoomed=1_x000d__x000a_Row=0_x000d__x000a_Column=0_x000d__x000a_Height=300_x000d__x000a_Width=300_x000d__x000a_FontName=細明體_x000d__x000a_FontStyle=0_x000d__x000a_FontSize=9_x000d__x000a_PrtFontName=Co 2 2 8 3" xfId="837"/>
    <cellStyle name=" 3]_x000d__x000a_Zoomed=1_x000d__x000a_Row=0_x000d__x000a_Column=0_x000d__x000a_Height=300_x000d__x000a_Width=300_x000d__x000a_FontName=細明體_x000d__x000a_FontStyle=0_x000d__x000a_FontSize=9_x000d__x000a_PrtFontName=Co 11 9 2 2" xfId="838"/>
    <cellStyle name=" 3]_x000d__x000a_Zoomed=1_x000d__x000a_Row=0_x000d__x000a_Column=0_x000d__x000a_Height=300_x000d__x000a_Width=300_x000d__x000a_FontName=細明體_x000d__x000a_FontStyle=0_x000d__x000a_FontSize=9_x000d__x000a_PrtFontName=Co 12" xfId="839"/>
    <cellStyle name=" 3]_x000d__x000a_Zoomed=1_x000d__x000a_Row=0_x000d__x000a_Column=0_x000d__x000a_Height=300_x000d__x000a_Width=300_x000d__x000a_FontName=細明體_x000d__x000a_FontStyle=0_x000d__x000a_FontSize=9_x000d__x000a_PrtFontName=Co 2 2 8 2 2" xfId="840"/>
    <cellStyle name=" 3]_x000d__x000a_Zoomed=1_x000d__x000a_Row=0_x000d__x000a_Column=0_x000d__x000a_Height=300_x000d__x000a_Width=300_x000d__x000a_FontName=細明體_x000d__x000a_FontStyle=0_x000d__x000a_FontSize=9_x000d__x000a_PrtFontName=Co 2 2 5 2 2 3" xfId="841"/>
    <cellStyle name=" 3]_x000d__x000a_Zoomed=1_x000d__x000a_Row=0_x000d__x000a_Column=0_x000d__x000a_Height=300_x000d__x000a_Width=300_x000d__x000a_FontName=細明體_x000d__x000a_FontStyle=0_x000d__x000a_FontSize=9_x000d__x000a_PrtFontName=Co 12 10" xfId="842"/>
    <cellStyle name=" 3]_x000d__x000a_Zoomed=1_x000d__x000a_Row=0_x000d__x000a_Column=0_x000d__x000a_Height=300_x000d__x000a_Width=300_x000d__x000a_FontName=細明體_x000d__x000a_FontStyle=0_x000d__x000a_FontSize=9_x000d__x000a_PrtFontName=Co 2 2 5 2 2 3 2" xfId="843"/>
    <cellStyle name=" 3]_x000d__x000a_Zoomed=1_x000d__x000a_Row=0_x000d__x000a_Column=0_x000d__x000a_Height=300_x000d__x000a_Width=300_x000d__x000a_FontName=細明體_x000d__x000a_FontStyle=0_x000d__x000a_FontSize=9_x000d__x000a_PrtFontName=Co 2 2 8 2 2 2" xfId="844"/>
    <cellStyle name=" 3]_x000d__x000a_Zoomed=1_x000d__x000a_Row=0_x000d__x000a_Column=0_x000d__x000a_Height=300_x000d__x000a_Width=300_x000d__x000a_FontName=細明體_x000d__x000a_FontStyle=0_x000d__x000a_FontSize=9_x000d__x000a_PrtFontName=Co 3 3 3 6 3" xfId="845"/>
    <cellStyle name=" 3]_x000d__x000a_Zoomed=1_x000d__x000a_Row=0_x000d__x000a_Column=0_x000d__x000a_Height=300_x000d__x000a_Width=300_x000d__x000a_FontName=細明體_x000d__x000a_FontStyle=0_x000d__x000a_FontSize=9_x000d__x000a_PrtFontName=Co 12 10 2" xfId="846"/>
    <cellStyle name=" 3]_x000d__x000a_Zoomed=1_x000d__x000a_Row=0_x000d__x000a_Column=0_x000d__x000a_Height=300_x000d__x000a_Width=300_x000d__x000a_FontName=細明體_x000d__x000a_FontStyle=0_x000d__x000a_FontSize=9_x000d__x000a_PrtFontName=Co 2 2 5 2 2 3 2 2" xfId="847"/>
    <cellStyle name=" 3]_x000d__x000a_Zoomed=1_x000d__x000a_Row=0_x000d__x000a_Column=0_x000d__x000a_Height=300_x000d__x000a_Width=300_x000d__x000a_FontName=細明體_x000d__x000a_FontStyle=0_x000d__x000a_FontSize=9_x000d__x000a_PrtFontName=Co 18 13 3" xfId="848"/>
    <cellStyle name=" 3]_x000d__x000a_Zoomed=1_x000d__x000a_Row=0_x000d__x000a_Column=0_x000d__x000a_Height=300_x000d__x000a_Width=300_x000d__x000a_FontName=細明體_x000d__x000a_FontStyle=0_x000d__x000a_FontSize=9_x000d__x000a_PrtFontName=Co 12 10 2 2" xfId="849"/>
    <cellStyle name=" 3]_x000d__x000a_Zoomed=1_x000d__x000a_Row=0_x000d__x000a_Column=0_x000d__x000a_Height=300_x000d__x000a_Width=300_x000d__x000a_FontName=細明體_x000d__x000a_FontStyle=0_x000d__x000a_FontSize=9_x000d__x000a_PrtFontName=Co 2 2 5 2 2 3 3" xfId="850"/>
    <cellStyle name=" 3]_x000d__x000a_Zoomed=1_x000d__x000a_Row=0_x000d__x000a_Column=0_x000d__x000a_Height=300_x000d__x000a_Width=300_x000d__x000a_FontName=細明體_x000d__x000a_FontStyle=0_x000d__x000a_FontSize=9_x000d__x000a_PrtFontName=Co 2 5 8 2 2" xfId="851"/>
    <cellStyle name=" 3]_x000d__x000a_Zoomed=1_x000d__x000a_Row=0_x000d__x000a_Column=0_x000d__x000a_Height=300_x000d__x000a_Width=300_x000d__x000a_FontName=細明體_x000d__x000a_FontStyle=0_x000d__x000a_FontSize=9_x000d__x000a_PrtFontName=Co 12 10 3" xfId="852"/>
    <cellStyle name=" 3]_x000d__x000a_Zoomed=1_x000d__x000a_Row=0_x000d__x000a_Column=0_x000d__x000a_Height=300_x000d__x000a_Width=300_x000d__x000a_FontName=細明體_x000d__x000a_FontStyle=0_x000d__x000a_FontSize=9_x000d__x000a_PrtFontName=Co 2 2 3 4 6" xfId="853"/>
    <cellStyle name=" 3]_x000d__x000a_Zoomed=1_x000d__x000a_Row=0_x000d__x000a_Column=0_x000d__x000a_Height=300_x000d__x000a_Width=300_x000d__x000a_FontName=細明體_x000d__x000a_FontStyle=0_x000d__x000a_FontSize=9_x000d__x000a_PrtFontName=Co 2 2 2 2 2 12 2 2" xfId="854"/>
    <cellStyle name=" 3]_x000d__x000a_Zoomed=1_x000d__x000a_Row=0_x000d__x000a_Column=0_x000d__x000a_Height=300_x000d__x000a_Width=300_x000d__x000a_FontName=細明體_x000d__x000a_FontStyle=0_x000d__x000a_FontSize=9_x000d__x000a_PrtFontName=Co 2 2 8 2 3" xfId="855"/>
    <cellStyle name=" 3]_x000d__x000a_Zoomed=1_x000d__x000a_Row=0_x000d__x000a_Column=0_x000d__x000a_Height=300_x000d__x000a_Width=300_x000d__x000a_FontName=細明體_x000d__x000a_FontStyle=0_x000d__x000a_FontSize=9_x000d__x000a_PrtFontName=Co 2 2 5 2 2 4" xfId="856"/>
    <cellStyle name=" 3]_x000d__x000a_Zoomed=1_x000d__x000a_Row=0_x000d__x000a_Column=0_x000d__x000a_Height=300_x000d__x000a_Width=300_x000d__x000a_FontName=細明體_x000d__x000a_FontStyle=0_x000d__x000a_FontSize=9_x000d__x000a_PrtFontName=Co 3 2 6 2 2 2" xfId="857"/>
    <cellStyle name=" 3]_x000d__x000a_Zoomed=1_x000d__x000a_Row=0_x000d__x000a_Column=0_x000d__x000a_Height=300_x000d__x000a_Width=300_x000d__x000a_FontName=細明體_x000d__x000a_FontStyle=0_x000d__x000a_FontSize=9_x000d__x000a_PrtFontName=Co 14 15 2" xfId="858"/>
    <cellStyle name=" 3]_x000d__x000a_Zoomed=1_x000d__x000a_Row=0_x000d__x000a_Column=0_x000d__x000a_Height=300_x000d__x000a_Width=300_x000d__x000a_FontName=細明體_x000d__x000a_FontStyle=0_x000d__x000a_FontSize=9_x000d__x000a_PrtFontName=Co 12 11" xfId="859"/>
    <cellStyle name=" 3]_x000d__x000a_Zoomed=1_x000d__x000a_Row=0_x000d__x000a_Column=0_x000d__x000a_Height=300_x000d__x000a_Width=300_x000d__x000a_FontName=細明體_x000d__x000a_FontStyle=0_x000d__x000a_FontSize=9_x000d__x000a_PrtFontName=Co 2 2 2 2 3 4 2" xfId="860"/>
    <cellStyle name=" 3]_x000d__x000a_Zoomed=1_x000d__x000a_Row=0_x000d__x000a_Column=0_x000d__x000a_Height=300_x000d__x000a_Width=300_x000d__x000a_FontName=細明體_x000d__x000a_FontStyle=0_x000d__x000a_FontSize=9_x000d__x000a_PrtFontName=Co 2 2 5 2 2 4 2" xfId="861"/>
    <cellStyle name=" 3]_x000d__x000a_Zoomed=1_x000d__x000a_Row=0_x000d__x000a_Column=0_x000d__x000a_Height=300_x000d__x000a_Width=300_x000d__x000a_FontName=細明體_x000d__x000a_FontStyle=0_x000d__x000a_FontSize=9_x000d__x000a_PrtFontName=Co 3 3 3 7 3" xfId="862"/>
    <cellStyle name=" 3]_x000d__x000a_Zoomed=1_x000d__x000a_Row=0_x000d__x000a_Column=0_x000d__x000a_Height=300_x000d__x000a_Width=300_x000d__x000a_FontName=細明體_x000d__x000a_FontStyle=0_x000d__x000a_FontSize=9_x000d__x000a_PrtFontName=Co 14 15 2 2" xfId="863"/>
    <cellStyle name=" 3]_x000d__x000a_Zoomed=1_x000d__x000a_Row=0_x000d__x000a_Column=0_x000d__x000a_Height=300_x000d__x000a_Width=300_x000d__x000a_FontName=細明體_x000d__x000a_FontStyle=0_x000d__x000a_FontSize=9_x000d__x000a_PrtFontName=Co 12 11 2" xfId="864"/>
    <cellStyle name=" 3]_x000d__x000a_Zoomed=1_x000d__x000a_Row=0_x000d__x000a_Column=0_x000d__x000a_Height=300_x000d__x000a_Width=300_x000d__x000a_FontName=細明體_x000d__x000a_FontStyle=0_x000d__x000a_FontSize=9_x000d__x000a_PrtFontName=Co 2 2 2 2 3 4 2 2" xfId="865"/>
    <cellStyle name=" 3]_x000d__x000a_Zoomed=1_x000d__x000a_Row=0_x000d__x000a_Column=0_x000d__x000a_Height=300_x000d__x000a_Width=300_x000d__x000a_FontName=細明體_x000d__x000a_FontStyle=0_x000d__x000a_FontSize=9_x000d__x000a_PrtFontName=Co 2 2 5 2 2 4 3" xfId="866"/>
    <cellStyle name=" 3]_x000d__x000a_Zoomed=1_x000d__x000a_Row=0_x000d__x000a_Column=0_x000d__x000a_Height=300_x000d__x000a_Width=300_x000d__x000a_FontName=細明體_x000d__x000a_FontStyle=0_x000d__x000a_FontSize=9_x000d__x000a_PrtFontName=Co 2 5 8 3 2" xfId="867"/>
    <cellStyle name=" 3]_x000d__x000a_Zoomed=1_x000d__x000a_Row=0_x000d__x000a_Column=0_x000d__x000a_Height=300_x000d__x000a_Width=300_x000d__x000a_FontName=細明體_x000d__x000a_FontStyle=0_x000d__x000a_FontSize=9_x000d__x000a_PrtFontName=Co 2 8 2 2 2 2 2" xfId="868"/>
    <cellStyle name=" 3]_x000d__x000a_Zoomed=1_x000d__x000a_Row=0_x000d__x000a_Column=0_x000d__x000a_Height=300_x000d__x000a_Width=300_x000d__x000a_FontName=細明體_x000d__x000a_FontStyle=0_x000d__x000a_FontSize=9_x000d__x000a_PrtFontName=Co 12 11 3" xfId="869"/>
    <cellStyle name=" 3]_x000d__x000a_Zoomed=1_x000d__x000a_Row=0_x000d__x000a_Column=0_x000d__x000a_Height=300_x000d__x000a_Width=300_x000d__x000a_FontName=細明體_x000d__x000a_FontStyle=0_x000d__x000a_FontSize=9_x000d__x000a_PrtFontName=Co 2 2 3 4 6 3" xfId="870"/>
    <cellStyle name=" 3]_x000d__x000a_Zoomed=1_x000d__x000a_Row=0_x000d__x000a_Column=0_x000d__x000a_Height=300_x000d__x000a_Width=300_x000d__x000a_FontName=細明體_x000d__x000a_FontStyle=0_x000d__x000a_FontSize=9_x000d__x000a_PrtFontName=Co 18 7 2 2" xfId="871"/>
    <cellStyle name=" 3]_x000d__x000a_Zoomed=1_x000d__x000a_Row=0_x000d__x000a_Column=0_x000d__x000a_Height=300_x000d__x000a_Width=300_x000d__x000a_FontName=細明體_x000d__x000a_FontStyle=0_x000d__x000a_FontSize=9_x000d__x000a_PrtFontName=Co 2 3 7" xfId="872"/>
    <cellStyle name=" 3]_x000d__x000a_Zoomed=1_x000d__x000a_Row=0_x000d__x000a_Column=0_x000d__x000a_Height=300_x000d__x000a_Width=300_x000d__x000a_FontName=細明體_x000d__x000a_FontStyle=0_x000d__x000a_FontSize=9_x000d__x000a_PrtFontName=Co 12 11 4" xfId="873"/>
    <cellStyle name=" 3]_x000d__x000a_Zoomed=1_x000d__x000a_Row=0_x000d__x000a_Column=0_x000d__x000a_Height=300_x000d__x000a_Width=300_x000d__x000a_FontName=細明體_x000d__x000a_FontStyle=0_x000d__x000a_FontSize=9_x000d__x000a_PrtFontName=Co 14 3 2 2" xfId="874"/>
    <cellStyle name=" 3]_x000d__x000a_Zoomed=1_x000d__x000a_Row=0_x000d__x000a_Column=0_x000d__x000a_Height=300_x000d__x000a_Width=300_x000d__x000a_FontName=細明體_x000d__x000a_FontStyle=0_x000d__x000a_FontSize=9_x000d__x000a_PrtFontName=Co 2 2 6 2 3 9 2 2" xfId="875"/>
    <cellStyle name=" 3]_x000d__x000a_Zoomed=1_x000d__x000a_Row=0_x000d__x000a_Column=0_x000d__x000a_Height=300_x000d__x000a_Width=300_x000d__x000a_FontName=細明體_x000d__x000a_FontStyle=0_x000d__x000a_FontSize=9_x000d__x000a_PrtFontName=Co 2 2 5 2 2 5 2" xfId="876"/>
    <cellStyle name=" 3]_x000d__x000a_Zoomed=1_x000d__x000a_Row=0_x000d__x000a_Column=0_x000d__x000a_Height=300_x000d__x000a_Width=300_x000d__x000a_FontName=細明體_x000d__x000a_FontStyle=0_x000d__x000a_FontSize=9_x000d__x000a_PrtFontName=Co 3 3 3 8 3" xfId="877"/>
    <cellStyle name=" 3]_x000d__x000a_Zoomed=1_x000d__x000a_Row=0_x000d__x000a_Column=0_x000d__x000a_Height=300_x000d__x000a_Width=300_x000d__x000a_FontName=細明體_x000d__x000a_FontStyle=0_x000d__x000a_FontSize=9_x000d__x000a_PrtFontName=Co 7 2 3" xfId="878"/>
    <cellStyle name=" 3]_x000d__x000a_Zoomed=1_x000d__x000a_Row=0_x000d__x000a_Column=0_x000d__x000a_Height=300_x000d__x000a_Width=300_x000d__x000a_FontName=細明體_x000d__x000a_FontStyle=0_x000d__x000a_FontSize=9_x000d__x000a_PrtFontName=Co 12 12 2" xfId="879"/>
    <cellStyle name=" 3]_x000d__x000a_Zoomed=1_x000d__x000a_Row=0_x000d__x000a_Column=0_x000d__x000a_Height=300_x000d__x000a_Width=300_x000d__x000a_FontName=細明體_x000d__x000a_FontStyle=0_x000d__x000a_FontSize=9_x000d__x000a_PrtFontName=Co 2 2 5 2 2 5 3" xfId="880"/>
    <cellStyle name=" 3]_x000d__x000a_Zoomed=1_x000d__x000a_Row=0_x000d__x000a_Column=0_x000d__x000a_Height=300_x000d__x000a_Width=300_x000d__x000a_FontName=細明體_x000d__x000a_FontStyle=0_x000d__x000a_FontSize=9_x000d__x000a_PrtFontName=Co 2 5 8 4 2" xfId="881"/>
    <cellStyle name=" 3]_x000d__x000a_Zoomed=1_x000d__x000a_Row=0_x000d__x000a_Column=0_x000d__x000a_Height=300_x000d__x000a_Width=300_x000d__x000a_FontName=細明體_x000d__x000a_FontStyle=0_x000d__x000a_FontSize=9_x000d__x000a_PrtFontName=Co 7 2 4" xfId="882"/>
    <cellStyle name=" 3]_x000d__x000a_Zoomed=1_x000d__x000a_Row=0_x000d__x000a_Column=0_x000d__x000a_Height=300_x000d__x000a_Width=300_x000d__x000a_FontName=細明體_x000d__x000a_FontStyle=0_x000d__x000a_FontSize=9_x000d__x000a_PrtFontName=Co 12 12 3" xfId="883"/>
    <cellStyle name=" 3]_x000d__x000a_Zoomed=1_x000d__x000a_Row=0_x000d__x000a_Column=0_x000d__x000a_Height=300_x000d__x000a_Width=300_x000d__x000a_FontName=細明體_x000d__x000a_FontStyle=0_x000d__x000a_FontSize=9_x000d__x000a_PrtFontName=Co 2 2 6 4 3 2" xfId="884"/>
    <cellStyle name=" 3]_x000d__x000a_Zoomed=1_x000d__x000a_Row=0_x000d__x000a_Column=0_x000d__x000a_Height=300_x000d__x000a_Width=300_x000d__x000a_FontName=細明體_x000d__x000a_FontStyle=0_x000d__x000a_FontSize=9_x000d__x000a_PrtFontName=Co 5 2 2 15" xfId="885"/>
    <cellStyle name=" 3]_x000d__x000a_Zoomed=1_x000d__x000a_Row=0_x000d__x000a_Column=0_x000d__x000a_Height=300_x000d__x000a_Width=300_x000d__x000a_FontName=細明體_x000d__x000a_FontStyle=0_x000d__x000a_FontSize=9_x000d__x000a_PrtFontName=Co 2 10" xfId="886"/>
    <cellStyle name=" 3]_x000d__x000a_Zoomed=1_x000d__x000a_Row=0_x000d__x000a_Column=0_x000d__x000a_Height=300_x000d__x000a_Width=300_x000d__x000a_FontName=細明體_x000d__x000a_FontStyle=0_x000d__x000a_FontSize=9_x000d__x000a_PrtFontName=Co 14 3 3" xfId="887"/>
    <cellStyle name=" 3]_x000d__x000a_Zoomed=1_x000d__x000a_Row=0_x000d__x000a_Column=0_x000d__x000a_Height=300_x000d__x000a_Width=300_x000d__x000a_FontName=細明體_x000d__x000a_FontStyle=0_x000d__x000a_FontSize=9_x000d__x000a_PrtFontName=Co 2 2 11 3 2" xfId="888"/>
    <cellStyle name=" 3]_x000d__x000a_Zoomed=1_x000d__x000a_Row=0_x000d__x000a_Column=0_x000d__x000a_Height=300_x000d__x000a_Width=300_x000d__x000a_FontName=細明體_x000d__x000a_FontStyle=0_x000d__x000a_FontSize=9_x000d__x000a_PrtFontName=Co 2 2 6 2 3 9 3" xfId="889"/>
    <cellStyle name=" 3]_x000d__x000a_Zoomed=1_x000d__x000a_Row=0_x000d__x000a_Column=0_x000d__x000a_Height=300_x000d__x000a_Width=300_x000d__x000a_FontName=細明體_x000d__x000a_FontStyle=0_x000d__x000a_FontSize=9_x000d__x000a_PrtFontName=Co 2 2 5 2 2 6" xfId="890"/>
    <cellStyle name=" 3]_x000d__x000a_Zoomed=1_x000d__x000a_Row=0_x000d__x000a_Column=0_x000d__x000a_Height=300_x000d__x000a_Width=300_x000d__x000a_FontName=細明體_x000d__x000a_FontStyle=0_x000d__x000a_FontSize=9_x000d__x000a_PrtFontName=Co 12 13" xfId="891"/>
    <cellStyle name=" 3]_x000d__x000a_Zoomed=1_x000d__x000a_Row=0_x000d__x000a_Column=0_x000d__x000a_Height=300_x000d__x000a_Width=300_x000d__x000a_FontName=細明體_x000d__x000a_FontStyle=0_x000d__x000a_FontSize=9_x000d__x000a_PrtFontName=Co 2 3 3 7 2 2" xfId="892"/>
    <cellStyle name=" 3]_x000d__x000a_Zoomed=1_x000d__x000a_Row=0_x000d__x000a_Column=0_x000d__x000a_Height=300_x000d__x000a_Width=300_x000d__x000a_FontName=細明體_x000d__x000a_FontStyle=0_x000d__x000a_FontSize=9_x000d__x000a_PrtFontName=Co 3 4 2 2 6 2" xfId="893"/>
    <cellStyle name=" 3]_x000d__x000a_Zoomed=1_x000d__x000a_Row=0_x000d__x000a_Column=0_x000d__x000a_Height=300_x000d__x000a_Width=300_x000d__x000a_FontName=細明體_x000d__x000a_FontStyle=0_x000d__x000a_FontSize=9_x000d__x000a_PrtFontName=Co 2 2 5 2 2 6 2" xfId="894"/>
    <cellStyle name=" 3]_x000d__x000a_Zoomed=1_x000d__x000a_Row=0_x000d__x000a_Column=0_x000d__x000a_Height=300_x000d__x000a_Width=300_x000d__x000a_FontName=細明體_x000d__x000a_FontStyle=0_x000d__x000a_FontSize=9_x000d__x000a_PrtFontName=Co 3 3 3 9 3" xfId="895"/>
    <cellStyle name=" 3]_x000d__x000a_Zoomed=1_x000d__x000a_Row=0_x000d__x000a_Column=0_x000d__x000a_Height=300_x000d__x000a_Width=300_x000d__x000a_FontName=細明體_x000d__x000a_FontStyle=0_x000d__x000a_FontSize=9_x000d__x000a_PrtFontName=Co 7 3 3" xfId="896"/>
    <cellStyle name=" 3]_x000d__x000a_Zoomed=1_x000d__x000a_Row=0_x000d__x000a_Column=0_x000d__x000a_Height=300_x000d__x000a_Width=300_x000d__x000a_FontName=細明體_x000d__x000a_FontStyle=0_x000d__x000a_FontSize=9_x000d__x000a_PrtFontName=Co 12 13 2" xfId="897"/>
    <cellStyle name=" 3]_x000d__x000a_Zoomed=1_x000d__x000a_Row=0_x000d__x000a_Column=0_x000d__x000a_Height=300_x000d__x000a_Width=300_x000d__x000a_FontName=細明體_x000d__x000a_FontStyle=0_x000d__x000a_FontSize=9_x000d__x000a_PrtFontName=Co 3 4 2 2 6 2 2" xfId="898"/>
    <cellStyle name=" 3]_x000d__x000a_Zoomed=1_x000d__x000a_Row=0_x000d__x000a_Column=0_x000d__x000a_Height=300_x000d__x000a_Width=300_x000d__x000a_FontName=細明體_x000d__x000a_FontStyle=0_x000d__x000a_FontSize=9_x000d__x000a_PrtFontName=Co 2 2 8 10 2" xfId="899"/>
    <cellStyle name=" 3]_x000d__x000a_Zoomed=1_x000d__x000a_Row=0_x000d__x000a_Column=0_x000d__x000a_Height=300_x000d__x000a_Width=300_x000d__x000a_FontName=細明體_x000d__x000a_FontStyle=0_x000d__x000a_FontSize=9_x000d__x000a_PrtFontName=Co 16 13" xfId="900"/>
    <cellStyle name=" 3]_x000d__x000a_Zoomed=1_x000d__x000a_Row=0_x000d__x000a_Column=0_x000d__x000a_Height=300_x000d__x000a_Width=300_x000d__x000a_FontName=細明體_x000d__x000a_FontStyle=0_x000d__x000a_FontSize=9_x000d__x000a_PrtFontName=Co 21 13" xfId="901"/>
    <cellStyle name=" 3]_x000d__x000a_Zoomed=1_x000d__x000a_Row=0_x000d__x000a_Column=0_x000d__x000a_Height=300_x000d__x000a_Width=300_x000d__x000a_FontName=細明體_x000d__x000a_FontStyle=0_x000d__x000a_FontSize=9_x000d__x000a_PrtFontName=Co 2 10 2 2" xfId="902"/>
    <cellStyle name=" 3]_x000d__x000a_Zoomed=1_x000d__x000a_Row=0_x000d__x000a_Column=0_x000d__x000a_Height=300_x000d__x000a_Width=300_x000d__x000a_FontName=細明體_x000d__x000a_FontStyle=0_x000d__x000a_FontSize=9_x000d__x000a_PrtFontName=Co 3 2 3 5 2" xfId="903"/>
    <cellStyle name=" 3]_x000d__x000a_Zoomed=1_x000d__x000a_Row=0_x000d__x000a_Column=0_x000d__x000a_Height=300_x000d__x000a_Width=300_x000d__x000a_FontName=細明體_x000d__x000a_FontStyle=0_x000d__x000a_FontSize=9_x000d__x000a_PrtFontName=Co 2 2 3 4 8 2 2" xfId="904"/>
    <cellStyle name=" 3]_x000d__x000a_Zoomed=1_x000d__x000a_Row=0_x000d__x000a_Column=0_x000d__x000a_Height=300_x000d__x000a_Width=300_x000d__x000a_FontName=細明體_x000d__x000a_FontStyle=0_x000d__x000a_FontSize=9_x000d__x000a_PrtFontName=Co 6 10" xfId="905"/>
    <cellStyle name=" 3]_x000d__x000a_Zoomed=1_x000d__x000a_Row=0_x000d__x000a_Column=0_x000d__x000a_Height=300_x000d__x000a_Width=300_x000d__x000a_FontName=細明體_x000d__x000a_FontStyle=0_x000d__x000a_FontSize=9_x000d__x000a_PrtFontName=Co 2 5 6 2" xfId="906"/>
    <cellStyle name=" 3]_x000d__x000a_Zoomed=1_x000d__x000a_Row=0_x000d__x000a_Column=0_x000d__x000a_Height=300_x000d__x000a_Width=300_x000d__x000a_FontName=細明體_x000d__x000a_FontStyle=0_x000d__x000a_FontSize=9_x000d__x000a_PrtFontName=Co 8 7" xfId="907"/>
    <cellStyle name=" 3]_x000d__x000a_Zoomed=1_x000d__x000a_Row=0_x000d__x000a_Column=0_x000d__x000a_Height=300_x000d__x000a_Width=300_x000d__x000a_FontName=細明體_x000d__x000a_FontStyle=0_x000d__x000a_FontSize=9_x000d__x000a_PrtFontName=Co 13 7 4" xfId="908"/>
    <cellStyle name=" 3]_x000d__x000a_Zoomed=1_x000d__x000a_Row=0_x000d__x000a_Column=0_x000d__x000a_Height=300_x000d__x000a_Width=300_x000d__x000a_FontName=細明體_x000d__x000a_FontStyle=0_x000d__x000a_FontSize=9_x000d__x000a_PrtFontName=Co 3 2 2 2 3 3" xfId="909"/>
    <cellStyle name=" 3]_x000d__x000a_Zoomed=1_x000d__x000a_Row=0_x000d__x000a_Column=0_x000d__x000a_Height=300_x000d__x000a_Width=300_x000d__x000a_FontName=細明體_x000d__x000a_FontStyle=0_x000d__x000a_FontSize=9_x000d__x000a_PrtFontName=Co 2 2 6 3 7 3" xfId="910"/>
    <cellStyle name=" 3]_x000d__x000a_Zoomed=1_x000d__x000a_Row=0_x000d__x000a_Column=0_x000d__x000a_Height=300_x000d__x000a_Width=300_x000d__x000a_FontName=細明體_x000d__x000a_FontStyle=0_x000d__x000a_FontSize=9_x000d__x000a_PrtFontName=Co 2 2 5 2 2 6 2 2" xfId="911"/>
    <cellStyle name=" 3]_x000d__x000a_Zoomed=1_x000d__x000a_Row=0_x000d__x000a_Column=0_x000d__x000a_Height=300_x000d__x000a_Width=300_x000d__x000a_FontName=細明體_x000d__x000a_FontStyle=0_x000d__x000a_FontSize=9_x000d__x000a_PrtFontName=Co 7 3 3 2" xfId="912"/>
    <cellStyle name=" 3]_x000d__x000a_Zoomed=1_x000d__x000a_Row=0_x000d__x000a_Column=0_x000d__x000a_Height=300_x000d__x000a_Width=300_x000d__x000a_FontName=細明體_x000d__x000a_FontStyle=0_x000d__x000a_FontSize=9_x000d__x000a_PrtFontName=Co 12 13 2 2" xfId="913"/>
    <cellStyle name=" 3]_x000d__x000a_Zoomed=1_x000d__x000a_Row=0_x000d__x000a_Column=0_x000d__x000a_Height=300_x000d__x000a_Width=300_x000d__x000a_FontName=細明體_x000d__x000a_FontStyle=0_x000d__x000a_FontSize=9_x000d__x000a_PrtFontName=Co 2 2 5 2 2 6 3" xfId="914"/>
    <cellStyle name=" 3]_x000d__x000a_Zoomed=1_x000d__x000a_Row=0_x000d__x000a_Column=0_x000d__x000a_Height=300_x000d__x000a_Width=300_x000d__x000a_FontName=細明體_x000d__x000a_FontStyle=0_x000d__x000a_FontSize=9_x000d__x000a_PrtFontName=Co 2 5 8 5 2" xfId="915"/>
    <cellStyle name=" 3]_x000d__x000a_Zoomed=1_x000d__x000a_Row=0_x000d__x000a_Column=0_x000d__x000a_Height=300_x000d__x000a_Width=300_x000d__x000a_FontName=細明體_x000d__x000a_FontStyle=0_x000d__x000a_FontSize=9_x000d__x000a_PrtFontName=Co 7 3 4" xfId="916"/>
    <cellStyle name=" 3]_x000d__x000a_Zoomed=1_x000d__x000a_Row=0_x000d__x000a_Column=0_x000d__x000a_Height=300_x000d__x000a_Width=300_x000d__x000a_FontName=細明體_x000d__x000a_FontStyle=0_x000d__x000a_FontSize=9_x000d__x000a_PrtFontName=Co 12 13 3" xfId="917"/>
    <cellStyle name=" 3]_x000d__x000a_Zoomed=1_x000d__x000a_Row=0_x000d__x000a_Column=0_x000d__x000a_Height=300_x000d__x000a_Width=300_x000d__x000a_FontName=細明體_x000d__x000a_FontStyle=0_x000d__x000a_FontSize=9_x000d__x000a_PrtFontName=Co 2 2 5 2 2 7" xfId="918"/>
    <cellStyle name=" 3]_x000d__x000a_Zoomed=1_x000d__x000a_Row=0_x000d__x000a_Column=0_x000d__x000a_Height=300_x000d__x000a_Width=300_x000d__x000a_FontName=細明體_x000d__x000a_FontStyle=0_x000d__x000a_FontSize=9_x000d__x000a_PrtFontName=Co 12 14" xfId="919"/>
    <cellStyle name=" 3]_x000d__x000a_Zoomed=1_x000d__x000a_Row=0_x000d__x000a_Column=0_x000d__x000a_Height=300_x000d__x000a_Width=300_x000d__x000a_FontName=細明體_x000d__x000a_FontStyle=0_x000d__x000a_FontSize=9_x000d__x000a_PrtFontName=Co 3 2 2 2 12 2 2" xfId="920"/>
    <cellStyle name=" 3]_x000d__x000a_Zoomed=1_x000d__x000a_Row=0_x000d__x000a_Column=0_x000d__x000a_Height=300_x000d__x000a_Width=300_x000d__x000a_FontName=細明體_x000d__x000a_FontStyle=0_x000d__x000a_FontSize=9_x000d__x000a_PrtFontName=Co 3 4 2 2 6 3" xfId="921"/>
    <cellStyle name=" 3]_x000d__x000a_Zoomed=1_x000d__x000a_Row=0_x000d__x000a_Column=0_x000d__x000a_Height=300_x000d__x000a_Width=300_x000d__x000a_FontName=細明體_x000d__x000a_FontStyle=0_x000d__x000a_FontSize=9_x000d__x000a_PrtFontName=Co 2 2 3 4 9" xfId="922"/>
    <cellStyle name=" 3]_x000d__x000a_Zoomed=1_x000d__x000a_Row=0_x000d__x000a_Column=0_x000d__x000a_Height=300_x000d__x000a_Width=300_x000d__x000a_FontName=細明體_x000d__x000a_FontStyle=0_x000d__x000a_FontSize=9_x000d__x000a_PrtFontName=Co 15 13 2" xfId="923"/>
    <cellStyle name=" 3]_x000d__x000a_Zoomed=1_x000d__x000a_Row=0_x000d__x000a_Column=0_x000d__x000a_Height=300_x000d__x000a_Width=300_x000d__x000a_FontName=細明體_x000d__x000a_FontStyle=0_x000d__x000a_FontSize=9_x000d__x000a_PrtFontName=Co 20 13 2" xfId="924"/>
    <cellStyle name=" 3]_x000d__x000a_Zoomed=1_x000d__x000a_Row=0_x000d__x000a_Column=0_x000d__x000a_Height=300_x000d__x000a_Width=300_x000d__x000a_FontName=細明體_x000d__x000a_FontStyle=0_x000d__x000a_FontSize=9_x000d__x000a_PrtFontName=Co 2 2 2 3 9 2" xfId="925"/>
    <cellStyle name=" 3]_x000d__x000a_Zoomed=1_x000d__x000a_Row=0_x000d__x000a_Column=0_x000d__x000a_Height=300_x000d__x000a_Width=300_x000d__x000a_FontName=細明體_x000d__x000a_FontStyle=0_x000d__x000a_FontSize=9_x000d__x000a_PrtFontName=Co 15 17" xfId="926"/>
    <cellStyle name=" 3]_x000d__x000a_Zoomed=1_x000d__x000a_Row=0_x000d__x000a_Column=0_x000d__x000a_Height=300_x000d__x000a_Width=300_x000d__x000a_FontName=細明體_x000d__x000a_FontStyle=0_x000d__x000a_FontSize=9_x000d__x000a_PrtFontName=Co 20 17" xfId="927"/>
    <cellStyle name=" 3]_x000d__x000a_Zoomed=1_x000d__x000a_Row=0_x000d__x000a_Column=0_x000d__x000a_Height=300_x000d__x000a_Width=300_x000d__x000a_FontName=細明體_x000d__x000a_FontStyle=0_x000d__x000a_FontSize=9_x000d__x000a_PrtFontName=Co 2 11 2" xfId="928"/>
    <cellStyle name=" 3]_x000d__x000a_Zoomed=1_x000d__x000a_Row=0_x000d__x000a_Column=0_x000d__x000a_Height=300_x000d__x000a_Width=300_x000d__x000a_FontName=細明體_x000d__x000a_FontStyle=0_x000d__x000a_FontSize=9_x000d__x000a_PrtFontName=Co 3 2 4 5" xfId="929"/>
    <cellStyle name=" 3]_x000d__x000a_Zoomed=1_x000d__x000a_Row=0_x000d__x000a_Column=0_x000d__x000a_Height=300_x000d__x000a_Width=300_x000d__x000a_FontName=細明體_x000d__x000a_FontStyle=0_x000d__x000a_FontSize=9_x000d__x000a_PrtFontName=Co 2 2 5 2 2 7 2" xfId="930"/>
    <cellStyle name=" 3]_x000d__x000a_Zoomed=1_x000d__x000a_Row=0_x000d__x000a_Column=0_x000d__x000a_Height=300_x000d__x000a_Width=300_x000d__x000a_FontName=細明體_x000d__x000a_FontStyle=0_x000d__x000a_FontSize=9_x000d__x000a_PrtFontName=Co 7 4 3" xfId="931"/>
    <cellStyle name=" 3]_x000d__x000a_Zoomed=1_x000d__x000a_Row=0_x000d__x000a_Column=0_x000d__x000a_Height=300_x000d__x000a_Width=300_x000d__x000a_FontName=細明體_x000d__x000a_FontStyle=0_x000d__x000a_FontSize=9_x000d__x000a_PrtFontName=Co 12 14 2" xfId="932"/>
    <cellStyle name=" 3]_x000d__x000a_Zoomed=1_x000d__x000a_Row=0_x000d__x000a_Column=0_x000d__x000a_Height=300_x000d__x000a_Width=300_x000d__x000a_FontName=細明體_x000d__x000a_FontStyle=0_x000d__x000a_FontSize=9_x000d__x000a_PrtFontName=Co 2 2 3 4 9 2" xfId="933"/>
    <cellStyle name=" 3]_x000d__x000a_Zoomed=1_x000d__x000a_Row=0_x000d__x000a_Column=0_x000d__x000a_Height=300_x000d__x000a_Width=300_x000d__x000a_FontName=細明體_x000d__x000a_FontStyle=0_x000d__x000a_FontSize=9_x000d__x000a_PrtFontName=Co 15 13 2 2" xfId="934"/>
    <cellStyle name=" 3]_x000d__x000a_Zoomed=1_x000d__x000a_Row=0_x000d__x000a_Column=0_x000d__x000a_Height=300_x000d__x000a_Width=300_x000d__x000a_FontName=細明體_x000d__x000a_FontStyle=0_x000d__x000a_FontSize=9_x000d__x000a_PrtFontName=Co 20 13 2 2" xfId="935"/>
    <cellStyle name=" 3]_x000d__x000a_Zoomed=1_x000d__x000a_Row=0_x000d__x000a_Column=0_x000d__x000a_Height=300_x000d__x000a_Width=300_x000d__x000a_FontName=細明體_x000d__x000a_FontStyle=0_x000d__x000a_FontSize=9_x000d__x000a_PrtFontName=Co 2 2 2 3 9 2 2" xfId="936"/>
    <cellStyle name=" 3]_x000d__x000a_Zoomed=1_x000d__x000a_Row=0_x000d__x000a_Column=0_x000d__x000a_Height=300_x000d__x000a_Width=300_x000d__x000a_FontName=細明體_x000d__x000a_FontStyle=0_x000d__x000a_FontSize=9_x000d__x000a_PrtFontName=Co 2 6 6" xfId="937"/>
    <cellStyle name=" 3]_x000d__x000a_Zoomed=1_x000d__x000a_Row=0_x000d__x000a_Column=0_x000d__x000a_Height=300_x000d__x000a_Width=300_x000d__x000a_FontName=細明體_x000d__x000a_FontStyle=0_x000d__x000a_FontSize=9_x000d__x000a_PrtFontName=Co 2 8 8 4" xfId="938"/>
    <cellStyle name=" 3]_x000d__x000a_Zoomed=1_x000d__x000a_Row=0_x000d__x000a_Column=0_x000d__x000a_Height=300_x000d__x000a_Width=300_x000d__x000a_FontName=細明體_x000d__x000a_FontStyle=0_x000d__x000a_FontSize=9_x000d__x000a_PrtFontName=Co 2 2 6 4 7 3" xfId="939"/>
    <cellStyle name=" 3]_x000d__x000a_Zoomed=1_x000d__x000a_Row=0_x000d__x000a_Column=0_x000d__x000a_Height=300_x000d__x000a_Width=300_x000d__x000a_FontName=細明體_x000d__x000a_FontStyle=0_x000d__x000a_FontSize=9_x000d__x000a_PrtFontName=Co 2 2 5 2 2 7 2 2" xfId="940"/>
    <cellStyle name=" 3]_x000d__x000a_Zoomed=1_x000d__x000a_Row=0_x000d__x000a_Column=0_x000d__x000a_Height=300_x000d__x000a_Width=300_x000d__x000a_FontName=細明體_x000d__x000a_FontStyle=0_x000d__x000a_FontSize=9_x000d__x000a_PrtFontName=Co 12 14 2 2" xfId="941"/>
    <cellStyle name=" 3]_x000d__x000a_Zoomed=1_x000d__x000a_Row=0_x000d__x000a_Column=0_x000d__x000a_Height=300_x000d__x000a_Width=300_x000d__x000a_FontName=細明體_x000d__x000a_FontStyle=0_x000d__x000a_FontSize=9_x000d__x000a_PrtFontName=Co 2 2 5 2 2 7 3" xfId="942"/>
    <cellStyle name=" 3]_x000d__x000a_Zoomed=1_x000d__x000a_Row=0_x000d__x000a_Column=0_x000d__x000a_Height=300_x000d__x000a_Width=300_x000d__x000a_FontName=細明體_x000d__x000a_FontStyle=0_x000d__x000a_FontSize=9_x000d__x000a_PrtFontName=Co 2 5 8 6 2" xfId="943"/>
    <cellStyle name=" 3]_x000d__x000a_Zoomed=1_x000d__x000a_Row=0_x000d__x000a_Column=0_x000d__x000a_Height=300_x000d__x000a_Width=300_x000d__x000a_FontName=細明體_x000d__x000a_FontStyle=0_x000d__x000a_FontSize=9_x000d__x000a_PrtFontName=Co 12 14 3" xfId="944"/>
    <cellStyle name=" 3]_x000d__x000a_Zoomed=1_x000d__x000a_Row=0_x000d__x000a_Column=0_x000d__x000a_Height=300_x000d__x000a_Width=300_x000d__x000a_FontName=細明體_x000d__x000a_FontStyle=0_x000d__x000a_FontSize=9_x000d__x000a_PrtFontName=Co 2 2 5 2 2 8" xfId="945"/>
    <cellStyle name=" 3]_x000d__x000a_Zoomed=1_x000d__x000a_Row=0_x000d__x000a_Column=0_x000d__x000a_Height=300_x000d__x000a_Width=300_x000d__x000a_FontName=細明體_x000d__x000a_FontStyle=0_x000d__x000a_FontSize=9_x000d__x000a_PrtFontName=Co 2 2 4 2 2 10" xfId="946"/>
    <cellStyle name=" 3]_x000d__x000a_Zoomed=1_x000d__x000a_Row=0_x000d__x000a_Column=0_x000d__x000a_Height=300_x000d__x000a_Width=300_x000d__x000a_FontName=細明體_x000d__x000a_FontStyle=0_x000d__x000a_FontSize=9_x000d__x000a_PrtFontName=Co 12 15" xfId="947"/>
    <cellStyle name=" 3]_x000d__x000a_Zoomed=1_x000d__x000a_Row=0_x000d__x000a_Column=0_x000d__x000a_Height=300_x000d__x000a_Width=300_x000d__x000a_FontName=細明體_x000d__x000a_FontStyle=0_x000d__x000a_FontSize=9_x000d__x000a_PrtFontName=Co 2 3 2 3 10 2" xfId="948"/>
    <cellStyle name=" 3]_x000d__x000a_Zoomed=1_x000d__x000a_Row=0_x000d__x000a_Column=0_x000d__x000a_Height=300_x000d__x000a_Width=300_x000d__x000a_FontName=細明體_x000d__x000a_FontStyle=0_x000d__x000a_FontSize=9_x000d__x000a_PrtFontName=Co 3 3 4 7 2 2" xfId="949"/>
    <cellStyle name=" 3]_x000d__x000a_Zoomed=1_x000d__x000a_Row=0_x000d__x000a_Column=0_x000d__x000a_Height=300_x000d__x000a_Width=300_x000d__x000a_FontName=細明體_x000d__x000a_FontStyle=0_x000d__x000a_FontSize=9_x000d__x000a_PrtFontName=Co 15 13 3" xfId="950"/>
    <cellStyle name=" 3]_x000d__x000a_Zoomed=1_x000d__x000a_Row=0_x000d__x000a_Column=0_x000d__x000a_Height=300_x000d__x000a_Width=300_x000d__x000a_FontName=細明體_x000d__x000a_FontStyle=0_x000d__x000a_FontSize=9_x000d__x000a_PrtFontName=Co 20 13 3" xfId="951"/>
    <cellStyle name=" 3]_x000d__x000a_Zoomed=1_x000d__x000a_Row=0_x000d__x000a_Column=0_x000d__x000a_Height=300_x000d__x000a_Width=300_x000d__x000a_FontName=細明體_x000d__x000a_FontStyle=0_x000d__x000a_FontSize=9_x000d__x000a_PrtFontName=Co 3 3 5 2" xfId="952"/>
    <cellStyle name=" 3]_x000d__x000a_Zoomed=1_x000d__x000a_Row=0_x000d__x000a_Column=0_x000d__x000a_Height=300_x000d__x000a_Width=300_x000d__x000a_FontName=細明體_x000d__x000a_FontStyle=0_x000d__x000a_FontSize=9_x000d__x000a_PrtFontName=Co 2 2 2 3 9 3" xfId="953"/>
    <cellStyle name=" 3]_x000d__x000a_Zoomed=1_x000d__x000a_Row=0_x000d__x000a_Column=0_x000d__x000a_Height=300_x000d__x000a_Width=300_x000d__x000a_FontName=細明體_x000d__x000a_FontStyle=0_x000d__x000a_FontSize=9_x000d__x000a_PrtFontName=Co 2 2 5 2 2 8 2" xfId="954"/>
    <cellStyle name=" 3]_x000d__x000a_Zoomed=1_x000d__x000a_Row=0_x000d__x000a_Column=0_x000d__x000a_Height=300_x000d__x000a_Width=300_x000d__x000a_FontName=細明體_x000d__x000a_FontStyle=0_x000d__x000a_FontSize=9_x000d__x000a_PrtFontName=Co 2 2 4 2 2 10 2" xfId="955"/>
    <cellStyle name=" 3]_x000d__x000a_Zoomed=1_x000d__x000a_Row=0_x000d__x000a_Column=0_x000d__x000a_Height=300_x000d__x000a_Width=300_x000d__x000a_FontName=細明體_x000d__x000a_FontStyle=0_x000d__x000a_FontSize=9_x000d__x000a_PrtFontName=Co 7 5 3" xfId="956"/>
    <cellStyle name=" 3]_x000d__x000a_Zoomed=1_x000d__x000a_Row=0_x000d__x000a_Column=0_x000d__x000a_Height=300_x000d__x000a_Width=300_x000d__x000a_FontName=細明體_x000d__x000a_FontStyle=0_x000d__x000a_FontSize=9_x000d__x000a_PrtFontName=Co 12 15 2" xfId="957"/>
    <cellStyle name=" 3]_x000d__x000a_Zoomed=1_x000d__x000a_Row=0_x000d__x000a_Column=0_x000d__x000a_Height=300_x000d__x000a_Width=300_x000d__x000a_FontName=細明體_x000d__x000a_FontStyle=0_x000d__x000a_FontSize=9_x000d__x000a_PrtFontName=Co 2 3 10 4 3" xfId="958"/>
    <cellStyle name=" 3]_x000d__x000a_Zoomed=1_x000d__x000a_Row=0_x000d__x000a_Column=0_x000d__x000a_Height=300_x000d__x000a_Width=300_x000d__x000a_FontName=細明體_x000d__x000a_FontStyle=0_x000d__x000a_FontSize=9_x000d__x000a_PrtFontName=Co 12 15 2 2" xfId="959"/>
    <cellStyle name=" 3]_x000d__x000a_Zoomed=1_x000d__x000a_Row=0_x000d__x000a_Column=0_x000d__x000a_Height=300_x000d__x000a_Width=300_x000d__x000a_FontName=細明體_x000d__x000a_FontStyle=0_x000d__x000a_FontSize=9_x000d__x000a_PrtFontName=Co 2 2 5 2 2 8 2 2" xfId="960"/>
    <cellStyle name=" 3]_x000d__x000a_Zoomed=1_x000d__x000a_Row=0_x000d__x000a_Column=0_x000d__x000a_Height=300_x000d__x000a_Width=300_x000d__x000a_FontName=細明體_x000d__x000a_FontStyle=0_x000d__x000a_FontSize=9_x000d__x000a_PrtFontName=Co 19 13 3" xfId="961"/>
    <cellStyle name=" 3]_x000d__x000a_Zoomed=1_x000d__x000a_Row=0_x000d__x000a_Column=0_x000d__x000a_Height=300_x000d__x000a_Width=300_x000d__x000a_FontName=細明體_x000d__x000a_FontStyle=0_x000d__x000a_FontSize=9_x000d__x000a_PrtFontName=Co 2 2 8 5" xfId="962"/>
    <cellStyle name=" 3]_x000d__x000a_Zoomed=1_x000d__x000a_Row=0_x000d__x000a_Column=0_x000d__x000a_Height=300_x000d__x000a_Width=300_x000d__x000a_FontName=細明體_x000d__x000a_FontStyle=0_x000d__x000a_FontSize=9_x000d__x000a_PrtFontName=Co 2 2 4 2 2 10 2 2" xfId="963"/>
    <cellStyle name=" 3]_x000d__x000a_Zoomed=1_x000d__x000a_Row=0_x000d__x000a_Column=0_x000d__x000a_Height=300_x000d__x000a_Width=300_x000d__x000a_FontName=細明體_x000d__x000a_FontStyle=0_x000d__x000a_FontSize=9_x000d__x000a_PrtFontName=Co 2 4 2 2 4 3" xfId="964"/>
    <cellStyle name=" 3]_x000d__x000a_Zoomed=1_x000d__x000a_Row=0_x000d__x000a_Column=0_x000d__x000a_Height=300_x000d__x000a_Width=300_x000d__x000a_FontName=細明體_x000d__x000a_FontStyle=0_x000d__x000a_FontSize=9_x000d__x000a_PrtFontName=Co 2 2 5 2 2 8 3" xfId="965"/>
    <cellStyle name=" 3]_x000d__x000a_Zoomed=1_x000d__x000a_Row=0_x000d__x000a_Column=0_x000d__x000a_Height=300_x000d__x000a_Width=300_x000d__x000a_FontName=細明體_x000d__x000a_FontStyle=0_x000d__x000a_FontSize=9_x000d__x000a_PrtFontName=Co 2 2 4 2 2 10 3" xfId="966"/>
    <cellStyle name=" 3]_x000d__x000a_Zoomed=1_x000d__x000a_Row=0_x000d__x000a_Column=0_x000d__x000a_Height=300_x000d__x000a_Width=300_x000d__x000a_FontName=細明體_x000d__x000a_FontStyle=0_x000d__x000a_FontSize=9_x000d__x000a_PrtFontName=Co 12 15 3" xfId="967"/>
    <cellStyle name=" 3]_x000d__x000a_Zoomed=1_x000d__x000a_Row=0_x000d__x000a_Column=0_x000d__x000a_Height=300_x000d__x000a_Width=300_x000d__x000a_FontName=細明體_x000d__x000a_FontStyle=0_x000d__x000a_FontSize=9_x000d__x000a_PrtFontName=Co 2 2 3 2 3 2" xfId="968"/>
    <cellStyle name=" 3]_x000d__x000a_Zoomed=1_x000d__x000a_Row=0_x000d__x000a_Column=0_x000d__x000a_Height=300_x000d__x000a_Width=300_x000d__x000a_FontName=細明體_x000d__x000a_FontStyle=0_x000d__x000a_FontSize=9_x000d__x000a_PrtFontName=Co 6 2 3 7 2 2" xfId="969"/>
    <cellStyle name=" 3]_x000d__x000a_Zoomed=1_x000d__x000a_Row=0_x000d__x000a_Column=0_x000d__x000a_Height=300_x000d__x000a_Width=300_x000d__x000a_FontName=細明體_x000d__x000a_FontStyle=0_x000d__x000a_FontSize=9_x000d__x000a_PrtFontName=Co 13 15 2 2" xfId="970"/>
    <cellStyle name=" 3]_x000d__x000a_Zoomed=1_x000d__x000a_Row=0_x000d__x000a_Column=0_x000d__x000a_Height=300_x000d__x000a_Width=300_x000d__x000a_FontName=細明體_x000d__x000a_FontStyle=0_x000d__x000a_FontSize=9_x000d__x000a_PrtFontName=Co 2 5 4 9 2" xfId="971"/>
    <cellStyle name=" 3]_x000d__x000a_Zoomed=1_x000d__x000a_Row=0_x000d__x000a_Column=0_x000d__x000a_Height=300_x000d__x000a_Width=300_x000d__x000a_FontName=細明體_x000d__x000a_FontStyle=0_x000d__x000a_FontSize=9_x000d__x000a_PrtFontName=Co 2 13" xfId="972"/>
    <cellStyle name=" 3]_x000d__x000a_Zoomed=1_x000d__x000a_Row=0_x000d__x000a_Column=0_x000d__x000a_Height=300_x000d__x000a_Width=300_x000d__x000a_FontName=細明體_x000d__x000a_FontStyle=0_x000d__x000a_FontSize=9_x000d__x000a_PrtFontName=Co 3 6 8 2 3" xfId="973"/>
    <cellStyle name=" 3]_x000d__x000a_Zoomed=1_x000d__x000a_Row=0_x000d__x000a_Column=0_x000d__x000a_Height=300_x000d__x000a_Width=300_x000d__x000a_FontName=細明體_x000d__x000a_FontStyle=0_x000d__x000a_FontSize=9_x000d__x000a_PrtFontName=Co 5 3 2 2 2" xfId="974"/>
    <cellStyle name=" 3]_x000d__x000a_Zoomed=1_x000d__x000a_Row=0_x000d__x000a_Column=0_x000d__x000a_Height=300_x000d__x000a_Width=300_x000d__x000a_FontName=細明體_x000d__x000a_FontStyle=0_x000d__x000a_FontSize=9_x000d__x000a_PrtFontName=Co 2 2 5 2 2 9" xfId="975"/>
    <cellStyle name=" 3]_x000d__x000a_Zoomed=1_x000d__x000a_Row=0_x000d__x000a_Column=0_x000d__x000a_Height=300_x000d__x000a_Width=300_x000d__x000a_FontName=細明體_x000d__x000a_FontStyle=0_x000d__x000a_FontSize=9_x000d__x000a_PrtFontName=Co 2 2 4 2 2 11" xfId="976"/>
    <cellStyle name=" 3]_x000d__x000a_Zoomed=1_x000d__x000a_Row=0_x000d__x000a_Column=0_x000d__x000a_Height=300_x000d__x000a_Width=300_x000d__x000a_FontName=細明體_x000d__x000a_FontStyle=0_x000d__x000a_FontSize=9_x000d__x000a_PrtFontName=Co 3 12 2 2" xfId="977"/>
    <cellStyle name=" 3]_x000d__x000a_Zoomed=1_x000d__x000a_Row=0_x000d__x000a_Column=0_x000d__x000a_Height=300_x000d__x000a_Width=300_x000d__x000a_FontName=細明體_x000d__x000a_FontStyle=0_x000d__x000a_FontSize=9_x000d__x000a_PrtFontName=Co 12 16" xfId="978"/>
    <cellStyle name=" 3]_x000d__x000a_Zoomed=1_x000d__x000a_Row=0_x000d__x000a_Column=0_x000d__x000a_Height=300_x000d__x000a_Width=300_x000d__x000a_FontName=細明體_x000d__x000a_FontStyle=0_x000d__x000a_FontSize=9_x000d__x000a_PrtFontName=Co 2 2 5 2 2 9 2" xfId="979"/>
    <cellStyle name=" 3]_x000d__x000a_Zoomed=1_x000d__x000a_Row=0_x000d__x000a_Column=0_x000d__x000a_Height=300_x000d__x000a_Width=300_x000d__x000a_FontName=細明體_x000d__x000a_FontStyle=0_x000d__x000a_FontSize=9_x000d__x000a_PrtFontName=Co 2 2 4 2 2 11 2" xfId="980"/>
    <cellStyle name=" 3]_x000d__x000a_Zoomed=1_x000d__x000a_Row=0_x000d__x000a_Column=0_x000d__x000a_Height=300_x000d__x000a_Width=300_x000d__x000a_FontName=細明體_x000d__x000a_FontStyle=0_x000d__x000a_FontSize=9_x000d__x000a_PrtFontName=Co 7 6 3" xfId="981"/>
    <cellStyle name=" 3]_x000d__x000a_Zoomed=1_x000d__x000a_Row=0_x000d__x000a_Column=0_x000d__x000a_Height=300_x000d__x000a_Width=300_x000d__x000a_FontName=細明體_x000d__x000a_FontStyle=0_x000d__x000a_FontSize=9_x000d__x000a_PrtFontName=Co 12 16 2" xfId="982"/>
    <cellStyle name=" 3]_x000d__x000a_Zoomed=1_x000d__x000a_Row=0_x000d__x000a_Column=0_x000d__x000a_Height=300_x000d__x000a_Width=300_x000d__x000a_FontName=細明體_x000d__x000a_FontStyle=0_x000d__x000a_FontSize=9_x000d__x000a_PrtFontName=Co 2 2 5 2 2 9 3" xfId="983"/>
    <cellStyle name=" 3]_x000d__x000a_Zoomed=1_x000d__x000a_Row=0_x000d__x000a_Column=0_x000d__x000a_Height=300_x000d__x000a_Width=300_x000d__x000a_FontName=細明體_x000d__x000a_FontStyle=0_x000d__x000a_FontSize=9_x000d__x000a_PrtFontName=Co 2 2 4 2 2 11 3" xfId="984"/>
    <cellStyle name=" 3]_x000d__x000a_Zoomed=1_x000d__x000a_Row=0_x000d__x000a_Column=0_x000d__x000a_Height=300_x000d__x000a_Width=300_x000d__x000a_FontName=細明體_x000d__x000a_FontStyle=0_x000d__x000a_FontSize=9_x000d__x000a_PrtFontName=Co 2 2 3 6 2 2" xfId="985"/>
    <cellStyle name=" 3]_x000d__x000a_Zoomed=1_x000d__x000a_Row=0_x000d__x000a_Column=0_x000d__x000a_Height=300_x000d__x000a_Width=300_x000d__x000a_FontName=細明體_x000d__x000a_FontStyle=0_x000d__x000a_FontSize=9_x000d__x000a_PrtFontName=Co 12 16 3" xfId="986"/>
    <cellStyle name=" 3]_x000d__x000a_Zoomed=1_x000d__x000a_Row=0_x000d__x000a_Column=0_x000d__x000a_Height=300_x000d__x000a_Width=300_x000d__x000a_FontName=細明體_x000d__x000a_FontStyle=0_x000d__x000a_FontSize=9_x000d__x000a_PrtFontName=Co 3 3 2 3 2 2 2" xfId="987"/>
    <cellStyle name=" 3]_x000d__x000a_Zoomed=1_x000d__x000a_Row=0_x000d__x000a_Column=0_x000d__x000a_Height=300_x000d__x000a_Width=300_x000d__x000a_FontName=細明體_x000d__x000a_FontStyle=0_x000d__x000a_FontSize=9_x000d__x000a_PrtFontName=Co 2 2 4 2 2 12" xfId="988"/>
    <cellStyle name=" 3]_x000d__x000a_Zoomed=1_x000d__x000a_Row=0_x000d__x000a_Column=0_x000d__x000a_Height=300_x000d__x000a_Width=300_x000d__x000a_FontName=細明體_x000d__x000a_FontStyle=0_x000d__x000a_FontSize=9_x000d__x000a_PrtFontName=Co 16 11 2" xfId="989"/>
    <cellStyle name=" 3]_x000d__x000a_Zoomed=1_x000d__x000a_Row=0_x000d__x000a_Column=0_x000d__x000a_Height=300_x000d__x000a_Width=300_x000d__x000a_FontName=細明體_x000d__x000a_FontStyle=0_x000d__x000a_FontSize=9_x000d__x000a_PrtFontName=Co 21 11 2" xfId="990"/>
    <cellStyle name=" 3]_x000d__x000a_Zoomed=1_x000d__x000a_Row=0_x000d__x000a_Column=0_x000d__x000a_Height=300_x000d__x000a_Width=300_x000d__x000a_FontName=細明體_x000d__x000a_FontStyle=0_x000d__x000a_FontSize=9_x000d__x000a_PrtFontName=Co 12 17" xfId="991"/>
    <cellStyle name=" 3]_x000d__x000a_Zoomed=1_x000d__x000a_Row=0_x000d__x000a_Column=0_x000d__x000a_Height=300_x000d__x000a_Width=300_x000d__x000a_FontName=細明體_x000d__x000a_FontStyle=0_x000d__x000a_FontSize=9_x000d__x000a_PrtFontName=Co 2 2 4 2 3 6 2 2" xfId="992"/>
    <cellStyle name=" 3]_x000d__x000a_Zoomed=1_x000d__x000a_Row=0_x000d__x000a_Column=0_x000d__x000a_Height=300_x000d__x000a_Width=300_x000d__x000a_FontName=細明體_x000d__x000a_FontStyle=0_x000d__x000a_FontSize=9_x000d__x000a_PrtFontName=Co 2 14" xfId="993"/>
    <cellStyle name=" 3]_x000d__x000a_Zoomed=1_x000d__x000a_Row=0_x000d__x000a_Column=0_x000d__x000a_Height=300_x000d__x000a_Width=300_x000d__x000a_FontName=細明體_x000d__x000a_FontStyle=0_x000d__x000a_FontSize=9_x000d__x000a_PrtFontName=Co 8 5 2" xfId="994"/>
    <cellStyle name=" 3]_x000d__x000a_Zoomed=1_x000d__x000a_Row=0_x000d__x000a_Column=0_x000d__x000a_Height=300_x000d__x000a_Width=300_x000d__x000a_FontName=細明體_x000d__x000a_FontStyle=0_x000d__x000a_FontSize=9_x000d__x000a_PrtFontName=Co 13 7 2 2" xfId="995"/>
    <cellStyle name=" 3]_x000d__x000a_Zoomed=1_x000d__x000a_Row=0_x000d__x000a_Column=0_x000d__x000a_Height=300_x000d__x000a_Width=300_x000d__x000a_FontName=細明體_x000d__x000a_FontStyle=0_x000d__x000a_FontSize=9_x000d__x000a_PrtFontName=Co 2 2 4 2 2 12 2" xfId="996"/>
    <cellStyle name=" 3]_x000d__x000a_Zoomed=1_x000d__x000a_Row=0_x000d__x000a_Column=0_x000d__x000a_Height=300_x000d__x000a_Width=300_x000d__x000a_FontName=細明體_x000d__x000a_FontStyle=0_x000d__x000a_FontSize=9_x000d__x000a_PrtFontName=Co 16 11 2 2" xfId="997"/>
    <cellStyle name=" 3]_x000d__x000a_Zoomed=1_x000d__x000a_Row=0_x000d__x000a_Column=0_x000d__x000a_Height=300_x000d__x000a_Width=300_x000d__x000a_FontName=細明體_x000d__x000a_FontStyle=0_x000d__x000a_FontSize=9_x000d__x000a_PrtFontName=Co 21 11 2 2" xfId="998"/>
    <cellStyle name=" 3]_x000d__x000a_Zoomed=1_x000d__x000a_Row=0_x000d__x000a_Column=0_x000d__x000a_Height=300_x000d__x000a_Width=300_x000d__x000a_FontName=細明體_x000d__x000a_FontStyle=0_x000d__x000a_FontSize=9_x000d__x000a_PrtFontName=Co 7 7 3" xfId="999"/>
    <cellStyle name=" 3]_x000d__x000a_Zoomed=1_x000d__x000a_Row=0_x000d__x000a_Column=0_x000d__x000a_Height=300_x000d__x000a_Width=300_x000d__x000a_FontName=細明體_x000d__x000a_FontStyle=0_x000d__x000a_FontSize=9_x000d__x000a_PrtFontName=Co 12 17 2" xfId="1000"/>
    <cellStyle name=" 3]_x000d__x000a_Zoomed=1_x000d__x000a_Row=0_x000d__x000a_Column=0_x000d__x000a_Height=300_x000d__x000a_Width=300_x000d__x000a_FontName=細明體_x000d__x000a_FontStyle=0_x000d__x000a_FontSize=9_x000d__x000a_PrtFontName=Co 2 2 4 2 2 12 2 2" xfId="1001"/>
    <cellStyle name=" 3]_x000d__x000a_Zoomed=1_x000d__x000a_Row=0_x000d__x000a_Column=0_x000d__x000a_Height=300_x000d__x000a_Width=300_x000d__x000a_FontName=細明體_x000d__x000a_FontStyle=0_x000d__x000a_FontSize=9_x000d__x000a_PrtFontName=Co 2 4 8 5" xfId="1002"/>
    <cellStyle name=" 3]_x000d__x000a_Zoomed=1_x000d__x000a_Row=0_x000d__x000a_Column=0_x000d__x000a_Height=300_x000d__x000a_Width=300_x000d__x000a_FontName=細明體_x000d__x000a_FontStyle=0_x000d__x000a_FontSize=9_x000d__x000a_PrtFontName=Co 12 17 2 2" xfId="1003"/>
    <cellStyle name=" 3]_x000d__x000a_Zoomed=1_x000d__x000a_Row=0_x000d__x000a_Column=0_x000d__x000a_Height=300_x000d__x000a_Width=300_x000d__x000a_FontName=細明體_x000d__x000a_FontStyle=0_x000d__x000a_FontSize=9_x000d__x000a_PrtFontName=Co 2 2 4 2 2 12 3" xfId="1004"/>
    <cellStyle name=" 3]_x000d__x000a_Zoomed=1_x000d__x000a_Row=0_x000d__x000a_Column=0_x000d__x000a_Height=300_x000d__x000a_Width=300_x000d__x000a_FontName=細明體_x000d__x000a_FontStyle=0_x000d__x000a_FontSize=9_x000d__x000a_PrtFontName=Co 12 17 3" xfId="1005"/>
    <cellStyle name=" 3]_x000d__x000a_Zoomed=1_x000d__x000a_Row=0_x000d__x000a_Column=0_x000d__x000a_Height=300_x000d__x000a_Width=300_x000d__x000a_FontName=細明體_x000d__x000a_FontStyle=0_x000d__x000a_FontSize=9_x000d__x000a_PrtFontName=Co 2 2 4 2 2 13" xfId="1006"/>
    <cellStyle name=" 3]_x000d__x000a_Zoomed=1_x000d__x000a_Row=0_x000d__x000a_Column=0_x000d__x000a_Height=300_x000d__x000a_Width=300_x000d__x000a_FontName=細明體_x000d__x000a_FontStyle=0_x000d__x000a_FontSize=9_x000d__x000a_PrtFontName=Co 16 11 3" xfId="1007"/>
    <cellStyle name=" 3]_x000d__x000a_Zoomed=1_x000d__x000a_Row=0_x000d__x000a_Column=0_x000d__x000a_Height=300_x000d__x000a_Width=300_x000d__x000a_FontName=細明體_x000d__x000a_FontStyle=0_x000d__x000a_FontSize=9_x000d__x000a_PrtFontName=Co 21 11 3" xfId="1008"/>
    <cellStyle name=" 3]_x000d__x000a_Zoomed=1_x000d__x000a_Row=0_x000d__x000a_Column=0_x000d__x000a_Height=300_x000d__x000a_Width=300_x000d__x000a_FontName=細明體_x000d__x000a_FontStyle=0_x000d__x000a_FontSize=9_x000d__x000a_PrtFontName=Co 12 18" xfId="1009"/>
    <cellStyle name=" 3]_x000d__x000a_Zoomed=1_x000d__x000a_Row=0_x000d__x000a_Column=0_x000d__x000a_Height=300_x000d__x000a_Width=300_x000d__x000a_FontName=細明體_x000d__x000a_FontStyle=0_x000d__x000a_FontSize=9_x000d__x000a_PrtFontName=Co 19 2 2 2" xfId="1010"/>
    <cellStyle name=" 3]_x000d__x000a_Zoomed=1_x000d__x000a_Row=0_x000d__x000a_Column=0_x000d__x000a_Height=300_x000d__x000a_Width=300_x000d__x000a_FontName=細明體_x000d__x000a_FontStyle=0_x000d__x000a_FontSize=9_x000d__x000a_PrtFontName=Co 3 6 8 3 2 2" xfId="1011"/>
    <cellStyle name=" 3]_x000d__x000a_Zoomed=1_x000d__x000a_Row=0_x000d__x000a_Column=0_x000d__x000a_Height=300_x000d__x000a_Width=300_x000d__x000a_FontName=細明體_x000d__x000a_FontStyle=0_x000d__x000a_FontSize=9_x000d__x000a_PrtFontName=Co 12 2" xfId="1012"/>
    <cellStyle name=" 3]_x000d__x000a_Zoomed=1_x000d__x000a_Row=0_x000d__x000a_Column=0_x000d__x000a_Height=300_x000d__x000a_Width=300_x000d__x000a_FontName=細明體_x000d__x000a_FontStyle=0_x000d__x000a_FontSize=9_x000d__x000a_PrtFontName=Co 18 17" xfId="1013"/>
    <cellStyle name=" 3]_x000d__x000a_Zoomed=1_x000d__x000a_Row=0_x000d__x000a_Column=0_x000d__x000a_Height=300_x000d__x000a_Width=300_x000d__x000a_FontName=細明體_x000d__x000a_FontStyle=0_x000d__x000a_FontSize=9_x000d__x000a_PrtFontName=Co 2 2 4 2 2 2" xfId="1014"/>
    <cellStyle name="常规_例附表3" xfId="1015"/>
    <cellStyle name=" 3]_x000d__x000a_Zoomed=1_x000d__x000a_Row=0_x000d__x000a_Column=0_x000d__x000a_Height=300_x000d__x000a_Width=300_x000d__x000a_FontName=細明體_x000d__x000a_FontStyle=0_x000d__x000a_FontSize=9_x000d__x000a_PrtFontName=Co 12 3" xfId="1016"/>
    <cellStyle name=" 3]_x000d__x000a_Zoomed=1_x000d__x000a_Row=0_x000d__x000a_Column=0_x000d__x000a_Height=300_x000d__x000a_Width=300_x000d__x000a_FontName=細明體_x000d__x000a_FontStyle=0_x000d__x000a_FontSize=9_x000d__x000a_PrtFontName=Co 18 18" xfId="1017"/>
    <cellStyle name=" 3]_x000d__x000a_Zoomed=1_x000d__x000a_Row=0_x000d__x000a_Column=0_x000d__x000a_Height=300_x000d__x000a_Width=300_x000d__x000a_FontName=細明體_x000d__x000a_FontStyle=0_x000d__x000a_FontSize=9_x000d__x000a_PrtFontName=Co 2 2 4 2 2 2 2" xfId="1018"/>
    <cellStyle name=" 3]_x000d__x000a_Zoomed=1_x000d__x000a_Row=0_x000d__x000a_Column=0_x000d__x000a_Height=300_x000d__x000a_Width=300_x000d__x000a_FontName=細明體_x000d__x000a_FontStyle=0_x000d__x000a_FontSize=9_x000d__x000a_PrtFontName=Co 2 3 3 5 3" xfId="1019"/>
    <cellStyle name=" 3]_x000d__x000a_Zoomed=1_x000d__x000a_Row=0_x000d__x000a_Column=0_x000d__x000a_Height=300_x000d__x000a_Width=300_x000d__x000a_FontName=細明體_x000d__x000a_FontStyle=0_x000d__x000a_FontSize=9_x000d__x000a_PrtFontName=Co 12 3 2" xfId="1020"/>
    <cellStyle name=" 3]_x000d__x000a_Zoomed=1_x000d__x000a_Row=0_x000d__x000a_Column=0_x000d__x000a_Height=300_x000d__x000a_Width=300_x000d__x000a_FontName=細明體_x000d__x000a_FontStyle=0_x000d__x000a_FontSize=9_x000d__x000a_PrtFontName=Co 2 2 4 2 2 2 3" xfId="1021"/>
    <cellStyle name=" 3]_x000d__x000a_Zoomed=1_x000d__x000a_Row=0_x000d__x000a_Column=0_x000d__x000a_Height=300_x000d__x000a_Width=300_x000d__x000a_FontName=細明體_x000d__x000a_FontStyle=0_x000d__x000a_FontSize=9_x000d__x000a_PrtFontName=Co 12 3 3" xfId="1022"/>
    <cellStyle name=" 3]_x000d__x000a_Zoomed=1_x000d__x000a_Row=0_x000d__x000a_Column=0_x000d__x000a_Height=300_x000d__x000a_Width=300_x000d__x000a_FontName=細明體_x000d__x000a_FontStyle=0_x000d__x000a_FontSize=9_x000d__x000a_PrtFontName=Co 12 4" xfId="1023"/>
    <cellStyle name=" 3]_x000d__x000a_Zoomed=1_x000d__x000a_Row=0_x000d__x000a_Column=0_x000d__x000a_Height=300_x000d__x000a_Width=300_x000d__x000a_FontName=細明體_x000d__x000a_FontStyle=0_x000d__x000a_FontSize=9_x000d__x000a_PrtFontName=Co 2 2 4 2 2 3" xfId="1024"/>
    <cellStyle name=" 3]_x000d__x000a_Zoomed=1_x000d__x000a_Row=0_x000d__x000a_Column=0_x000d__x000a_Height=300_x000d__x000a_Width=300_x000d__x000a_FontName=細明體_x000d__x000a_FontStyle=0_x000d__x000a_FontSize=9_x000d__x000a_PrtFontName=Co 12 4 2" xfId="1025"/>
    <cellStyle name=" 3]_x000d__x000a_Zoomed=1_x000d__x000a_Row=0_x000d__x000a_Column=0_x000d__x000a_Height=300_x000d__x000a_Width=300_x000d__x000a_FontName=細明體_x000d__x000a_FontStyle=0_x000d__x000a_FontSize=9_x000d__x000a_PrtFontName=Co 2 3 3 6 3" xfId="1026"/>
    <cellStyle name=" 3]_x000d__x000a_Zoomed=1_x000d__x000a_Row=0_x000d__x000a_Column=0_x000d__x000a_Height=300_x000d__x000a_Width=300_x000d__x000a_FontName=細明體_x000d__x000a_FontStyle=0_x000d__x000a_FontSize=9_x000d__x000a_PrtFontName=Co 2 2 4 2 2 3 2" xfId="1027"/>
    <cellStyle name=" 3]_x000d__x000a_Zoomed=1_x000d__x000a_Row=0_x000d__x000a_Column=0_x000d__x000a_Height=300_x000d__x000a_Width=300_x000d__x000a_FontName=細明體_x000d__x000a_FontStyle=0_x000d__x000a_FontSize=9_x000d__x000a_PrtFontName=Co 3 3 2 2 13 2" xfId="1028"/>
    <cellStyle name=" 3]_x000d__x000a_Zoomed=1_x000d__x000a_Row=0_x000d__x000a_Column=0_x000d__x000a_Height=300_x000d__x000a_Width=300_x000d__x000a_FontName=細明體_x000d__x000a_FontStyle=0_x000d__x000a_FontSize=9_x000d__x000a_PrtFontName=Co 12 5" xfId="1029"/>
    <cellStyle name=" 3]_x000d__x000a_Zoomed=1_x000d__x000a_Row=0_x000d__x000a_Column=0_x000d__x000a_Height=300_x000d__x000a_Width=300_x000d__x000a_FontName=細明體_x000d__x000a_FontStyle=0_x000d__x000a_FontSize=9_x000d__x000a_PrtFontName=Co 3 2 5 2 2 2" xfId="1030"/>
    <cellStyle name=" 3]_x000d__x000a_Zoomed=1_x000d__x000a_Row=0_x000d__x000a_Column=0_x000d__x000a_Height=300_x000d__x000a_Width=300_x000d__x000a_FontName=細明體_x000d__x000a_FontStyle=0_x000d__x000a_FontSize=9_x000d__x000a_PrtFontName=Co 2 2 4 2 2 4" xfId="1031"/>
    <cellStyle name=" 3]_x000d__x000a_Zoomed=1_x000d__x000a_Row=0_x000d__x000a_Column=0_x000d__x000a_Height=300_x000d__x000a_Width=300_x000d__x000a_FontName=細明體_x000d__x000a_FontStyle=0_x000d__x000a_FontSize=9_x000d__x000a_PrtFontName=Co 3 3 2 2 13 2 2" xfId="1032"/>
    <cellStyle name=" 3]_x000d__x000a_Zoomed=1_x000d__x000a_Row=0_x000d__x000a_Column=0_x000d__x000a_Height=300_x000d__x000a_Width=300_x000d__x000a_FontName=細明體_x000d__x000a_FontStyle=0_x000d__x000a_FontSize=9_x000d__x000a_PrtFontName=Co 12 5 2" xfId="1033"/>
    <cellStyle name=" 3]_x000d__x000a_Zoomed=1_x000d__x000a_Row=0_x000d__x000a_Column=0_x000d__x000a_Height=300_x000d__x000a_Width=300_x000d__x000a_FontName=細明體_x000d__x000a_FontStyle=0_x000d__x000a_FontSize=9_x000d__x000a_PrtFontName=Co 3 4 2 2 7" xfId="1034"/>
    <cellStyle name=" 3]_x000d__x000a_Zoomed=1_x000d__x000a_Row=0_x000d__x000a_Column=0_x000d__x000a_Height=300_x000d__x000a_Width=300_x000d__x000a_FontName=細明體_x000d__x000a_FontStyle=0_x000d__x000a_FontSize=9_x000d__x000a_PrtFontName=Co 2 2 4 2 2 4 2" xfId="1035"/>
    <cellStyle name=" 3]_x000d__x000a_Zoomed=1_x000d__x000a_Row=0_x000d__x000a_Column=0_x000d__x000a_Height=300_x000d__x000a_Width=300_x000d__x000a_FontName=細明體_x000d__x000a_FontStyle=0_x000d__x000a_FontSize=9_x000d__x000a_PrtFontName=Co 2 3 3 7 3" xfId="1036"/>
    <cellStyle name=" 3]_x000d__x000a_Zoomed=1_x000d__x000a_Row=0_x000d__x000a_Column=0_x000d__x000a_Height=300_x000d__x000a_Width=300_x000d__x000a_FontName=細明體_x000d__x000a_FontStyle=0_x000d__x000a_FontSize=9_x000d__x000a_PrtFontName=Co 2 2 11 4 2" xfId="1037"/>
    <cellStyle name=" 3]_x000d__x000a_Zoomed=1_x000d__x000a_Row=0_x000d__x000a_Column=0_x000d__x000a_Height=300_x000d__x000a_Width=300_x000d__x000a_FontName=細明體_x000d__x000a_FontStyle=0_x000d__x000a_FontSize=9_x000d__x000a_PrtFontName=Co 14 4 3" xfId="1038"/>
    <cellStyle name=" 3]_x000d__x000a_Zoomed=1_x000d__x000a_Row=0_x000d__x000a_Column=0_x000d__x000a_Height=300_x000d__x000a_Width=300_x000d__x000a_FontName=細明體_x000d__x000a_FontStyle=0_x000d__x000a_FontSize=9_x000d__x000a_PrtFontName=Co 3 4 2 2 7 2" xfId="1039"/>
    <cellStyle name=" 3]_x000d__x000a_Zoomed=1_x000d__x000a_Row=0_x000d__x000a_Column=0_x000d__x000a_Height=300_x000d__x000a_Width=300_x000d__x000a_FontName=細明體_x000d__x000a_FontStyle=0_x000d__x000a_FontSize=9_x000d__x000a_PrtFontName=Co 2 2 4 2 2 4 2 2" xfId="1040"/>
    <cellStyle name=" 3]_x000d__x000a_Zoomed=1_x000d__x000a_Row=0_x000d__x000a_Column=0_x000d__x000a_Height=300_x000d__x000a_Width=300_x000d__x000a_FontName=細明體_x000d__x000a_FontStyle=0_x000d__x000a_FontSize=9_x000d__x000a_PrtFontName=Co 12 5 2 2" xfId="1041"/>
    <cellStyle name=" 3]_x000d__x000a_Zoomed=1_x000d__x000a_Row=0_x000d__x000a_Column=0_x000d__x000a_Height=300_x000d__x000a_Width=300_x000d__x000a_FontName=細明體_x000d__x000a_FontStyle=0_x000d__x000a_FontSize=9_x000d__x000a_PrtFontName=Co 2 2 5 2 3 6" xfId="1042"/>
    <cellStyle name=" 3]_x000d__x000a_Zoomed=1_x000d__x000a_Row=0_x000d__x000a_Column=0_x000d__x000a_Height=300_x000d__x000a_Width=300_x000d__x000a_FontName=細明體_x000d__x000a_FontStyle=0_x000d__x000a_FontSize=9_x000d__x000a_PrtFontName=Co 12 5 3" xfId="1043"/>
    <cellStyle name=" 3]_x000d__x000a_Zoomed=1_x000d__x000a_Row=0_x000d__x000a_Column=0_x000d__x000a_Height=300_x000d__x000a_Width=300_x000d__x000a_FontName=細明體_x000d__x000a_FontStyle=0_x000d__x000a_FontSize=9_x000d__x000a_PrtFontName=Co 3 4 2 2 8" xfId="1044"/>
    <cellStyle name=" 3]_x000d__x000a_Zoomed=1_x000d__x000a_Row=0_x000d__x000a_Column=0_x000d__x000a_Height=300_x000d__x000a_Width=300_x000d__x000a_FontName=細明體_x000d__x000a_FontStyle=0_x000d__x000a_FontSize=9_x000d__x000a_PrtFontName=Co 2 2 4 2 2 4 3" xfId="1045"/>
    <cellStyle name=" 3]_x000d__x000a_Zoomed=1_x000d__x000a_Row=0_x000d__x000a_Column=0_x000d__x000a_Height=300_x000d__x000a_Width=300_x000d__x000a_FontName=細明體_x000d__x000a_FontStyle=0_x000d__x000a_FontSize=9_x000d__x000a_PrtFontName=Co 3 3 2 2 13 3" xfId="1046"/>
    <cellStyle name=" 3]_x000d__x000a_Zoomed=1_x000d__x000a_Row=0_x000d__x000a_Column=0_x000d__x000a_Height=300_x000d__x000a_Width=300_x000d__x000a_FontName=細明體_x000d__x000a_FontStyle=0_x000d__x000a_FontSize=9_x000d__x000a_PrtFontName=Co 3 2 3 14 2 2" xfId="1047"/>
    <cellStyle name=" 3]_x000d__x000a_Zoomed=1_x000d__x000a_Row=0_x000d__x000a_Column=0_x000d__x000a_Height=300_x000d__x000a_Width=300_x000d__x000a_FontName=細明體_x000d__x000a_FontStyle=0_x000d__x000a_FontSize=9_x000d__x000a_PrtFontName=Co 12 6" xfId="1048"/>
    <cellStyle name=" 3]_x000d__x000a_Zoomed=1_x000d__x000a_Row=0_x000d__x000a_Column=0_x000d__x000a_Height=300_x000d__x000a_Width=300_x000d__x000a_FontName=細明體_x000d__x000a_FontStyle=0_x000d__x000a_FontSize=9_x000d__x000a_PrtFontName=Co 2 2 4 2 2 5" xfId="1049"/>
    <cellStyle name=" 3]_x000d__x000a_Zoomed=1_x000d__x000a_Row=0_x000d__x000a_Column=0_x000d__x000a_Height=300_x000d__x000a_Width=300_x000d__x000a_FontName=細明體_x000d__x000a_FontStyle=0_x000d__x000a_FontSize=9_x000d__x000a_PrtFontName=Co 12 6 2" xfId="1050"/>
    <cellStyle name=" 3]_x000d__x000a_Zoomed=1_x000d__x000a_Row=0_x000d__x000a_Column=0_x000d__x000a_Height=300_x000d__x000a_Width=300_x000d__x000a_FontName=細明體_x000d__x000a_FontStyle=0_x000d__x000a_FontSize=9_x000d__x000a_PrtFontName=Co 3 4 2 3 7" xfId="1051"/>
    <cellStyle name=" 3]_x000d__x000a_Zoomed=1_x000d__x000a_Row=0_x000d__x000a_Column=0_x000d__x000a_Height=300_x000d__x000a_Width=300_x000d__x000a_FontName=細明體_x000d__x000a_FontStyle=0_x000d__x000a_FontSize=9_x000d__x000a_PrtFontName=Co 2 2 4 2 2 5 2" xfId="1052"/>
    <cellStyle name=" 3]_x000d__x000a_Zoomed=1_x000d__x000a_Row=0_x000d__x000a_Column=0_x000d__x000a_Height=300_x000d__x000a_Width=300_x000d__x000a_FontName=細明體_x000d__x000a_FontStyle=0_x000d__x000a_FontSize=9_x000d__x000a_PrtFontName=Co 2 3 3 8 3" xfId="1053"/>
    <cellStyle name=" 3]_x000d__x000a_Zoomed=1_x000d__x000a_Row=0_x000d__x000a_Column=0_x000d__x000a_Height=300_x000d__x000a_Width=300_x000d__x000a_FontName=細明體_x000d__x000a_FontStyle=0_x000d__x000a_FontSize=9_x000d__x000a_PrtFontName=Co 19 10 2" xfId="1054"/>
    <cellStyle name=" 3]_x000d__x000a_Zoomed=1_x000d__x000a_Row=0_x000d__x000a_Column=0_x000d__x000a_Height=300_x000d__x000a_Width=300_x000d__x000a_FontName=細明體_x000d__x000a_FontStyle=0_x000d__x000a_FontSize=9_x000d__x000a_PrtFontName=Co 6 3 8 2 2" xfId="1055"/>
    <cellStyle name=" 3]_x000d__x000a_Zoomed=1_x000d__x000a_Row=0_x000d__x000a_Column=0_x000d__x000a_Height=300_x000d__x000a_Width=300_x000d__x000a_FontName=細明體_x000d__x000a_FontStyle=0_x000d__x000a_FontSize=9_x000d__x000a_PrtFontName=Co 2 2 5 4" xfId="1056"/>
    <cellStyle name=" 3]_x000d__x000a_Zoomed=1_x000d__x000a_Row=0_x000d__x000a_Column=0_x000d__x000a_Height=300_x000d__x000a_Width=300_x000d__x000a_FontName=細明體_x000d__x000a_FontStyle=0_x000d__x000a_FontSize=9_x000d__x000a_PrtFontName=Co 3 4 3 12" xfId="1057"/>
    <cellStyle name=" 3]_x000d__x000a_Zoomed=1_x000d__x000a_Row=0_x000d__x000a_Column=0_x000d__x000a_Height=300_x000d__x000a_Width=300_x000d__x000a_FontName=細明體_x000d__x000a_FontStyle=0_x000d__x000a_FontSize=9_x000d__x000a_PrtFontName=Co 20 4 3" xfId="1058"/>
    <cellStyle name=" 3]_x000d__x000a_Zoomed=1_x000d__x000a_Row=0_x000d__x000a_Column=0_x000d__x000a_Height=300_x000d__x000a_Width=300_x000d__x000a_FontName=細明體_x000d__x000a_FontStyle=0_x000d__x000a_FontSize=9_x000d__x000a_PrtFontName=Co 15 4 3" xfId="1059"/>
    <cellStyle name=" 3]_x000d__x000a_Zoomed=1_x000d__x000a_Row=0_x000d__x000a_Column=0_x000d__x000a_Height=300_x000d__x000a_Width=300_x000d__x000a_FontName=細明體_x000d__x000a_FontStyle=0_x000d__x000a_FontSize=9_x000d__x000a_PrtFontName=Co 12 6 2 2" xfId="1060"/>
    <cellStyle name=" 3]_x000d__x000a_Zoomed=1_x000d__x000a_Row=0_x000d__x000a_Column=0_x000d__x000a_Height=300_x000d__x000a_Width=300_x000d__x000a_FontName=細明體_x000d__x000a_FontStyle=0_x000d__x000a_FontSize=9_x000d__x000a_PrtFontName=Co 3 4 2 3 7 2" xfId="1061"/>
    <cellStyle name=" 3]_x000d__x000a_Zoomed=1_x000d__x000a_Row=0_x000d__x000a_Column=0_x000d__x000a_Height=300_x000d__x000a_Width=300_x000d__x000a_FontName=細明體_x000d__x000a_FontStyle=0_x000d__x000a_FontSize=9_x000d__x000a_PrtFontName=Co 2 2 4 2 2 5 2 2" xfId="1062"/>
    <cellStyle name=" 3]_x000d__x000a_Zoomed=1_x000d__x000a_Row=0_x000d__x000a_Column=0_x000d__x000a_Height=300_x000d__x000a_Width=300_x000d__x000a_FontName=細明體_x000d__x000a_FontStyle=0_x000d__x000a_FontSize=9_x000d__x000a_PrtFontName=Co 12 6 3" xfId="1063"/>
    <cellStyle name=" 3]_x000d__x000a_Zoomed=1_x000d__x000a_Row=0_x000d__x000a_Column=0_x000d__x000a_Height=300_x000d__x000a_Width=300_x000d__x000a_FontName=細明體_x000d__x000a_FontStyle=0_x000d__x000a_FontSize=9_x000d__x000a_PrtFontName=Co 3 4 2 3 8" xfId="1064"/>
    <cellStyle name=" 3]_x000d__x000a_Zoomed=1_x000d__x000a_Row=0_x000d__x000a_Column=0_x000d__x000a_Height=300_x000d__x000a_Width=300_x000d__x000a_FontName=細明體_x000d__x000a_FontStyle=0_x000d__x000a_FontSize=9_x000d__x000a_PrtFontName=Co 2 2 4 2 2 5 3" xfId="1065"/>
    <cellStyle name=" 3]_x000d__x000a_Zoomed=1_x000d__x000a_Row=0_x000d__x000a_Column=0_x000d__x000a_Height=300_x000d__x000a_Width=300_x000d__x000a_FontName=細明體_x000d__x000a_FontStyle=0_x000d__x000a_FontSize=9_x000d__x000a_PrtFontName=Co 17 4 3" xfId="1066"/>
    <cellStyle name=" 3]_x000d__x000a_Zoomed=1_x000d__x000a_Row=0_x000d__x000a_Column=0_x000d__x000a_Height=300_x000d__x000a_Width=300_x000d__x000a_FontName=細明體_x000d__x000a_FontStyle=0_x000d__x000a_FontSize=9_x000d__x000a_PrtFontName=Co 14 11 2 2" xfId="1067"/>
    <cellStyle name=" 3]_x000d__x000a_Zoomed=1_x000d__x000a_Row=0_x000d__x000a_Column=0_x000d__x000a_Height=300_x000d__x000a_Width=300_x000d__x000a_FontName=細明體_x000d__x000a_FontStyle=0_x000d__x000a_FontSize=9_x000d__x000a_PrtFontName=Co 5 2 3 2 3" xfId="1068"/>
    <cellStyle name=" 3]_x000d__x000a_Zoomed=1_x000d__x000a_Row=0_x000d__x000a_Column=0_x000d__x000a_Height=300_x000d__x000a_Width=300_x000d__x000a_FontName=細明體_x000d__x000a_FontStyle=0_x000d__x000a_FontSize=9_x000d__x000a_PrtFontName=Co 2 4 2 2 5" xfId="1069"/>
    <cellStyle name=" 3]_x000d__x000a_Zoomed=1_x000d__x000a_Row=0_x000d__x000a_Column=0_x000d__x000a_Height=300_x000d__x000a_Width=300_x000d__x000a_FontName=細明體_x000d__x000a_FontStyle=0_x000d__x000a_FontSize=9_x000d__x000a_PrtFontName=Co 2 2 2 3 3 3" xfId="1070"/>
    <cellStyle name=" 3]_x000d__x000a_Zoomed=1_x000d__x000a_Row=0_x000d__x000a_Column=0_x000d__x000a_Height=300_x000d__x000a_Width=300_x000d__x000a_FontName=細明體_x000d__x000a_FontStyle=0_x000d__x000a_FontSize=9_x000d__x000a_PrtFontName=Co 19 14" xfId="1071"/>
    <cellStyle name=" 3]_x000d__x000a_Zoomed=1_x000d__x000a_Row=0_x000d__x000a_Column=0_x000d__x000a_Height=300_x000d__x000a_Width=300_x000d__x000a_FontName=細明體_x000d__x000a_FontStyle=0_x000d__x000a_FontSize=9_x000d__x000a_PrtFontName=Co 2 3 10 5" xfId="1072"/>
    <cellStyle name=" 3]_x000d__x000a_Zoomed=1_x000d__x000a_Row=0_x000d__x000a_Column=0_x000d__x000a_Height=300_x000d__x000a_Width=300_x000d__x000a_FontName=細明體_x000d__x000a_FontStyle=0_x000d__x000a_FontSize=9_x000d__x000a_PrtFontName=Co 12 8 2 2" xfId="1073"/>
    <cellStyle name=" 3]_x000d__x000a_Zoomed=1_x000d__x000a_Row=0_x000d__x000a_Column=0_x000d__x000a_Height=300_x000d__x000a_Width=300_x000d__x000a_FontName=細明體_x000d__x000a_FontStyle=0_x000d__x000a_FontSize=9_x000d__x000a_PrtFontName=Co 2 2 4 2 2 7 2 2" xfId="1074"/>
    <cellStyle name=" 3]_x000d__x000a_Zoomed=1_x000d__x000a_Row=0_x000d__x000a_Column=0_x000d__x000a_Height=300_x000d__x000a_Width=300_x000d__x000a_FontName=細明體_x000d__x000a_FontStyle=0_x000d__x000a_FontSize=9_x000d__x000a_PrtFontName=Co 14 11 3" xfId="1075"/>
    <cellStyle name=" 3]_x000d__x000a_Zoomed=1_x000d__x000a_Row=0_x000d__x000a_Column=0_x000d__x000a_Height=300_x000d__x000a_Width=300_x000d__x000a_FontName=細明體_x000d__x000a_FontStyle=0_x000d__x000a_FontSize=9_x000d__x000a_PrtFontName=Co 2 2 6 2 3 5 2" xfId="1076"/>
    <cellStyle name=" 3]_x000d__x000a_Zoomed=1_x000d__x000a_Row=0_x000d__x000a_Column=0_x000d__x000a_Height=300_x000d__x000a_Width=300_x000d__x000a_FontName=細明體_x000d__x000a_FontStyle=0_x000d__x000a_FontSize=9_x000d__x000a_PrtFontName=Co 12 8 3" xfId="1077"/>
    <cellStyle name=" 3]_x000d__x000a_Zoomed=1_x000d__x000a_Row=0_x000d__x000a_Column=0_x000d__x000a_Height=300_x000d__x000a_Width=300_x000d__x000a_FontName=細明體_x000d__x000a_FontStyle=0_x000d__x000a_FontSize=9_x000d__x000a_PrtFontName=Co 2 2 4 2 2 7 3" xfId="1078"/>
    <cellStyle name="常规_地管道路-进度检测 2" xfId="1079"/>
    <cellStyle name=" 3]_x000d__x000a_Zoomed=1_x000d__x000a_Row=0_x000d__x000a_Column=0_x000d__x000a_Height=300_x000d__x000a_Width=300_x000d__x000a_FontName=細明體_x000d__x000a_FontStyle=0_x000d__x000a_FontSize=9_x000d__x000a_PrtFontName=Co 14 12 2" xfId="1080"/>
    <cellStyle name=" 3]_x000d__x000a_Zoomed=1_x000d__x000a_Row=0_x000d__x000a_Column=0_x000d__x000a_Height=300_x000d__x000a_Width=300_x000d__x000a_FontName=細明體_x000d__x000a_FontStyle=0_x000d__x000a_FontSize=9_x000d__x000a_PrtFontName=Co 12 9 2" xfId="1081"/>
    <cellStyle name=" 3]_x000d__x000a_Zoomed=1_x000d__x000a_Row=0_x000d__x000a_Column=0_x000d__x000a_Height=300_x000d__x000a_Width=300_x000d__x000a_FontName=細明體_x000d__x000a_FontStyle=0_x000d__x000a_FontSize=9_x000d__x000a_PrtFontName=Co 2 2 4 2 2 8 2" xfId="1082"/>
    <cellStyle name=" 3]_x000d__x000a_Zoomed=1_x000d__x000a_Row=0_x000d__x000a_Column=0_x000d__x000a_Height=300_x000d__x000a_Width=300_x000d__x000a_FontName=細明體_x000d__x000a_FontStyle=0_x000d__x000a_FontSize=9_x000d__x000a_PrtFontName=Co 2 2 4 8 3 3" xfId="1083"/>
    <cellStyle name=" 3]_x000d__x000a_Zoomed=1_x000d__x000a_Row=0_x000d__x000a_Column=0_x000d__x000a_Height=300_x000d__x000a_Width=300_x000d__x000a_FontName=細明體_x000d__x000a_FontStyle=0_x000d__x000a_FontSize=9_x000d__x000a_PrtFontName=Co 18 4 3" xfId="1084"/>
    <cellStyle name=" 3]_x000d__x000a_Zoomed=1_x000d__x000a_Row=0_x000d__x000a_Column=0_x000d__x000a_Height=300_x000d__x000a_Width=300_x000d__x000a_FontName=細明體_x000d__x000a_FontStyle=0_x000d__x000a_FontSize=9_x000d__x000a_PrtFontName=Co 14 12 2 2" xfId="1085"/>
    <cellStyle name=" 3]_x000d__x000a_Zoomed=1_x000d__x000a_Row=0_x000d__x000a_Column=0_x000d__x000a_Height=300_x000d__x000a_Width=300_x000d__x000a_FontName=細明體_x000d__x000a_FontStyle=0_x000d__x000a_FontSize=9_x000d__x000a_PrtFontName=Co 2 2 2 4 3 3" xfId="1086"/>
    <cellStyle name=" 3]_x000d__x000a_Zoomed=1_x000d__x000a_Row=0_x000d__x000a_Column=0_x000d__x000a_Height=300_x000d__x000a_Width=300_x000d__x000a_FontName=細明體_x000d__x000a_FontStyle=0_x000d__x000a_FontSize=9_x000d__x000a_PrtFontName=Co 12 9 2 2" xfId="1087"/>
    <cellStyle name=" 3]_x000d__x000a_Zoomed=1_x000d__x000a_Row=0_x000d__x000a_Column=0_x000d__x000a_Height=300_x000d__x000a_Width=300_x000d__x000a_FontName=細明體_x000d__x000a_FontStyle=0_x000d__x000a_FontSize=9_x000d__x000a_PrtFontName=Co 3 2 8 3" xfId="1088"/>
    <cellStyle name=" 3]_x000d__x000a_Zoomed=1_x000d__x000a_Row=0_x000d__x000a_Column=0_x000d__x000a_Height=300_x000d__x000a_Width=300_x000d__x000a_FontName=細明體_x000d__x000a_FontStyle=0_x000d__x000a_FontSize=9_x000d__x000a_PrtFontName=Co 2 2 4 2 2 8 2 2" xfId="1089"/>
    <cellStyle name=" 3]_x000d__x000a_Zoomed=1_x000d__x000a_Row=0_x000d__x000a_Column=0_x000d__x000a_Height=300_x000d__x000a_Width=300_x000d__x000a_FontName=細明體_x000d__x000a_FontStyle=0_x000d__x000a_FontSize=9_x000d__x000a_PrtFontName=Co 14 12 3" xfId="1090"/>
    <cellStyle name=" 3]_x000d__x000a_Zoomed=1_x000d__x000a_Row=0_x000d__x000a_Column=0_x000d__x000a_Height=300_x000d__x000a_Width=300_x000d__x000a_FontName=細明體_x000d__x000a_FontStyle=0_x000d__x000a_FontSize=9_x000d__x000a_PrtFontName=Co 2 2 6 2 3 6 2" xfId="1091"/>
    <cellStyle name=" 3]_x000d__x000a_Zoomed=1_x000d__x000a_Row=0_x000d__x000a_Column=0_x000d__x000a_Height=300_x000d__x000a_Width=300_x000d__x000a_FontName=細明體_x000d__x000a_FontStyle=0_x000d__x000a_FontSize=9_x000d__x000a_PrtFontName=Co 12 9 3" xfId="1092"/>
    <cellStyle name=" 3]_x000d__x000a_Zoomed=1_x000d__x000a_Row=0_x000d__x000a_Column=0_x000d__x000a_Height=300_x000d__x000a_Width=300_x000d__x000a_FontName=細明體_x000d__x000a_FontStyle=0_x000d__x000a_FontSize=9_x000d__x000a_PrtFontName=Co 2 2 4 2 2 8 3" xfId="1093"/>
    <cellStyle name=" 3]_x000d__x000a_Zoomed=1_x000d__x000a_Row=0_x000d__x000a_Column=0_x000d__x000a_Height=300_x000d__x000a_Width=300_x000d__x000a_FontName=細明體_x000d__x000a_FontStyle=0_x000d__x000a_FontSize=9_x000d__x000a_PrtFontName=Co 13" xfId="1094"/>
    <cellStyle name=" 3]_x000d__x000a_Zoomed=1_x000d__x000a_Row=0_x000d__x000a_Column=0_x000d__x000a_Height=300_x000d__x000a_Width=300_x000d__x000a_FontName=細明體_x000d__x000a_FontStyle=0_x000d__x000a_FontSize=9_x000d__x000a_PrtFontName=Co 3 2 11 2 2" xfId="1095"/>
    <cellStyle name=" 3]_x000d__x000a_Zoomed=1_x000d__x000a_Row=0_x000d__x000a_Column=0_x000d__x000a_Height=300_x000d__x000a_Width=300_x000d__x000a_FontName=細明體_x000d__x000a_FontStyle=0_x000d__x000a_FontSize=9_x000d__x000a_PrtFontName=Co 13 10 2" xfId="1096"/>
    <cellStyle name=" 3]_x000d__x000a_Zoomed=1_x000d__x000a_Row=0_x000d__x000a_Column=0_x000d__x000a_Height=300_x000d__x000a_Width=300_x000d__x000a_FontName=細明體_x000d__x000a_FontStyle=0_x000d__x000a_FontSize=9_x000d__x000a_PrtFontName=Co 6 2 3 2 2" xfId="1097"/>
    <cellStyle name=" 3]_x000d__x000a_Zoomed=1_x000d__x000a_Row=0_x000d__x000a_Column=0_x000d__x000a_Height=300_x000d__x000a_Width=300_x000d__x000a_FontName=細明體_x000d__x000a_FontStyle=0_x000d__x000a_FontSize=9_x000d__x000a_PrtFontName=Co 2 4 9" xfId="1098"/>
    <cellStyle name=" 3]_x000d__x000a_Zoomed=1_x000d__x000a_Row=0_x000d__x000a_Column=0_x000d__x000a_Height=300_x000d__x000a_Width=300_x000d__x000a_FontName=細明體_x000d__x000a_FontStyle=0_x000d__x000a_FontSize=9_x000d__x000a_PrtFontName=Co 2 2 8 7 2 2" xfId="1099"/>
    <cellStyle name=" 3]_x000d__x000a_Zoomed=1_x000d__x000a_Row=0_x000d__x000a_Column=0_x000d__x000a_Height=300_x000d__x000a_Width=300_x000d__x000a_FontName=細明體_x000d__x000a_FontStyle=0_x000d__x000a_FontSize=9_x000d__x000a_PrtFontName=Co 3 2 11 2 2 2" xfId="1100"/>
    <cellStyle name=" 3]_x000d__x000a_Zoomed=1_x000d__x000a_Row=0_x000d__x000a_Column=0_x000d__x000a_Height=300_x000d__x000a_Width=300_x000d__x000a_FontName=細明體_x000d__x000a_FontStyle=0_x000d__x000a_FontSize=9_x000d__x000a_PrtFontName=Co 13 10 2 2" xfId="1101"/>
    <cellStyle name=" 3]_x000d__x000a_Zoomed=1_x000d__x000a_Row=0_x000d__x000a_Column=0_x000d__x000a_Height=300_x000d__x000a_Width=300_x000d__x000a_FontName=細明體_x000d__x000a_FontStyle=0_x000d__x000a_FontSize=9_x000d__x000a_PrtFontName=Co 6 2 3 2 2 2" xfId="1102"/>
    <cellStyle name=" 3]_x000d__x000a_Zoomed=1_x000d__x000a_Row=0_x000d__x000a_Column=0_x000d__x000a_Height=300_x000d__x000a_Width=300_x000d__x000a_FontName=細明體_x000d__x000a_FontStyle=0_x000d__x000a_FontSize=9_x000d__x000a_PrtFontName=Co 2 2 11 2" xfId="1103"/>
    <cellStyle name=" 3]_x000d__x000a_Zoomed=1_x000d__x000a_Row=0_x000d__x000a_Column=0_x000d__x000a_Height=300_x000d__x000a_Width=300_x000d__x000a_FontName=細明體_x000d__x000a_FontStyle=0_x000d__x000a_FontSize=9_x000d__x000a_PrtFontName=Co 3 2 11 2 3" xfId="1104"/>
    <cellStyle name=" 3]_x000d__x000a_Zoomed=1_x000d__x000a_Row=0_x000d__x000a_Column=0_x000d__x000a_Height=300_x000d__x000a_Width=300_x000d__x000a_FontName=細明體_x000d__x000a_FontStyle=0_x000d__x000a_FontSize=9_x000d__x000a_PrtFontName=Co 2 4 2 2 2 2 2" xfId="1105"/>
    <cellStyle name=" 3]_x000d__x000a_Zoomed=1_x000d__x000a_Row=0_x000d__x000a_Column=0_x000d__x000a_Height=300_x000d__x000a_Width=300_x000d__x000a_FontName=細明體_x000d__x000a_FontStyle=0_x000d__x000a_FontSize=9_x000d__x000a_PrtFontName=Co 2 2 6 4 2" xfId="1106"/>
    <cellStyle name=" 3]_x000d__x000a_Zoomed=1_x000d__x000a_Row=0_x000d__x000a_Column=0_x000d__x000a_Height=300_x000d__x000a_Width=300_x000d__x000a_FontName=細明體_x000d__x000a_FontStyle=0_x000d__x000a_FontSize=9_x000d__x000a_PrtFontName=Co 19 11 2 2" xfId="1107"/>
    <cellStyle name=" 3]_x000d__x000a_Zoomed=1_x000d__x000a_Row=0_x000d__x000a_Column=0_x000d__x000a_Height=300_x000d__x000a_Width=300_x000d__x000a_FontName=細明體_x000d__x000a_FontStyle=0_x000d__x000a_FontSize=9_x000d__x000a_PrtFontName=Co 13 10 3" xfId="1108"/>
    <cellStyle name=" 3]_x000d__x000a_Zoomed=1_x000d__x000a_Row=0_x000d__x000a_Column=0_x000d__x000a_Height=300_x000d__x000a_Width=300_x000d__x000a_FontName=細明體_x000d__x000a_FontStyle=0_x000d__x000a_FontSize=9_x000d__x000a_PrtFontName=Co 6 2 3 2 3" xfId="1109"/>
    <cellStyle name=" 3]_x000d__x000a_Zoomed=1_x000d__x000a_Row=0_x000d__x000a_Column=0_x000d__x000a_Height=300_x000d__x000a_Width=300_x000d__x000a_FontName=細明體_x000d__x000a_FontStyle=0_x000d__x000a_FontSize=9_x000d__x000a_PrtFontName=Co 2 3 10 2 2 2" xfId="1110"/>
    <cellStyle name=" 3]_x000d__x000a_Zoomed=1_x000d__x000a_Row=0_x000d__x000a_Column=0_x000d__x000a_Height=300_x000d__x000a_Width=300_x000d__x000a_FontName=細明體_x000d__x000a_FontStyle=0_x000d__x000a_FontSize=9_x000d__x000a_PrtFontName=Co 3 2 11 3" xfId="1111"/>
    <cellStyle name=" 3]_x000d__x000a_Zoomed=1_x000d__x000a_Row=0_x000d__x000a_Column=0_x000d__x000a_Height=300_x000d__x000a_Width=300_x000d__x000a_FontName=細明體_x000d__x000a_FontStyle=0_x000d__x000a_FontSize=9_x000d__x000a_PrtFontName=Co 2 2 2 2 3 9 2" xfId="1112"/>
    <cellStyle name=" 3]_x000d__x000a_Zoomed=1_x000d__x000a_Row=0_x000d__x000a_Column=0_x000d__x000a_Height=300_x000d__x000a_Width=300_x000d__x000a_FontName=細明體_x000d__x000a_FontStyle=0_x000d__x000a_FontSize=9_x000d__x000a_PrtFontName=Co 13 11" xfId="1113"/>
    <cellStyle name=" 3]_x000d__x000a_Zoomed=1_x000d__x000a_Row=0_x000d__x000a_Column=0_x000d__x000a_Height=300_x000d__x000a_Width=300_x000d__x000a_FontName=細明體_x000d__x000a_FontStyle=0_x000d__x000a_FontSize=9_x000d__x000a_PrtFontName=Co 6 2 3 3" xfId="1114"/>
    <cellStyle name=" 3]_x000d__x000a_Zoomed=1_x000d__x000a_Row=0_x000d__x000a_Column=0_x000d__x000a_Height=300_x000d__x000a_Width=300_x000d__x000a_FontName=細明體_x000d__x000a_FontStyle=0_x000d__x000a_FontSize=9_x000d__x000a_PrtFontName=Co 2 2 8 7 3" xfId="1115"/>
    <cellStyle name=" 3]_x000d__x000a_Zoomed=1_x000d__x000a_Row=0_x000d__x000a_Column=0_x000d__x000a_Height=300_x000d__x000a_Width=300_x000d__x000a_FontName=細明體_x000d__x000a_FontStyle=0_x000d__x000a_FontSize=9_x000d__x000a_PrtFontName=Co 3 2 11 3 2" xfId="1116"/>
    <cellStyle name=" 3]_x000d__x000a_Zoomed=1_x000d__x000a_Row=0_x000d__x000a_Column=0_x000d__x000a_Height=300_x000d__x000a_Width=300_x000d__x000a_FontName=細明體_x000d__x000a_FontStyle=0_x000d__x000a_FontSize=9_x000d__x000a_PrtFontName=Co 2 2 2 2 3 9 2 2" xfId="1117"/>
    <cellStyle name=" 3]_x000d__x000a_Zoomed=1_x000d__x000a_Row=0_x000d__x000a_Column=0_x000d__x000a_Height=300_x000d__x000a_Width=300_x000d__x000a_FontName=細明體_x000d__x000a_FontStyle=0_x000d__x000a_FontSize=9_x000d__x000a_PrtFontName=Co 13 11 2" xfId="1118"/>
    <cellStyle name=" 3]_x000d__x000a_Zoomed=1_x000d__x000a_Row=0_x000d__x000a_Column=0_x000d__x000a_Height=300_x000d__x000a_Width=300_x000d__x000a_FontName=細明體_x000d__x000a_FontStyle=0_x000d__x000a_FontSize=9_x000d__x000a_PrtFontName=Co 6 2 3 3 2" xfId="1119"/>
    <cellStyle name=" 3]_x000d__x000a_Zoomed=1_x000d__x000a_Row=0_x000d__x000a_Column=0_x000d__x000a_Height=300_x000d__x000a_Width=300_x000d__x000a_FontName=細明體_x000d__x000a_FontStyle=0_x000d__x000a_FontSize=9_x000d__x000a_PrtFontName=Co 2 7 4 2 2" xfId="1120"/>
    <cellStyle name=" 3]_x000d__x000a_Zoomed=1_x000d__x000a_Row=0_x000d__x000a_Column=0_x000d__x000a_Height=300_x000d__x000a_Width=300_x000d__x000a_FontName=細明體_x000d__x000a_FontStyle=0_x000d__x000a_FontSize=9_x000d__x000a_PrtFontName=Co 2 2 12 2" xfId="1121"/>
    <cellStyle name=" 3]_x000d__x000a_Zoomed=1_x000d__x000a_Row=0_x000d__x000a_Column=0_x000d__x000a_Height=300_x000d__x000a_Width=300_x000d__x000a_FontName=細明體_x000d__x000a_FontStyle=0_x000d__x000a_FontSize=9_x000d__x000a_PrtFontName=Co 3 2 11 3 3" xfId="1122"/>
    <cellStyle name=" 3]_x000d__x000a_Zoomed=1_x000d__x000a_Row=0_x000d__x000a_Column=0_x000d__x000a_Height=300_x000d__x000a_Width=300_x000d__x000a_FontName=細明體_x000d__x000a_FontStyle=0_x000d__x000a_FontSize=9_x000d__x000a_PrtFontName=Co 2 2 6 5 2" xfId="1123"/>
    <cellStyle name=" 3]_x000d__x000a_Zoomed=1_x000d__x000a_Row=0_x000d__x000a_Column=0_x000d__x000a_Height=300_x000d__x000a_Width=300_x000d__x000a_FontName=細明體_x000d__x000a_FontStyle=0_x000d__x000a_FontSize=9_x000d__x000a_PrtFontName=Co 13 11 3" xfId="1124"/>
    <cellStyle name=" 3]_x000d__x000a_Zoomed=1_x000d__x000a_Row=0_x000d__x000a_Column=0_x000d__x000a_Height=300_x000d__x000a_Width=300_x000d__x000a_FontName=細明體_x000d__x000a_FontStyle=0_x000d__x000a_FontSize=9_x000d__x000a_PrtFontName=Co 6 2 3 3 3" xfId="1125"/>
    <cellStyle name=" 3]_x000d__x000a_Zoomed=1_x000d__x000a_Row=0_x000d__x000a_Column=0_x000d__x000a_Height=300_x000d__x000a_Width=300_x000d__x000a_FontName=細明體_x000d__x000a_FontStyle=0_x000d__x000a_FontSize=9_x000d__x000a_PrtFontName=Co 3 3 3 15" xfId="1126"/>
    <cellStyle name=" 3]_x000d__x000a_Zoomed=1_x000d__x000a_Row=0_x000d__x000a_Column=0_x000d__x000a_Height=300_x000d__x000a_Width=300_x000d__x000a_FontName=細明體_x000d__x000a_FontStyle=0_x000d__x000a_FontSize=9_x000d__x000a_PrtFontName=Co 13 11 3 2" xfId="1127"/>
    <cellStyle name=" 3]_x000d__x000a_Zoomed=1_x000d__x000a_Row=0_x000d__x000a_Column=0_x000d__x000a_Height=300_x000d__x000a_Width=300_x000d__x000a_FontName=細明體_x000d__x000a_FontStyle=0_x000d__x000a_FontSize=9_x000d__x000a_PrtFontName=Co 2 2 3 4" xfId="1128"/>
    <cellStyle name=" 3]_x000d__x000a_Zoomed=1_x000d__x000a_Row=0_x000d__x000a_Column=0_x000d__x000a_Height=300_x000d__x000a_Width=300_x000d__x000a_FontName=細明體_x000d__x000a_FontStyle=0_x000d__x000a_FontSize=9_x000d__x000a_PrtFontName=Co 20 2 3" xfId="1129"/>
    <cellStyle name=" 3]_x000d__x000a_Zoomed=1_x000d__x000a_Row=0_x000d__x000a_Column=0_x000d__x000a_Height=300_x000d__x000a_Width=300_x000d__x000a_FontName=細明體_x000d__x000a_FontStyle=0_x000d__x000a_FontSize=9_x000d__x000a_PrtFontName=Co 15 2 3" xfId="1130"/>
    <cellStyle name=" 3]_x000d__x000a_Zoomed=1_x000d__x000a_Row=0_x000d__x000a_Column=0_x000d__x000a_Height=300_x000d__x000a_Width=300_x000d__x000a_FontName=細明體_x000d__x000a_FontStyle=0_x000d__x000a_FontSize=9_x000d__x000a_PrtFontName=Co 13 11 4" xfId="1131"/>
    <cellStyle name=" 3]_x000d__x000a_Zoomed=1_x000d__x000a_Row=0_x000d__x000a_Column=0_x000d__x000a_Height=300_x000d__x000a_Width=300_x000d__x000a_FontName=細明體_x000d__x000a_FontStyle=0_x000d__x000a_FontSize=9_x000d__x000a_PrtFontName=Co 3 2 11 4 3" xfId="1132"/>
    <cellStyle name=" 3]_x000d__x000a_Zoomed=1_x000d__x000a_Row=0_x000d__x000a_Column=0_x000d__x000a_Height=300_x000d__x000a_Width=300_x000d__x000a_FontName=細明體_x000d__x000a_FontStyle=0_x000d__x000a_FontSize=9_x000d__x000a_PrtFontName=Co 2 5 2 2 12" xfId="1133"/>
    <cellStyle name=" 3]_x000d__x000a_Zoomed=1_x000d__x000a_Row=0_x000d__x000a_Column=0_x000d__x000a_Height=300_x000d__x000a_Width=300_x000d__x000a_FontName=細明體_x000d__x000a_FontStyle=0_x000d__x000a_FontSize=9_x000d__x000a_PrtFontName=Co 13 12 3" xfId="1134"/>
    <cellStyle name=" 3]_x000d__x000a_Zoomed=1_x000d__x000a_Row=0_x000d__x000a_Column=0_x000d__x000a_Height=300_x000d__x000a_Width=300_x000d__x000a_FontName=細明體_x000d__x000a_FontStyle=0_x000d__x000a_FontSize=9_x000d__x000a_PrtFontName=Co 6 2 3 4 3" xfId="1135"/>
    <cellStyle name=" 3]_x000d__x000a_Zoomed=1_x000d__x000a_Row=0_x000d__x000a_Column=0_x000d__x000a_Height=300_x000d__x000a_Width=300_x000d__x000a_FontName=細明體_x000d__x000a_FontStyle=0_x000d__x000a_FontSize=9_x000d__x000a_PrtFontName=Co 3 2 2 3 4 2" xfId="1136"/>
    <cellStyle name=" 3]_x000d__x000a_Zoomed=1_x000d__x000a_Row=0_x000d__x000a_Column=0_x000d__x000a_Height=300_x000d__x000a_Width=300_x000d__x000a_FontName=細明體_x000d__x000a_FontStyle=0_x000d__x000a_FontSize=9_x000d__x000a_PrtFontName=Co 14 8 3" xfId="1137"/>
    <cellStyle name=" 3]_x000d__x000a_Zoomed=1_x000d__x000a_Row=0_x000d__x000a_Column=0_x000d__x000a_Height=300_x000d__x000a_Width=300_x000d__x000a_FontName=細明體_x000d__x000a_FontStyle=0_x000d__x000a_FontSize=9_x000d__x000a_PrtFontName=Co 2 3 2 3 6" xfId="1138"/>
    <cellStyle name=" 3]_x000d__x000a_Zoomed=1_x000d__x000a_Row=0_x000d__x000a_Column=0_x000d__x000a_Height=300_x000d__x000a_Width=300_x000d__x000a_FontName=細明體_x000d__x000a_FontStyle=0_x000d__x000a_FontSize=9_x000d__x000a_PrtFontName=Co 6 2 2 12 3" xfId="1139"/>
    <cellStyle name=" 3]_x000d__x000a_Zoomed=1_x000d__x000a_Row=0_x000d__x000a_Column=0_x000d__x000a_Height=300_x000d__x000a_Width=300_x000d__x000a_FontName=細明體_x000d__x000a_FontStyle=0_x000d__x000a_FontSize=9_x000d__x000a_PrtFontName=Co 3 2 11 5" xfId="1140"/>
    <cellStyle name="好_混炼单元 废水池2011.5.25_精制静设备 " xfId="1141"/>
    <cellStyle name=" 3]_x000d__x000a_Zoomed=1_x000d__x000a_Row=0_x000d__x000a_Column=0_x000d__x000a_Height=300_x000d__x000a_Width=300_x000d__x000a_FontName=細明體_x000d__x000a_FontStyle=0_x000d__x000a_FontSize=9_x000d__x000a_PrtFontName=Co 13 13" xfId="1142"/>
    <cellStyle name=" 3]_x000d__x000a_Zoomed=1_x000d__x000a_Row=0_x000d__x000a_Column=0_x000d__x000a_Height=300_x000d__x000a_Width=300_x000d__x000a_FontName=細明體_x000d__x000a_FontStyle=0_x000d__x000a_FontSize=9_x000d__x000a_PrtFontName=Co 6 2 3 5" xfId="1143"/>
    <cellStyle name=" 3]_x000d__x000a_Zoomed=1_x000d__x000a_Row=0_x000d__x000a_Column=0_x000d__x000a_Height=300_x000d__x000a_Width=300_x000d__x000a_FontName=細明體_x000d__x000a_FontStyle=0_x000d__x000a_FontSize=9_x000d__x000a_PrtFontName=Co 3 2 11 5 2" xfId="1144"/>
    <cellStyle name="好_混炼单元 废水池2011.5.25_精制静设备  2" xfId="1145"/>
    <cellStyle name=" 3]_x000d__x000a_Zoomed=1_x000d__x000a_Row=0_x000d__x000a_Column=0_x000d__x000a_Height=300_x000d__x000a_Width=300_x000d__x000a_FontName=細明體_x000d__x000a_FontStyle=0_x000d__x000a_FontSize=9_x000d__x000a_PrtFontName=Co 13 13 2" xfId="1146"/>
    <cellStyle name=" 3]_x000d__x000a_Zoomed=1_x000d__x000a_Row=0_x000d__x000a_Column=0_x000d__x000a_Height=300_x000d__x000a_Width=300_x000d__x000a_FontName=細明體_x000d__x000a_FontStyle=0_x000d__x000a_FontSize=9_x000d__x000a_PrtFontName=Co 6 2 3 5 2" xfId="1147"/>
    <cellStyle name=" 3]_x000d__x000a_Zoomed=1_x000d__x000a_Row=0_x000d__x000a_Column=0_x000d__x000a_Height=300_x000d__x000a_Width=300_x000d__x000a_FontName=細明體_x000d__x000a_FontStyle=0_x000d__x000a_FontSize=9_x000d__x000a_PrtFontName=Co 2 4 2 2 7 3" xfId="1148"/>
    <cellStyle name=" 3]_x000d__x000a_Zoomed=1_x000d__x000a_Row=0_x000d__x000a_Column=0_x000d__x000a_Height=300_x000d__x000a_Width=300_x000d__x000a_FontName=細明體_x000d__x000a_FontStyle=0_x000d__x000a_FontSize=9_x000d__x000a_PrtFontName=Co 19 16 3" xfId="1149"/>
    <cellStyle name=" 3]_x000d__x000a_Zoomed=1_x000d__x000a_Row=0_x000d__x000a_Column=0_x000d__x000a_Height=300_x000d__x000a_Width=300_x000d__x000a_FontName=細明體_x000d__x000a_FontStyle=0_x000d__x000a_FontSize=9_x000d__x000a_PrtFontName=Co 2 2 6 2 3 5" xfId="1150"/>
    <cellStyle name=" 3]_x000d__x000a_Zoomed=1_x000d__x000a_Row=0_x000d__x000a_Column=0_x000d__x000a_Height=300_x000d__x000a_Width=300_x000d__x000a_FontName=細明體_x000d__x000a_FontStyle=0_x000d__x000a_FontSize=9_x000d__x000a_PrtFontName=Co 3 2 11 5 2 2" xfId="1151"/>
    <cellStyle name=" 3]_x000d__x000a_Zoomed=1_x000d__x000a_Row=0_x000d__x000a_Column=0_x000d__x000a_Height=300_x000d__x000a_Width=300_x000d__x000a_FontName=細明體_x000d__x000a_FontStyle=0_x000d__x000a_FontSize=9_x000d__x000a_PrtFontName=Co 2 4 2 4" xfId="1152"/>
    <cellStyle name=" 3]_x000d__x000a_Zoomed=1_x000d__x000a_Row=0_x000d__x000a_Column=0_x000d__x000a_Height=300_x000d__x000a_Width=300_x000d__x000a_FontName=細明體_x000d__x000a_FontStyle=0_x000d__x000a_FontSize=9_x000d__x000a_PrtFontName=Co 13 13 2 2" xfId="1153"/>
    <cellStyle name=" 3]_x000d__x000a_Zoomed=1_x000d__x000a_Row=0_x000d__x000a_Column=0_x000d__x000a_Height=300_x000d__x000a_Width=300_x000d__x000a_FontName=細明體_x000d__x000a_FontStyle=0_x000d__x000a_FontSize=9_x000d__x000a_PrtFontName=Co 6 2 3 5 2 2" xfId="1154"/>
    <cellStyle name=" 3]_x000d__x000a_Zoomed=1_x000d__x000a_Row=0_x000d__x000a_Column=0_x000d__x000a_Height=300_x000d__x000a_Width=300_x000d__x000a_FontName=細明體_x000d__x000a_FontStyle=0_x000d__x000a_FontSize=9_x000d__x000a_PrtFontName=Co 2 7 9 2" xfId="1155"/>
    <cellStyle name=" 3]_x000d__x000a_Zoomed=1_x000d__x000a_Row=0_x000d__x000a_Column=0_x000d__x000a_Height=300_x000d__x000a_Width=300_x000d__x000a_FontName=細明體_x000d__x000a_FontStyle=0_x000d__x000a_FontSize=9_x000d__x000a_PrtFontName=Co 2 3 12" xfId="1156"/>
    <cellStyle name=" 3]_x000d__x000a_Zoomed=1_x000d__x000a_Row=0_x000d__x000a_Column=0_x000d__x000a_Height=300_x000d__x000a_Width=300_x000d__x000a_FontName=細明體_x000d__x000a_FontStyle=0_x000d__x000a_FontSize=9_x000d__x000a_PrtFontName=Co 3 2 11 5 3" xfId="1157"/>
    <cellStyle name=" 3]_x000d__x000a_Zoomed=1_x000d__x000a_Row=0_x000d__x000a_Column=0_x000d__x000a_Height=300_x000d__x000a_Width=300_x000d__x000a_FontName=細明體_x000d__x000a_FontStyle=0_x000d__x000a_FontSize=9_x000d__x000a_PrtFontName=Co 13 13 3" xfId="1158"/>
    <cellStyle name=" 3]_x000d__x000a_Zoomed=1_x000d__x000a_Row=0_x000d__x000a_Column=0_x000d__x000a_Height=300_x000d__x000a_Width=300_x000d__x000a_FontName=細明體_x000d__x000a_FontStyle=0_x000d__x000a_FontSize=9_x000d__x000a_PrtFontName=Co 6 2 3 5 3" xfId="1159"/>
    <cellStyle name=" 3]_x000d__x000a_Zoomed=1_x000d__x000a_Row=0_x000d__x000a_Column=0_x000d__x000a_Height=300_x000d__x000a_Width=300_x000d__x000a_FontName=細明體_x000d__x000a_FontStyle=0_x000d__x000a_FontSize=9_x000d__x000a_PrtFontName=Co 3 2 11 6" xfId="1160"/>
    <cellStyle name=" 3]_x000d__x000a_Zoomed=1_x000d__x000a_Row=0_x000d__x000a_Column=0_x000d__x000a_Height=300_x000d__x000a_Width=300_x000d__x000a_FontName=細明體_x000d__x000a_FontStyle=0_x000d__x000a_FontSize=9_x000d__x000a_PrtFontName=Co 13 14" xfId="1161"/>
    <cellStyle name=" 3]_x000d__x000a_Zoomed=1_x000d__x000a_Row=0_x000d__x000a_Column=0_x000d__x000a_Height=300_x000d__x000a_Width=300_x000d__x000a_FontName=細明體_x000d__x000a_FontStyle=0_x000d__x000a_FontSize=9_x000d__x000a_PrtFontName=Co 6 2 3 6" xfId="1162"/>
    <cellStyle name=" 3]_x000d__x000a_Zoomed=1_x000d__x000a_Row=0_x000d__x000a_Column=0_x000d__x000a_Height=300_x000d__x000a_Width=300_x000d__x000a_FontName=細明體_x000d__x000a_FontStyle=0_x000d__x000a_FontSize=9_x000d__x000a_PrtFontName=Co 3 2 11 6 2" xfId="1163"/>
    <cellStyle name=" 3]_x000d__x000a_Zoomed=1_x000d__x000a_Row=0_x000d__x000a_Column=0_x000d__x000a_Height=300_x000d__x000a_Width=300_x000d__x000a_FontName=細明體_x000d__x000a_FontStyle=0_x000d__x000a_FontSize=9_x000d__x000a_PrtFontName=Co 2 5 3 9" xfId="1164"/>
    <cellStyle name=" 3]_x000d__x000a_Zoomed=1_x000d__x000a_Row=0_x000d__x000a_Column=0_x000d__x000a_Height=300_x000d__x000a_Width=300_x000d__x000a_FontName=細明體_x000d__x000a_FontStyle=0_x000d__x000a_FontSize=9_x000d__x000a_PrtFontName=Co 13 14 2" xfId="1165"/>
    <cellStyle name=" 3]_x000d__x000a_Zoomed=1_x000d__x000a_Row=0_x000d__x000a_Column=0_x000d__x000a_Height=300_x000d__x000a_Width=300_x000d__x000a_FontName=細明體_x000d__x000a_FontStyle=0_x000d__x000a_FontSize=9_x000d__x000a_PrtFontName=Co 6 2 3 6 2" xfId="1166"/>
    <cellStyle name=" 3]_x000d__x000a_Zoomed=1_x000d__x000a_Row=0_x000d__x000a_Column=0_x000d__x000a_Height=300_x000d__x000a_Width=300_x000d__x000a_FontName=細明體_x000d__x000a_FontStyle=0_x000d__x000a_FontSize=9_x000d__x000a_PrtFontName=Co 2 5 3 9 2" xfId="1167"/>
    <cellStyle name=" 3]_x000d__x000a_Zoomed=1_x000d__x000a_Row=0_x000d__x000a_Column=0_x000d__x000a_Height=300_x000d__x000a_Width=300_x000d__x000a_FontName=細明體_x000d__x000a_FontStyle=0_x000d__x000a_FontSize=9_x000d__x000a_PrtFontName=Co 2 5 2 4" xfId="1168"/>
    <cellStyle name=" 3]_x000d__x000a_Zoomed=1_x000d__x000a_Row=0_x000d__x000a_Column=0_x000d__x000a_Height=300_x000d__x000a_Width=300_x000d__x000a_FontName=細明體_x000d__x000a_FontStyle=0_x000d__x000a_FontSize=9_x000d__x000a_PrtFontName=Co 13 14 2 2" xfId="1169"/>
    <cellStyle name=" 3]_x000d__x000a_Zoomed=1_x000d__x000a_Row=0_x000d__x000a_Column=0_x000d__x000a_Height=300_x000d__x000a_Width=300_x000d__x000a_FontName=細明體_x000d__x000a_FontStyle=0_x000d__x000a_FontSize=9_x000d__x000a_PrtFontName=Co 6 2 3 6 2 2" xfId="1170"/>
    <cellStyle name=" 3]_x000d__x000a_Zoomed=1_x000d__x000a_Row=0_x000d__x000a_Column=0_x000d__x000a_Height=300_x000d__x000a_Width=300_x000d__x000a_FontName=細明體_x000d__x000a_FontStyle=0_x000d__x000a_FontSize=9_x000d__x000a_PrtFontName=Co 2 5 3 12" xfId="1171"/>
    <cellStyle name=" 3]_x000d__x000a_Zoomed=1_x000d__x000a_Row=0_x000d__x000a_Column=0_x000d__x000a_Height=300_x000d__x000a_Width=300_x000d__x000a_FontName=細明體_x000d__x000a_FontStyle=0_x000d__x000a_FontSize=9_x000d__x000a_PrtFontName=Co 4 9" xfId="1172"/>
    <cellStyle name=" 3]_x000d__x000a_Zoomed=1_x000d__x000a_Row=0_x000d__x000a_Column=0_x000d__x000a_Height=300_x000d__x000a_Width=300_x000d__x000a_FontName=細明體_x000d__x000a_FontStyle=0_x000d__x000a_FontSize=9_x000d__x000a_PrtFontName=Co 13 14 3" xfId="1173"/>
    <cellStyle name=" 3]_x000d__x000a_Zoomed=1_x000d__x000a_Row=0_x000d__x000a_Column=0_x000d__x000a_Height=300_x000d__x000a_Width=300_x000d__x000a_FontName=細明體_x000d__x000a_FontStyle=0_x000d__x000a_FontSize=9_x000d__x000a_PrtFontName=Co 6 2 3 6 3" xfId="1174"/>
    <cellStyle name=" 3]_x000d__x000a_Zoomed=1_x000d__x000a_Row=0_x000d__x000a_Column=0_x000d__x000a_Height=300_x000d__x000a_Width=300_x000d__x000a_FontName=細明體_x000d__x000a_FontStyle=0_x000d__x000a_FontSize=9_x000d__x000a_PrtFontName=Co 3 2 11 7" xfId="1175"/>
    <cellStyle name=" 3]_x000d__x000a_Zoomed=1_x000d__x000a_Row=0_x000d__x000a_Column=0_x000d__x000a_Height=300_x000d__x000a_Width=300_x000d__x000a_FontName=細明體_x000d__x000a_FontStyle=0_x000d__x000a_FontSize=9_x000d__x000a_PrtFontName=Co 13 15" xfId="1176"/>
    <cellStyle name=" 3]_x000d__x000a_Zoomed=1_x000d__x000a_Row=0_x000d__x000a_Column=0_x000d__x000a_Height=300_x000d__x000a_Width=300_x000d__x000a_FontName=細明體_x000d__x000a_FontStyle=0_x000d__x000a_FontSize=9_x000d__x000a_PrtFontName=Co 6 2 3 7" xfId="1177"/>
    <cellStyle name=" 3]_x000d__x000a_Zoomed=1_x000d__x000a_Row=0_x000d__x000a_Column=0_x000d__x000a_Height=300_x000d__x000a_Width=300_x000d__x000a_FontName=細明體_x000d__x000a_FontStyle=0_x000d__x000a_FontSize=9_x000d__x000a_PrtFontName=Co 2 2 4 2 3 10" xfId="1178"/>
    <cellStyle name=" 3]_x000d__x000a_Zoomed=1_x000d__x000a_Row=0_x000d__x000a_Column=0_x000d__x000a_Height=300_x000d__x000a_Width=300_x000d__x000a_FontName=細明體_x000d__x000a_FontStyle=0_x000d__x000a_FontSize=9_x000d__x000a_PrtFontName=Co 2 5 4 9" xfId="1179"/>
    <cellStyle name=" 3]_x000d__x000a_Zoomed=1_x000d__x000a_Row=0_x000d__x000a_Column=0_x000d__x000a_Height=300_x000d__x000a_Width=300_x000d__x000a_FontName=細明體_x000d__x000a_FontStyle=0_x000d__x000a_FontSize=9_x000d__x000a_PrtFontName=Co 13 15 2" xfId="1180"/>
    <cellStyle name=" 3]_x000d__x000a_Zoomed=1_x000d__x000a_Row=0_x000d__x000a_Column=0_x000d__x000a_Height=300_x000d__x000a_Width=300_x000d__x000a_FontName=細明體_x000d__x000a_FontStyle=0_x000d__x000a_FontSize=9_x000d__x000a_PrtFontName=Co 6 2 3 7 2" xfId="1181"/>
    <cellStyle name=" 3]_x000d__x000a_Zoomed=1_x000d__x000a_Row=0_x000d__x000a_Column=0_x000d__x000a_Height=300_x000d__x000a_Width=300_x000d__x000a_FontName=細明體_x000d__x000a_FontStyle=0_x000d__x000a_FontSize=9_x000d__x000a_PrtFontName=Co 3 3 3 13 3" xfId="1182"/>
    <cellStyle name=" 3]_x000d__x000a_Zoomed=1_x000d__x000a_Row=0_x000d__x000a_Column=0_x000d__x000a_Height=300_x000d__x000a_Width=300_x000d__x000a_FontName=細明體_x000d__x000a_FontStyle=0_x000d__x000a_FontSize=9_x000d__x000a_PrtFontName=Co 2 2 3 2 3" xfId="1183"/>
    <cellStyle name=" 3]_x000d__x000a_Zoomed=1_x000d__x000a_Row=0_x000d__x000a_Column=0_x000d__x000a_Height=300_x000d__x000a_Width=300_x000d__x000a_FontName=細明體_x000d__x000a_FontStyle=0_x000d__x000a_FontSize=9_x000d__x000a_PrtFontName=Co 2 2 4 2 3 10 2" xfId="1184"/>
    <cellStyle name=" 3]_x000d__x000a_Zoomed=1_x000d__x000a_Row=0_x000d__x000a_Column=0_x000d__x000a_Height=300_x000d__x000a_Width=300_x000d__x000a_FontName=細明體_x000d__x000a_FontStyle=0_x000d__x000a_FontSize=9_x000d__x000a_PrtFontName=Co 2 2 3 2 4" xfId="1185"/>
    <cellStyle name=" 3]_x000d__x000a_Zoomed=1_x000d__x000a_Row=0_x000d__x000a_Column=0_x000d__x000a_Height=300_x000d__x000a_Width=300_x000d__x000a_FontName=細明體_x000d__x000a_FontStyle=0_x000d__x000a_FontSize=9_x000d__x000a_PrtFontName=Co 13 15 3" xfId="1186"/>
    <cellStyle name=" 3]_x000d__x000a_Zoomed=1_x000d__x000a_Row=0_x000d__x000a_Column=0_x000d__x000a_Height=300_x000d__x000a_Width=300_x000d__x000a_FontName=細明體_x000d__x000a_FontStyle=0_x000d__x000a_FontSize=9_x000d__x000a_PrtFontName=Co 6 2 3 7 3" xfId="1187"/>
    <cellStyle name=" 3]_x000d__x000a_Zoomed=1_x000d__x000a_Row=0_x000d__x000a_Column=0_x000d__x000a_Height=300_x000d__x000a_Width=300_x000d__x000a_FontName=細明體_x000d__x000a_FontStyle=0_x000d__x000a_FontSize=9_x000d__x000a_PrtFontName=Co 2 2 3 3 10 2" xfId="1188"/>
    <cellStyle name=" 3]_x000d__x000a_Zoomed=1_x000d__x000a_Row=0_x000d__x000a_Column=0_x000d__x000a_Height=300_x000d__x000a_Width=300_x000d__x000a_FontName=細明體_x000d__x000a_FontStyle=0_x000d__x000a_FontSize=9_x000d__x000a_PrtFontName=Co 13 16 2" xfId="1189"/>
    <cellStyle name=" 3]_x000d__x000a_Zoomed=1_x000d__x000a_Row=0_x000d__x000a_Column=0_x000d__x000a_Height=300_x000d__x000a_Width=300_x000d__x000a_FontName=細明體_x000d__x000a_FontStyle=0_x000d__x000a_FontSize=9_x000d__x000a_PrtFontName=Co 6 2 3 8 2" xfId="1190"/>
    <cellStyle name=" 3]_x000d__x000a_Zoomed=1_x000d__x000a_Row=0_x000d__x000a_Column=0_x000d__x000a_Height=300_x000d__x000a_Width=300_x000d__x000a_FontName=細明體_x000d__x000a_FontStyle=0_x000d__x000a_FontSize=9_x000d__x000a_PrtFontName=Co 3 3 3 14 3" xfId="1191"/>
    <cellStyle name=" 3]_x000d__x000a_Zoomed=1_x000d__x000a_Row=0_x000d__x000a_Column=0_x000d__x000a_Height=300_x000d__x000a_Width=300_x000d__x000a_FontName=細明體_x000d__x000a_FontStyle=0_x000d__x000a_FontSize=9_x000d__x000a_PrtFontName=Co 2 2 3 3 3" xfId="1192"/>
    <cellStyle name=" 3]_x000d__x000a_Zoomed=1_x000d__x000a_Row=0_x000d__x000a_Column=0_x000d__x000a_Height=300_x000d__x000a_Width=300_x000d__x000a_FontName=細明體_x000d__x000a_FontStyle=0_x000d__x000a_FontSize=9_x000d__x000a_PrtFontName=Co 13 16 2 2" xfId="1193"/>
    <cellStyle name=" 3]_x000d__x000a_Zoomed=1_x000d__x000a_Row=0_x000d__x000a_Column=0_x000d__x000a_Height=300_x000d__x000a_Width=300_x000d__x000a_FontName=細明體_x000d__x000a_FontStyle=0_x000d__x000a_FontSize=9_x000d__x000a_PrtFontName=Co 6 2 3 8 2 2" xfId="1194"/>
    <cellStyle name=" 3]_x000d__x000a_Zoomed=1_x000d__x000a_Row=0_x000d__x000a_Column=0_x000d__x000a_Height=300_x000d__x000a_Width=300_x000d__x000a_FontName=細明體_x000d__x000a_FontStyle=0_x000d__x000a_FontSize=9_x000d__x000a_PrtFontName=Co 3 4 2 2 14 3" xfId="1195"/>
    <cellStyle name=" 3]_x000d__x000a_Zoomed=1_x000d__x000a_Row=0_x000d__x000a_Column=0_x000d__x000a_Height=300_x000d__x000a_Width=300_x000d__x000a_FontName=細明體_x000d__x000a_FontStyle=0_x000d__x000a_FontSize=9_x000d__x000a_PrtFontName=Co 2 5 2 2 4" xfId="1196"/>
    <cellStyle name=" 3]_x000d__x000a_Zoomed=1_x000d__x000a_Row=0_x000d__x000a_Column=0_x000d__x000a_Height=300_x000d__x000a_Width=300_x000d__x000a_FontName=細明體_x000d__x000a_FontStyle=0_x000d__x000a_FontSize=9_x000d__x000a_PrtFontName=Co 2 2 2 3 11" xfId="1197"/>
    <cellStyle name=" 3]_x000d__x000a_Zoomed=1_x000d__x000a_Row=0_x000d__x000a_Column=0_x000d__x000a_Height=300_x000d__x000a_Width=300_x000d__x000a_FontName=細明體_x000d__x000a_FontStyle=0_x000d__x000a_FontSize=9_x000d__x000a_PrtFontName=Co 2 2 3 3 3 2" xfId="1198"/>
    <cellStyle name=" 3]_x000d__x000a_Zoomed=1_x000d__x000a_Row=0_x000d__x000a_Column=0_x000d__x000a_Height=300_x000d__x000a_Width=300_x000d__x000a_FontName=細明體_x000d__x000a_FontStyle=0_x000d__x000a_FontSize=9_x000d__x000a_PrtFontName=Co 2 2 3 3 4" xfId="1199"/>
    <cellStyle name=" 3]_x000d__x000a_Zoomed=1_x000d__x000a_Row=0_x000d__x000a_Column=0_x000d__x000a_Height=300_x000d__x000a_Width=300_x000d__x000a_FontName=細明體_x000d__x000a_FontStyle=0_x000d__x000a_FontSize=9_x000d__x000a_PrtFontName=Co 3 3 2 3 7 2 2" xfId="1200"/>
    <cellStyle name=" 3]_x000d__x000a_Zoomed=1_x000d__x000a_Row=0_x000d__x000a_Column=0_x000d__x000a_Height=300_x000d__x000a_Width=300_x000d__x000a_FontName=細明體_x000d__x000a_FontStyle=0_x000d__x000a_FontSize=9_x000d__x000a_PrtFontName=Co 13 16 3" xfId="1201"/>
    <cellStyle name=" 3]_x000d__x000a_Zoomed=1_x000d__x000a_Row=0_x000d__x000a_Column=0_x000d__x000a_Height=300_x000d__x000a_Width=300_x000d__x000a_FontName=細明體_x000d__x000a_FontStyle=0_x000d__x000a_FontSize=9_x000d__x000a_PrtFontName=Co 6 2 3 8 3" xfId="1202"/>
    <cellStyle name=" 3]_x000d__x000a_Zoomed=1_x000d__x000a_Row=0_x000d__x000a_Column=0_x000d__x000a_Height=300_x000d__x000a_Width=300_x000d__x000a_FontName=細明體_x000d__x000a_FontStyle=0_x000d__x000a_FontSize=9_x000d__x000a_PrtFontName=Co 2 2 3 3 11 2" xfId="1203"/>
    <cellStyle name=" 3]_x000d__x000a_Zoomed=1_x000d__x000a_Row=0_x000d__x000a_Column=0_x000d__x000a_Height=300_x000d__x000a_Width=300_x000d__x000a_FontName=細明體_x000d__x000a_FontStyle=0_x000d__x000a_FontSize=9_x000d__x000a_PrtFontName=Co 2 2 3 8 3 2 2" xfId="1204"/>
    <cellStyle name=" 3]_x000d__x000a_Zoomed=1_x000d__x000a_Row=0_x000d__x000a_Column=0_x000d__x000a_Height=300_x000d__x000a_Width=300_x000d__x000a_FontName=細明體_x000d__x000a_FontStyle=0_x000d__x000a_FontSize=9_x000d__x000a_PrtFontName=Co 2 5 2 3 11" xfId="1205"/>
    <cellStyle name=" 3]_x000d__x000a_Zoomed=1_x000d__x000a_Row=0_x000d__x000a_Column=0_x000d__x000a_Height=300_x000d__x000a_Width=300_x000d__x000a_FontName=細明體_x000d__x000a_FontStyle=0_x000d__x000a_FontSize=9_x000d__x000a_PrtFontName=Co 13 17 2" xfId="1206"/>
    <cellStyle name=" 3]_x000d__x000a_Zoomed=1_x000d__x000a_Row=0_x000d__x000a_Column=0_x000d__x000a_Height=300_x000d__x000a_Width=300_x000d__x000a_FontName=細明體_x000d__x000a_FontStyle=0_x000d__x000a_FontSize=9_x000d__x000a_PrtFontName=Co 6 2 3 9 2" xfId="1207"/>
    <cellStyle name=" 3]_x000d__x000a_Zoomed=1_x000d__x000a_Row=0_x000d__x000a_Column=0_x000d__x000a_Height=300_x000d__x000a_Width=300_x000d__x000a_FontName=細明體_x000d__x000a_FontStyle=0_x000d__x000a_FontSize=9_x000d__x000a_PrtFontName=Co 16 16 2 2" xfId="1208"/>
    <cellStyle name=" 3]_x000d__x000a_Zoomed=1_x000d__x000a_Row=0_x000d__x000a_Column=0_x000d__x000a_Height=300_x000d__x000a_Width=300_x000d__x000a_FontName=細明體_x000d__x000a_FontStyle=0_x000d__x000a_FontSize=9_x000d__x000a_PrtFontName=Co 2 2 3 4 3" xfId="1209"/>
    <cellStyle name=" 3]_x000d__x000a_Zoomed=1_x000d__x000a_Row=0_x000d__x000a_Column=0_x000d__x000a_Height=300_x000d__x000a_Width=300_x000d__x000a_FontName=細明體_x000d__x000a_FontStyle=0_x000d__x000a_FontSize=9_x000d__x000a_PrtFontName=Co 2 8 2 4" xfId="1210"/>
    <cellStyle name=" 3]_x000d__x000a_Zoomed=1_x000d__x000a_Row=0_x000d__x000a_Column=0_x000d__x000a_Height=300_x000d__x000a_Width=300_x000d__x000a_FontName=細明體_x000d__x000a_FontStyle=0_x000d__x000a_FontSize=9_x000d__x000a_PrtFontName=Co 13 17 2 2" xfId="1211"/>
    <cellStyle name=" 3]_x000d__x000a_Zoomed=1_x000d__x000a_Row=0_x000d__x000a_Column=0_x000d__x000a_Height=300_x000d__x000a_Width=300_x000d__x000a_FontName=細明體_x000d__x000a_FontStyle=0_x000d__x000a_FontSize=9_x000d__x000a_PrtFontName=Co 6 2 3 9 2 2" xfId="1212"/>
    <cellStyle name=" 3]_x000d__x000a_Zoomed=1_x000d__x000a_Row=0_x000d__x000a_Column=0_x000d__x000a_Height=300_x000d__x000a_Width=300_x000d__x000a_FontName=細明體_x000d__x000a_FontStyle=0_x000d__x000a_FontSize=9_x000d__x000a_PrtFontName=Co 2 2 3 4 3 2" xfId="1213"/>
    <cellStyle name=" 3]_x000d__x000a_Zoomed=1_x000d__x000a_Row=0_x000d__x000a_Column=0_x000d__x000a_Height=300_x000d__x000a_Width=300_x000d__x000a_FontName=細明體_x000d__x000a_FontStyle=0_x000d__x000a_FontSize=9_x000d__x000a_PrtFontName=Co 3 4 3 10 2 2" xfId="1214"/>
    <cellStyle name=" 3]_x000d__x000a_Zoomed=1_x000d__x000a_Row=0_x000d__x000a_Column=0_x000d__x000a_Height=300_x000d__x000a_Width=300_x000d__x000a_FontName=細明體_x000d__x000a_FontStyle=0_x000d__x000a_FontSize=9_x000d__x000a_PrtFontName=Co 13 17 3" xfId="1215"/>
    <cellStyle name=" 3]_x000d__x000a_Zoomed=1_x000d__x000a_Row=0_x000d__x000a_Column=0_x000d__x000a_Height=300_x000d__x000a_Width=300_x000d__x000a_FontName=細明體_x000d__x000a_FontStyle=0_x000d__x000a_FontSize=9_x000d__x000a_PrtFontName=Co 6 2 3 9 3" xfId="1216"/>
    <cellStyle name=" 3]_x000d__x000a_Zoomed=1_x000d__x000a_Row=0_x000d__x000a_Column=0_x000d__x000a_Height=300_x000d__x000a_Width=300_x000d__x000a_FontName=細明體_x000d__x000a_FontStyle=0_x000d__x000a_FontSize=9_x000d__x000a_PrtFontName=Co 2 2 3 3 12 2" xfId="1217"/>
    <cellStyle name=" 3]_x000d__x000a_Zoomed=1_x000d__x000a_Row=0_x000d__x000a_Column=0_x000d__x000a_Height=300_x000d__x000a_Width=300_x000d__x000a_FontName=細明體_x000d__x000a_FontStyle=0_x000d__x000a_FontSize=9_x000d__x000a_PrtFontName=Co 2 2 3 4 4" xfId="1218"/>
    <cellStyle name=" 3]_x000d__x000a_Zoomed=1_x000d__x000a_Row=0_x000d__x000a_Column=0_x000d__x000a_Height=300_x000d__x000a_Width=300_x000d__x000a_FontName=細明體_x000d__x000a_FontStyle=0_x000d__x000a_FontSize=9_x000d__x000a_PrtFontName=Co 2 7 8 5 2" xfId="1219"/>
    <cellStyle name=" 3]_x000d__x000a_Zoomed=1_x000d__x000a_Row=0_x000d__x000a_Column=0_x000d__x000a_Height=300_x000d__x000a_Width=300_x000d__x000a_FontName=細明體_x000d__x000a_FontStyle=0_x000d__x000a_FontSize=9_x000d__x000a_PrtFontName=Co 2 2 2 3 7" xfId="1220"/>
    <cellStyle name=" 3]_x000d__x000a_Zoomed=1_x000d__x000a_Row=0_x000d__x000a_Column=0_x000d__x000a_Height=300_x000d__x000a_Width=300_x000d__x000a_FontName=細明體_x000d__x000a_FontStyle=0_x000d__x000a_FontSize=9_x000d__x000a_PrtFontName=Co 20 11" xfId="1221"/>
    <cellStyle name=" 3]_x000d__x000a_Zoomed=1_x000d__x000a_Row=0_x000d__x000a_Column=0_x000d__x000a_Height=300_x000d__x000a_Width=300_x000d__x000a_FontName=細明體_x000d__x000a_FontStyle=0_x000d__x000a_FontSize=9_x000d__x000a_PrtFontName=Co 15 11" xfId="1222"/>
    <cellStyle name=" 3]_x000d__x000a_Zoomed=1_x000d__x000a_Row=0_x000d__x000a_Column=0_x000d__x000a_Height=300_x000d__x000a_Width=300_x000d__x000a_FontName=細明體_x000d__x000a_FontStyle=0_x000d__x000a_FontSize=9_x000d__x000a_PrtFontName=Co 2 2 2 2 2 3 3" xfId="1223"/>
    <cellStyle name=" 3]_x000d__x000a_Zoomed=1_x000d__x000a_Row=0_x000d__x000a_Column=0_x000d__x000a_Height=300_x000d__x000a_Width=300_x000d__x000a_FontName=細明體_x000d__x000a_FontStyle=0_x000d__x000a_FontSize=9_x000d__x000a_PrtFontName=Co 2 2 5 4 8 3" xfId="1224"/>
    <cellStyle name=" 3]_x000d__x000a_Zoomed=1_x000d__x000a_Row=0_x000d__x000a_Column=0_x000d__x000a_Height=300_x000d__x000a_Width=300_x000d__x000a_FontName=細明體_x000d__x000a_FontStyle=0_x000d__x000a_FontSize=9_x000d__x000a_PrtFontName=Co 2 2 6 2 2 8 2" xfId="1225"/>
    <cellStyle name=" 3]_x000d__x000a_Zoomed=1_x000d__x000a_Row=0_x000d__x000a_Column=0_x000d__x000a_Height=300_x000d__x000a_Width=300_x000d__x000a_FontName=細明體_x000d__x000a_FontStyle=0_x000d__x000a_FontSize=9_x000d__x000a_PrtFontName=Co 3 5" xfId="1226"/>
    <cellStyle name=" 3]_x000d__x000a_Zoomed=1_x000d__x000a_Row=0_x000d__x000a_Column=0_x000d__x000a_Height=300_x000d__x000a_Width=300_x000d__x000a_FontName=細明體_x000d__x000a_FontStyle=0_x000d__x000a_FontSize=9_x000d__x000a_PrtFontName=Co 13 2 2" xfId="1227"/>
    <cellStyle name=" 3]_x000d__x000a_Zoomed=1_x000d__x000a_Row=0_x000d__x000a_Column=0_x000d__x000a_Height=300_x000d__x000a_Width=300_x000d__x000a_FontName=細明體_x000d__x000a_FontStyle=0_x000d__x000a_FontSize=9_x000d__x000a_PrtFontName=Co 5 2 3 6" xfId="1228"/>
    <cellStyle name=" 3]_x000d__x000a_Zoomed=1_x000d__x000a_Row=0_x000d__x000a_Column=0_x000d__x000a_Height=300_x000d__x000a_Width=300_x000d__x000a_FontName=細明體_x000d__x000a_FontStyle=0_x000d__x000a_FontSize=9_x000d__x000a_PrtFontName=Co 17 8" xfId="1229"/>
    <cellStyle name=" 3]_x000d__x000a_Zoomed=1_x000d__x000a_Row=0_x000d__x000a_Column=0_x000d__x000a_Height=300_x000d__x000a_Width=300_x000d__x000a_FontName=細明體_x000d__x000a_FontStyle=0_x000d__x000a_FontSize=9_x000d__x000a_PrtFontName=Co 2 7 8 5 2 2" xfId="1230"/>
    <cellStyle name=" 3]_x000d__x000a_Zoomed=1_x000d__x000a_Row=0_x000d__x000a_Column=0_x000d__x000a_Height=300_x000d__x000a_Width=300_x000d__x000a_FontName=細明體_x000d__x000a_FontStyle=0_x000d__x000a_FontSize=9_x000d__x000a_PrtFontName=Co 2 2 2 3 7 2" xfId="1231"/>
    <cellStyle name=" 3]_x000d__x000a_Zoomed=1_x000d__x000a_Row=0_x000d__x000a_Column=0_x000d__x000a_Height=300_x000d__x000a_Width=300_x000d__x000a_FontName=細明體_x000d__x000a_FontStyle=0_x000d__x000a_FontSize=9_x000d__x000a_PrtFontName=Co 20 11 2" xfId="1232"/>
    <cellStyle name=" 3]_x000d__x000a_Zoomed=1_x000d__x000a_Row=0_x000d__x000a_Column=0_x000d__x000a_Height=300_x000d__x000a_Width=300_x000d__x000a_FontName=細明體_x000d__x000a_FontStyle=0_x000d__x000a_FontSize=9_x000d__x000a_PrtFontName=Co 15 11 2" xfId="1233"/>
    <cellStyle name=" 3]_x000d__x000a_Zoomed=1_x000d__x000a_Row=0_x000d__x000a_Column=0_x000d__x000a_Height=300_x000d__x000a_Width=300_x000d__x000a_FontName=細明體_x000d__x000a_FontStyle=0_x000d__x000a_FontSize=9_x000d__x000a_PrtFontName=Co 3 5 2" xfId="1234"/>
    <cellStyle name=" 3]_x000d__x000a_Zoomed=1_x000d__x000a_Row=0_x000d__x000a_Column=0_x000d__x000a_Height=300_x000d__x000a_Width=300_x000d__x000a_FontName=細明體_x000d__x000a_FontStyle=0_x000d__x000a_FontSize=9_x000d__x000a_PrtFontName=Co 13 2 2 2" xfId="1235"/>
    <cellStyle name=" 3]_x000d__x000a_Zoomed=1_x000d__x000a_Row=0_x000d__x000a_Column=0_x000d__x000a_Height=300_x000d__x000a_Width=300_x000d__x000a_FontName=細明體_x000d__x000a_FontStyle=0_x000d__x000a_FontSize=9_x000d__x000a_PrtFontName=Co 5 2 3 6 2" xfId="1236"/>
    <cellStyle name=" 3]_x000d__x000a_Zoomed=1_x000d__x000a_Row=0_x000d__x000a_Column=0_x000d__x000a_Height=300_x000d__x000a_Width=300_x000d__x000a_FontName=細明體_x000d__x000a_FontStyle=0_x000d__x000a_FontSize=9_x000d__x000a_PrtFontName=Co 7 2 6 3" xfId="1237"/>
    <cellStyle name=" 3]_x000d__x000a_Zoomed=1_x000d__x000a_Row=0_x000d__x000a_Column=0_x000d__x000a_Height=300_x000d__x000a_Width=300_x000d__x000a_FontName=細明體_x000d__x000a_FontStyle=0_x000d__x000a_FontSize=9_x000d__x000a_PrtFontName=Co 17 8 2" xfId="1238"/>
    <cellStyle name=" 3]_x000d__x000a_Zoomed=1_x000d__x000a_Row=0_x000d__x000a_Column=0_x000d__x000a_Height=300_x000d__x000a_Width=300_x000d__x000a_FontName=細明體_x000d__x000a_FontStyle=0_x000d__x000a_FontSize=9_x000d__x000a_PrtFontName=Co 13 3" xfId="1239"/>
    <cellStyle name=" 3]_x000d__x000a_Zoomed=1_x000d__x000a_Row=0_x000d__x000a_Column=0_x000d__x000a_Height=300_x000d__x000a_Width=300_x000d__x000a_FontName=細明體_x000d__x000a_FontStyle=0_x000d__x000a_FontSize=9_x000d__x000a_PrtFontName=Co 2 2 4 2 3 2" xfId="1240"/>
    <cellStyle name=" 3]_x000d__x000a_Zoomed=1_x000d__x000a_Row=0_x000d__x000a_Column=0_x000d__x000a_Height=300_x000d__x000a_Width=300_x000d__x000a_FontName=細明體_x000d__x000a_FontStyle=0_x000d__x000a_FontSize=9_x000d__x000a_PrtFontName=Co 18 8" xfId="1241"/>
    <cellStyle name=" 3]_x000d__x000a_Zoomed=1_x000d__x000a_Row=0_x000d__x000a_Column=0_x000d__x000a_Height=300_x000d__x000a_Width=300_x000d__x000a_FontName=細明體_x000d__x000a_FontStyle=0_x000d__x000a_FontSize=9_x000d__x000a_PrtFontName=Co 13 3 2" xfId="1242"/>
    <cellStyle name=" 3]_x000d__x000a_Zoomed=1_x000d__x000a_Row=0_x000d__x000a_Column=0_x000d__x000a_Height=300_x000d__x000a_Width=300_x000d__x000a_FontName=細明體_x000d__x000a_FontStyle=0_x000d__x000a_FontSize=9_x000d__x000a_PrtFontName=Co 4 5" xfId="1243"/>
    <cellStyle name=" 3]_x000d__x000a_Zoomed=1_x000d__x000a_Row=0_x000d__x000a_Column=0_x000d__x000a_Height=300_x000d__x000a_Width=300_x000d__x000a_FontName=細明體_x000d__x000a_FontStyle=0_x000d__x000a_FontSize=9_x000d__x000a_PrtFontName=Co 2 3 4 5 3" xfId="1244"/>
    <cellStyle name=" 3]_x000d__x000a_Zoomed=1_x000d__x000a_Row=0_x000d__x000a_Column=0_x000d__x000a_Height=300_x000d__x000a_Width=300_x000d__x000a_FontName=細明體_x000d__x000a_FontStyle=0_x000d__x000a_FontSize=9_x000d__x000a_PrtFontName=Co 2 2 4 2 3 2 2" xfId="1245"/>
    <cellStyle name=" 3]_x000d__x000a_Zoomed=1_x000d__x000a_Row=0_x000d__x000a_Column=0_x000d__x000a_Height=300_x000d__x000a_Width=300_x000d__x000a_FontName=細明體_x000d__x000a_FontStyle=0_x000d__x000a_FontSize=9_x000d__x000a_PrtFontName=Co 18 9" xfId="1246"/>
    <cellStyle name=" 3]_x000d__x000a_Zoomed=1_x000d__x000a_Row=0_x000d__x000a_Column=0_x000d__x000a_Height=300_x000d__x000a_Width=300_x000d__x000a_FontName=細明體_x000d__x000a_FontStyle=0_x000d__x000a_FontSize=9_x000d__x000a_PrtFontName=Co 13 3 3" xfId="1247"/>
    <cellStyle name=" 3]_x000d__x000a_Zoomed=1_x000d__x000a_Row=0_x000d__x000a_Column=0_x000d__x000a_Height=300_x000d__x000a_Width=300_x000d__x000a_FontName=細明體_x000d__x000a_FontStyle=0_x000d__x000a_FontSize=9_x000d__x000a_PrtFontName=Co 4 6" xfId="1248"/>
    <cellStyle name=" 3]_x000d__x000a_Zoomed=1_x000d__x000a_Row=0_x000d__x000a_Column=0_x000d__x000a_Height=300_x000d__x000a_Width=300_x000d__x000a_FontName=細明體_x000d__x000a_FontStyle=0_x000d__x000a_FontSize=9_x000d__x000a_PrtFontName=Co 2 2 4 2 3 2 3" xfId="1249"/>
    <cellStyle name=" 3]_x000d__x000a_Zoomed=1_x000d__x000a_Row=0_x000d__x000a_Column=0_x000d__x000a_Height=300_x000d__x000a_Width=300_x000d__x000a_FontName=細明體_x000d__x000a_FontStyle=0_x000d__x000a_FontSize=9_x000d__x000a_PrtFontName=Co 13 4" xfId="1250"/>
    <cellStyle name=" 3]_x000d__x000a_Zoomed=1_x000d__x000a_Row=0_x000d__x000a_Column=0_x000d__x000a_Height=300_x000d__x000a_Width=300_x000d__x000a_FontName=細明體_x000d__x000a_FontStyle=0_x000d__x000a_FontSize=9_x000d__x000a_PrtFontName=Co 2 2 4 2 3 3" xfId="1251"/>
    <cellStyle name=" 3]_x000d__x000a_Zoomed=1_x000d__x000a_Row=0_x000d__x000a_Column=0_x000d__x000a_Height=300_x000d__x000a_Width=300_x000d__x000a_FontName=細明體_x000d__x000a_FontStyle=0_x000d__x000a_FontSize=9_x000d__x000a_PrtFontName=Co 14 7 2 2" xfId="1252"/>
    <cellStyle name=" 3]_x000d__x000a_Zoomed=1_x000d__x000a_Row=0_x000d__x000a_Column=0_x000d__x000a_Height=300_x000d__x000a_Width=300_x000d__x000a_FontName=細明體_x000d__x000a_FontStyle=0_x000d__x000a_FontSize=9_x000d__x000a_PrtFontName=Co 2 3 2 2 5 2" xfId="1253"/>
    <cellStyle name=" 3]_x000d__x000a_Zoomed=1_x000d__x000a_Row=0_x000d__x000a_Column=0_x000d__x000a_Height=300_x000d__x000a_Width=300_x000d__x000a_FontName=細明體_x000d__x000a_FontStyle=0_x000d__x000a_FontSize=9_x000d__x000a_PrtFontName=Co 6 2 2 11 2 2" xfId="1254"/>
    <cellStyle name=" 3]_x000d__x000a_Zoomed=1_x000d__x000a_Row=0_x000d__x000a_Column=0_x000d__x000a_Height=300_x000d__x000a_Width=300_x000d__x000a_FontName=細明體_x000d__x000a_FontStyle=0_x000d__x000a_FontSize=9_x000d__x000a_PrtFontName=Co 19 8" xfId="1255"/>
    <cellStyle name=" 3]_x000d__x000a_Zoomed=1_x000d__x000a_Row=0_x000d__x000a_Column=0_x000d__x000a_Height=300_x000d__x000a_Width=300_x000d__x000a_FontName=細明體_x000d__x000a_FontStyle=0_x000d__x000a_FontSize=9_x000d__x000a_PrtFontName=Co 13 4 2" xfId="1256"/>
    <cellStyle name=" 3]_x000d__x000a_Zoomed=1_x000d__x000a_Row=0_x000d__x000a_Column=0_x000d__x000a_Height=300_x000d__x000a_Width=300_x000d__x000a_FontName=細明體_x000d__x000a_FontStyle=0_x000d__x000a_FontSize=9_x000d__x000a_PrtFontName=Co 5 5" xfId="1257"/>
    <cellStyle name=" 3]_x000d__x000a_Zoomed=1_x000d__x000a_Row=0_x000d__x000a_Column=0_x000d__x000a_Height=300_x000d__x000a_Width=300_x000d__x000a_FontName=細明體_x000d__x000a_FontStyle=0_x000d__x000a_FontSize=9_x000d__x000a_PrtFontName=Co 2 3 4 6 3" xfId="1258"/>
    <cellStyle name=" 3]_x000d__x000a_Zoomed=1_x000d__x000a_Row=0_x000d__x000a_Column=0_x000d__x000a_Height=300_x000d__x000a_Width=300_x000d__x000a_FontName=細明體_x000d__x000a_FontStyle=0_x000d__x000a_FontSize=9_x000d__x000a_PrtFontName=Co 2 2 4 2 3 3 2" xfId="1259"/>
    <cellStyle name=" 3]_x000d__x000a_Zoomed=1_x000d__x000a_Row=0_x000d__x000a_Column=0_x000d__x000a_Height=300_x000d__x000a_Width=300_x000d__x000a_FontName=細明體_x000d__x000a_FontStyle=0_x000d__x000a_FontSize=9_x000d__x000a_PrtFontName=Co 3 4 6 2 2" xfId="1260"/>
    <cellStyle name=" 3]_x000d__x000a_Zoomed=1_x000d__x000a_Row=0_x000d__x000a_Column=0_x000d__x000a_Height=300_x000d__x000a_Width=300_x000d__x000a_FontName=細明體_x000d__x000a_FontStyle=0_x000d__x000a_FontSize=9_x000d__x000a_PrtFontName=Co 13 5" xfId="1261"/>
    <cellStyle name=" 3]_x000d__x000a_Zoomed=1_x000d__x000a_Row=0_x000d__x000a_Column=0_x000d__x000a_Height=300_x000d__x000a_Width=300_x000d__x000a_FontName=細明體_x000d__x000a_FontStyle=0_x000d__x000a_FontSize=9_x000d__x000a_PrtFontName=Co 3 3 2 2 14 2" xfId="1262"/>
    <cellStyle name=" 3]_x000d__x000a_Zoomed=1_x000d__x000a_Row=0_x000d__x000a_Column=0_x000d__x000a_Height=300_x000d__x000a_Width=300_x000d__x000a_FontName=細明體_x000d__x000a_FontStyle=0_x000d__x000a_FontSize=9_x000d__x000a_PrtFontName=Co 2 2 4 2 3 4" xfId="1263"/>
    <cellStyle name=" 3]_x000d__x000a_Zoomed=1_x000d__x000a_Row=0_x000d__x000a_Column=0_x000d__x000a_Height=300_x000d__x000a_Width=300_x000d__x000a_FontName=細明體_x000d__x000a_FontStyle=0_x000d__x000a_FontSize=9_x000d__x000a_PrtFontName=Co 3 3 2 2 14 2 2" xfId="1264"/>
    <cellStyle name=" 3]_x000d__x000a_Zoomed=1_x000d__x000a_Row=0_x000d__x000a_Column=0_x000d__x000a_Height=300_x000d__x000a_Width=300_x000d__x000a_FontName=細明體_x000d__x000a_FontStyle=0_x000d__x000a_FontSize=9_x000d__x000a_PrtFontName=Co 13 5 2" xfId="1265"/>
    <cellStyle name=" 3]_x000d__x000a_Zoomed=1_x000d__x000a_Row=0_x000d__x000a_Column=0_x000d__x000a_Height=300_x000d__x000a_Width=300_x000d__x000a_FontName=細明體_x000d__x000a_FontStyle=0_x000d__x000a_FontSize=9_x000d__x000a_PrtFontName=Co 6 5" xfId="1266"/>
    <cellStyle name=" 3]_x000d__x000a_Zoomed=1_x000d__x000a_Row=0_x000d__x000a_Column=0_x000d__x000a_Height=300_x000d__x000a_Width=300_x000d__x000a_FontName=細明體_x000d__x000a_FontStyle=0_x000d__x000a_FontSize=9_x000d__x000a_PrtFontName=Co 2 3 4 7 3" xfId="1267"/>
    <cellStyle name=" 3]_x000d__x000a_Zoomed=1_x000d__x000a_Row=0_x000d__x000a_Column=0_x000d__x000a_Height=300_x000d__x000a_Width=300_x000d__x000a_FontName=細明體_x000d__x000a_FontStyle=0_x000d__x000a_FontSize=9_x000d__x000a_PrtFontName=Co 2 2 4 2 3 4 2" xfId="1268"/>
    <cellStyle name=" 3]_x000d__x000a_Zoomed=1_x000d__x000a_Row=0_x000d__x000a_Column=0_x000d__x000a_Height=300_x000d__x000a_Width=300_x000d__x000a_FontName=細明體_x000d__x000a_FontStyle=0_x000d__x000a_FontSize=9_x000d__x000a_PrtFontName=Co 2 2 4 2 3 4 2 2" xfId="1269"/>
    <cellStyle name=" 3]_x000d__x000a_Zoomed=1_x000d__x000a_Row=0_x000d__x000a_Column=0_x000d__x000a_Height=300_x000d__x000a_Width=300_x000d__x000a_FontName=細明體_x000d__x000a_FontStyle=0_x000d__x000a_FontSize=9_x000d__x000a_PrtFontName=Co 13 5 2 2" xfId="1270"/>
    <cellStyle name=" 3]_x000d__x000a_Zoomed=1_x000d__x000a_Row=0_x000d__x000a_Column=0_x000d__x000a_Height=300_x000d__x000a_Width=300_x000d__x000a_FontName=細明體_x000d__x000a_FontStyle=0_x000d__x000a_FontSize=9_x000d__x000a_PrtFontName=Co 6 5 2" xfId="1271"/>
    <cellStyle name=" 3]_x000d__x000a_Zoomed=1_x000d__x000a_Row=0_x000d__x000a_Column=0_x000d__x000a_Height=300_x000d__x000a_Width=300_x000d__x000a_FontName=細明體_x000d__x000a_FontStyle=0_x000d__x000a_FontSize=9_x000d__x000a_PrtFontName=Co 2 2 6 2 3 6" xfId="1272"/>
    <cellStyle name=" 3]_x000d__x000a_Zoomed=1_x000d__x000a_Row=0_x000d__x000a_Column=0_x000d__x000a_Height=300_x000d__x000a_Width=300_x000d__x000a_FontName=細明體_x000d__x000a_FontStyle=0_x000d__x000a_FontSize=9_x000d__x000a_PrtFontName=Co 13 5 3" xfId="1273"/>
    <cellStyle name=" 3]_x000d__x000a_Zoomed=1_x000d__x000a_Row=0_x000d__x000a_Column=0_x000d__x000a_Height=300_x000d__x000a_Width=300_x000d__x000a_FontName=細明體_x000d__x000a_FontStyle=0_x000d__x000a_FontSize=9_x000d__x000a_PrtFontName=Co 6 6" xfId="1274"/>
    <cellStyle name=" 3]_x000d__x000a_Zoomed=1_x000d__x000a_Row=0_x000d__x000a_Column=0_x000d__x000a_Height=300_x000d__x000a_Width=300_x000d__x000a_FontName=細明體_x000d__x000a_FontStyle=0_x000d__x000a_FontSize=9_x000d__x000a_PrtFontName=Co 2 2 4 2 3 4 3" xfId="1275"/>
    <cellStyle name=" 3]_x000d__x000a_Zoomed=1_x000d__x000a_Row=0_x000d__x000a_Column=0_x000d__x000a_Height=300_x000d__x000a_Width=300_x000d__x000a_FontName=細明體_x000d__x000a_FontStyle=0_x000d__x000a_FontSize=9_x000d__x000a_PrtFontName=Co 3 3 2 2 14 3" xfId="1276"/>
    <cellStyle name=" 3]_x000d__x000a_Zoomed=1_x000d__x000a_Row=0_x000d__x000a_Column=0_x000d__x000a_Height=300_x000d__x000a_Width=300_x000d__x000a_FontName=細明體_x000d__x000a_FontStyle=0_x000d__x000a_FontSize=9_x000d__x000a_PrtFontName=Co 13 6" xfId="1277"/>
    <cellStyle name=" 3]_x000d__x000a_Zoomed=1_x000d__x000a_Row=0_x000d__x000a_Column=0_x000d__x000a_Height=300_x000d__x000a_Width=300_x000d__x000a_FontName=細明體_x000d__x000a_FontStyle=0_x000d__x000a_FontSize=9_x000d__x000a_PrtFontName=Co 2 2 4 2 3 5" xfId="1278"/>
    <cellStyle name=" 3]_x000d__x000a_Zoomed=1_x000d__x000a_Row=0_x000d__x000a_Column=0_x000d__x000a_Height=300_x000d__x000a_Width=300_x000d__x000a_FontName=細明體_x000d__x000a_FontStyle=0_x000d__x000a_FontSize=9_x000d__x000a_PrtFontName=Co 13 6 2" xfId="1279"/>
    <cellStyle name=" 3]_x000d__x000a_Zoomed=1_x000d__x000a_Row=0_x000d__x000a_Column=0_x000d__x000a_Height=300_x000d__x000a_Width=300_x000d__x000a_FontName=細明體_x000d__x000a_FontStyle=0_x000d__x000a_FontSize=9_x000d__x000a_PrtFontName=Co 7 5" xfId="1280"/>
    <cellStyle name=" 3]_x000d__x000a_Zoomed=1_x000d__x000a_Row=0_x000d__x000a_Column=0_x000d__x000a_Height=300_x000d__x000a_Width=300_x000d__x000a_FontName=細明體_x000d__x000a_FontStyle=0_x000d__x000a_FontSize=9_x000d__x000a_PrtFontName=Co 2 3 4 8 3" xfId="1281"/>
    <cellStyle name=" 3]_x000d__x000a_Zoomed=1_x000d__x000a_Row=0_x000d__x000a_Column=0_x000d__x000a_Height=300_x000d__x000a_Width=300_x000d__x000a_FontName=細明體_x000d__x000a_FontStyle=0_x000d__x000a_FontSize=9_x000d__x000a_PrtFontName=Co 2 2 4 2 3 5 2" xfId="1282"/>
    <cellStyle name=" 3]_x000d__x000a_Zoomed=1_x000d__x000a_Row=0_x000d__x000a_Column=0_x000d__x000a_Height=300_x000d__x000a_Width=300_x000d__x000a_FontName=細明體_x000d__x000a_FontStyle=0_x000d__x000a_FontSize=9_x000d__x000a_PrtFontName=Co 3 2 2 2 2 2" xfId="1283"/>
    <cellStyle name=" 3]_x000d__x000a_Zoomed=1_x000d__x000a_Row=0_x000d__x000a_Column=0_x000d__x000a_Height=300_x000d__x000a_Width=300_x000d__x000a_FontName=細明體_x000d__x000a_FontStyle=0_x000d__x000a_FontSize=9_x000d__x000a_PrtFontName=Co 13 6 3" xfId="1284"/>
    <cellStyle name=" 3]_x000d__x000a_Zoomed=1_x000d__x000a_Row=0_x000d__x000a_Column=0_x000d__x000a_Height=300_x000d__x000a_Width=300_x000d__x000a_FontName=細明體_x000d__x000a_FontStyle=0_x000d__x000a_FontSize=9_x000d__x000a_PrtFontName=Co 7 6" xfId="1285"/>
    <cellStyle name=" 3]_x000d__x000a_Zoomed=1_x000d__x000a_Row=0_x000d__x000a_Column=0_x000d__x000a_Height=300_x000d__x000a_Width=300_x000d__x000a_FontName=細明體_x000d__x000a_FontStyle=0_x000d__x000a_FontSize=9_x000d__x000a_PrtFontName=Co 2 2 4 2 3 5 3" xfId="1286"/>
    <cellStyle name=" 3]_x000d__x000a_Zoomed=1_x000d__x000a_Row=0_x000d__x000a_Column=0_x000d__x000a_Height=300_x000d__x000a_Width=300_x000d__x000a_FontName=細明體_x000d__x000a_FontStyle=0_x000d__x000a_FontSize=9_x000d__x000a_PrtFontName=Co 22 2 2 2" xfId="1287"/>
    <cellStyle name=" 3]_x000d__x000a_Zoomed=1_x000d__x000a_Row=0_x000d__x000a_Column=0_x000d__x000a_Height=300_x000d__x000a_Width=300_x000d__x000a_FontName=細明體_x000d__x000a_FontStyle=0_x000d__x000a_FontSize=9_x000d__x000a_PrtFontName=Co 2 4 2 2 8 2 2" xfId="1288"/>
    <cellStyle name=" 3]_x000d__x000a_Zoomed=1_x000d__x000a_Row=0_x000d__x000a_Column=0_x000d__x000a_Height=300_x000d__x000a_Width=300_x000d__x000a_FontName=細明體_x000d__x000a_FontStyle=0_x000d__x000a_FontSize=9_x000d__x000a_PrtFontName=Co 17 2 2 2" xfId="1289"/>
    <cellStyle name=" 3]_x000d__x000a_Zoomed=1_x000d__x000a_Row=0_x000d__x000a_Column=0_x000d__x000a_Height=300_x000d__x000a_Width=300_x000d__x000a_FontName=細明體_x000d__x000a_FontStyle=0_x000d__x000a_FontSize=9_x000d__x000a_PrtFontName=Co 21 12" xfId="1290"/>
    <cellStyle name=" 3]_x000d__x000a_Zoomed=1_x000d__x000a_Row=0_x000d__x000a_Column=0_x000d__x000a_Height=300_x000d__x000a_Width=300_x000d__x000a_FontName=細明體_x000d__x000a_FontStyle=0_x000d__x000a_FontSize=9_x000d__x000a_PrtFontName=Co 16 12" xfId="1291"/>
    <cellStyle name=" 3]_x000d__x000a_Zoomed=1_x000d__x000a_Row=0_x000d__x000a_Column=0_x000d__x000a_Height=300_x000d__x000a_Width=300_x000d__x000a_FontName=細明體_x000d__x000a_FontStyle=0_x000d__x000a_FontSize=9_x000d__x000a_PrtFontName=Co 3 2 2 2 3 2" xfId="1292"/>
    <cellStyle name=" 3]_x000d__x000a_Zoomed=1_x000d__x000a_Row=0_x000d__x000a_Column=0_x000d__x000a_Height=300_x000d__x000a_Width=300_x000d__x000a_FontName=細明體_x000d__x000a_FontStyle=0_x000d__x000a_FontSize=9_x000d__x000a_PrtFontName=Co 13 7 3" xfId="1293"/>
    <cellStyle name=" 3]_x000d__x000a_Zoomed=1_x000d__x000a_Row=0_x000d__x000a_Column=0_x000d__x000a_Height=300_x000d__x000a_Width=300_x000d__x000a_FontName=細明體_x000d__x000a_FontStyle=0_x000d__x000a_FontSize=9_x000d__x000a_PrtFontName=Co 6 8 4 2 2" xfId="1294"/>
    <cellStyle name=" 3]_x000d__x000a_Zoomed=1_x000d__x000a_Row=0_x000d__x000a_Column=0_x000d__x000a_Height=300_x000d__x000a_Width=300_x000d__x000a_FontName=細明體_x000d__x000a_FontStyle=0_x000d__x000a_FontSize=9_x000d__x000a_PrtFontName=Co 8 6" xfId="1295"/>
    <cellStyle name=" 3]_x000d__x000a_Zoomed=1_x000d__x000a_Row=0_x000d__x000a_Column=0_x000d__x000a_Height=300_x000d__x000a_Width=300_x000d__x000a_FontName=細明體_x000d__x000a_FontStyle=0_x000d__x000a_FontSize=9_x000d__x000a_PrtFontName=Co 2 2 4 2 3 6 3" xfId="1296"/>
    <cellStyle name=" 3]_x000d__x000a_Zoomed=1_x000d__x000a_Row=0_x000d__x000a_Column=0_x000d__x000a_Height=300_x000d__x000a_Width=300_x000d__x000a_FontName=細明體_x000d__x000a_FontStyle=0_x000d__x000a_FontSize=9_x000d__x000a_PrtFontName=Co 21 12 2" xfId="1297"/>
    <cellStyle name=" 3]_x000d__x000a_Zoomed=1_x000d__x000a_Row=0_x000d__x000a_Column=0_x000d__x000a_Height=300_x000d__x000a_Width=300_x000d__x000a_FontName=細明體_x000d__x000a_FontStyle=0_x000d__x000a_FontSize=9_x000d__x000a_PrtFontName=Co 16 12 2" xfId="1298"/>
    <cellStyle name=" 3]_x000d__x000a_Zoomed=1_x000d__x000a_Row=0_x000d__x000a_Column=0_x000d__x000a_Height=300_x000d__x000a_Width=300_x000d__x000a_FontName=細明體_x000d__x000a_FontStyle=0_x000d__x000a_FontSize=9_x000d__x000a_PrtFontName=Co 3 2 2 2 3 2 2" xfId="1299"/>
    <cellStyle name=" 3]_x000d__x000a_Zoomed=1_x000d__x000a_Row=0_x000d__x000a_Column=0_x000d__x000a_Height=300_x000d__x000a_Width=300_x000d__x000a_FontName=細明體_x000d__x000a_FontStyle=0_x000d__x000a_FontSize=9_x000d__x000a_PrtFontName=Co 13 7 3 2" xfId="1300"/>
    <cellStyle name=" 3]_x000d__x000a_Zoomed=1_x000d__x000a_Row=0_x000d__x000a_Column=0_x000d__x000a_Height=300_x000d__x000a_Width=300_x000d__x000a_FontName=細明體_x000d__x000a_FontStyle=0_x000d__x000a_FontSize=9_x000d__x000a_PrtFontName=Co 8 6 2" xfId="1301"/>
    <cellStyle name=" 3]_x000d__x000a_Zoomed=1_x000d__x000a_Row=0_x000d__x000a_Column=0_x000d__x000a_Height=300_x000d__x000a_Width=300_x000d__x000a_FontName=細明體_x000d__x000a_FontStyle=0_x000d__x000a_FontSize=9_x000d__x000a_PrtFontName=Co 3 2 3 5 2 2" xfId="1302"/>
    <cellStyle name=" 3]_x000d__x000a_Zoomed=1_x000d__x000a_Row=0_x000d__x000a_Column=0_x000d__x000a_Height=300_x000d__x000a_Width=300_x000d__x000a_FontName=細明體_x000d__x000a_FontStyle=0_x000d__x000a_FontSize=9_x000d__x000a_PrtFontName=Co 16 13 2" xfId="1303"/>
    <cellStyle name=" 3]_x000d__x000a_Zoomed=1_x000d__x000a_Row=0_x000d__x000a_Column=0_x000d__x000a_Height=300_x000d__x000a_Width=300_x000d__x000a_FontName=細明體_x000d__x000a_FontStyle=0_x000d__x000a_FontSize=9_x000d__x000a_PrtFontName=Co 2 5 6 2 2" xfId="1304"/>
    <cellStyle name=" 3]_x000d__x000a_Zoomed=1_x000d__x000a_Row=0_x000d__x000a_Column=0_x000d__x000a_Height=300_x000d__x000a_Width=300_x000d__x000a_FontName=細明體_x000d__x000a_FontStyle=0_x000d__x000a_FontSize=9_x000d__x000a_PrtFontName=Co 13 7 4 2" xfId="1305"/>
    <cellStyle name=" 3]_x000d__x000a_Zoomed=1_x000d__x000a_Row=0_x000d__x000a_Column=0_x000d__x000a_Height=300_x000d__x000a_Width=300_x000d__x000a_FontName=細明體_x000d__x000a_FontStyle=0_x000d__x000a_FontSize=9_x000d__x000a_PrtFontName=Co 8 7 2" xfId="1306"/>
    <cellStyle name=" 3]_x000d__x000a_Zoomed=1_x000d__x000a_Row=0_x000d__x000a_Column=0_x000d__x000a_Height=300_x000d__x000a_Width=300_x000d__x000a_FontName=細明體_x000d__x000a_FontStyle=0_x000d__x000a_FontSize=9_x000d__x000a_PrtFontName=Co 2 2 2 4 4 2" xfId="1307"/>
    <cellStyle name=" 3]_x000d__x000a_Zoomed=1_x000d__x000a_Row=0_x000d__x000a_Column=0_x000d__x000a_Height=300_x000d__x000a_Width=300_x000d__x000a_FontName=細明體_x000d__x000a_FontStyle=0_x000d__x000a_FontSize=9_x000d__x000a_PrtFontName=Co 3 2 3 5 3" xfId="1308"/>
    <cellStyle name=" 3]_x000d__x000a_Zoomed=1_x000d__x000a_Row=0_x000d__x000a_Column=0_x000d__x000a_Height=300_x000d__x000a_Width=300_x000d__x000a_FontName=細明體_x000d__x000a_FontStyle=0_x000d__x000a_FontSize=9_x000d__x000a_PrtFontName=Co 2 5 2 3 8 2 2" xfId="1309"/>
    <cellStyle name=" 3]_x000d__x000a_Zoomed=1_x000d__x000a_Row=0_x000d__x000a_Column=0_x000d__x000a_Height=300_x000d__x000a_Width=300_x000d__x000a_FontName=細明體_x000d__x000a_FontStyle=0_x000d__x000a_FontSize=9_x000d__x000a_PrtFontName=Co 16 14" xfId="1310"/>
    <cellStyle name=" 3]_x000d__x000a_Zoomed=1_x000d__x000a_Row=0_x000d__x000a_Column=0_x000d__x000a_Height=300_x000d__x000a_Width=300_x000d__x000a_FontName=細明體_x000d__x000a_FontStyle=0_x000d__x000a_FontSize=9_x000d__x000a_PrtFontName=Co 4 2 2" xfId="1311"/>
    <cellStyle name=" 3]_x000d__x000a_Zoomed=1_x000d__x000a_Row=0_x000d__x000a_Column=0_x000d__x000a_Height=300_x000d__x000a_Width=300_x000d__x000a_FontName=細明體_x000d__x000a_FontStyle=0_x000d__x000a_FontSize=9_x000d__x000a_PrtFontName=Co 7 3 3 3" xfId="1312"/>
    <cellStyle name=" 3]_x000d__x000a_Zoomed=1_x000d__x000a_Row=0_x000d__x000a_Column=0_x000d__x000a_Height=300_x000d__x000a_Width=300_x000d__x000a_FontName=細明體_x000d__x000a_FontStyle=0_x000d__x000a_FontSize=9_x000d__x000a_PrtFontName=Co 18 5 2" xfId="1313"/>
    <cellStyle name=" 3]_x000d__x000a_Zoomed=1_x000d__x000a_Row=0_x000d__x000a_Column=0_x000d__x000a_Height=300_x000d__x000a_Width=300_x000d__x000a_FontName=細明體_x000d__x000a_FontStyle=0_x000d__x000a_FontSize=9_x000d__x000a_PrtFontName=Co 2 5 6 3" xfId="1314"/>
    <cellStyle name=" 3]_x000d__x000a_Zoomed=1_x000d__x000a_Row=0_x000d__x000a_Column=0_x000d__x000a_Height=300_x000d__x000a_Width=300_x000d__x000a_FontName=細明體_x000d__x000a_FontStyle=0_x000d__x000a_FontSize=9_x000d__x000a_PrtFontName=Co 13 7 5" xfId="1315"/>
    <cellStyle name=" 3]_x000d__x000a_Zoomed=1_x000d__x000a_Row=0_x000d__x000a_Column=0_x000d__x000a_Height=300_x000d__x000a_Width=300_x000d__x000a_FontName=細明體_x000d__x000a_FontStyle=0_x000d__x000a_FontSize=9_x000d__x000a_PrtFontName=Co 8 8" xfId="1316"/>
    <cellStyle name=" 3]_x000d__x000a_Zoomed=1_x000d__x000a_Row=0_x000d__x000a_Column=0_x000d__x000a_Height=300_x000d__x000a_Width=300_x000d__x000a_FontName=細明體_x000d__x000a_FontStyle=0_x000d__x000a_FontSize=9_x000d__x000a_PrtFontName=Co 2 2 2 4 4 2 2" xfId="1317"/>
    <cellStyle name=" 3]_x000d__x000a_Zoomed=1_x000d__x000a_Row=0_x000d__x000a_Column=0_x000d__x000a_Height=300_x000d__x000a_Width=300_x000d__x000a_FontName=細明體_x000d__x000a_FontStyle=0_x000d__x000a_FontSize=9_x000d__x000a_PrtFontName=Co 16 14 2" xfId="1318"/>
    <cellStyle name=" 3]_x000d__x000a_Zoomed=1_x000d__x000a_Row=0_x000d__x000a_Column=0_x000d__x000a_Height=300_x000d__x000a_Width=300_x000d__x000a_FontName=細明體_x000d__x000a_FontStyle=0_x000d__x000a_FontSize=9_x000d__x000a_PrtFontName=Co 4 2 2 2" xfId="1319"/>
    <cellStyle name=" 3]_x000d__x000a_Zoomed=1_x000d__x000a_Row=0_x000d__x000a_Column=0_x000d__x000a_Height=300_x000d__x000a_Width=300_x000d__x000a_FontName=細明體_x000d__x000a_FontStyle=0_x000d__x000a_FontSize=9_x000d__x000a_PrtFontName=Co 3 5 11" xfId="1320"/>
    <cellStyle name=" 3]_x000d__x000a_Zoomed=1_x000d__x000a_Row=0_x000d__x000a_Column=0_x000d__x000a_Height=300_x000d__x000a_Width=300_x000d__x000a_FontName=細明體_x000d__x000a_FontStyle=0_x000d__x000a_FontSize=9_x000d__x000a_PrtFontName=Co 18 5 2 2" xfId="1321"/>
    <cellStyle name=" 3]_x000d__x000a_Zoomed=1_x000d__x000a_Row=0_x000d__x000a_Column=0_x000d__x000a_Height=300_x000d__x000a_Width=300_x000d__x000a_FontName=細明體_x000d__x000a_FontStyle=0_x000d__x000a_FontSize=9_x000d__x000a_PrtFontName=Co 13 7 5 2" xfId="1322"/>
    <cellStyle name=" 3]_x000d__x000a_Zoomed=1_x000d__x000a_Row=0_x000d__x000a_Column=0_x000d__x000a_Height=300_x000d__x000a_Width=300_x000d__x000a_FontName=細明體_x000d__x000a_FontStyle=0_x000d__x000a_FontSize=9_x000d__x000a_PrtFontName=Co 8 8 2" xfId="1323"/>
    <cellStyle name=" 3]_x000d__x000a_Zoomed=1_x000d__x000a_Row=0_x000d__x000a_Column=0_x000d__x000a_Height=300_x000d__x000a_Width=300_x000d__x000a_FontName=細明體_x000d__x000a_FontStyle=0_x000d__x000a_FontSize=9_x000d__x000a_PrtFontName=Co 2 2 2 4 4 3" xfId="1324"/>
    <cellStyle name=" 3]_x000d__x000a_Zoomed=1_x000d__x000a_Row=0_x000d__x000a_Column=0_x000d__x000a_Height=300_x000d__x000a_Width=300_x000d__x000a_FontName=細明體_x000d__x000a_FontStyle=0_x000d__x000a_FontSize=9_x000d__x000a_PrtFontName=Co 16 15" xfId="1325"/>
    <cellStyle name=" 3]_x000d__x000a_Zoomed=1_x000d__x000a_Row=0_x000d__x000a_Column=0_x000d__x000a_Height=300_x000d__x000a_Width=300_x000d__x000a_FontName=細明體_x000d__x000a_FontStyle=0_x000d__x000a_FontSize=9_x000d__x000a_PrtFontName=Co 4 2 3" xfId="1326"/>
    <cellStyle name=" 3]_x000d__x000a_Zoomed=1_x000d__x000a_Row=0_x000d__x000a_Column=0_x000d__x000a_Height=300_x000d__x000a_Width=300_x000d__x000a_FontName=細明體_x000d__x000a_FontStyle=0_x000d__x000a_FontSize=9_x000d__x000a_PrtFontName=Co 18 5 3" xfId="1327"/>
    <cellStyle name=" 3]_x000d__x000a_Zoomed=1_x000d__x000a_Row=0_x000d__x000a_Column=0_x000d__x000a_Height=300_x000d__x000a_Width=300_x000d__x000a_FontName=細明體_x000d__x000a_FontStyle=0_x000d__x000a_FontSize=9_x000d__x000a_PrtFontName=Co 2 2 6 2 3 6 2 2" xfId="1328"/>
    <cellStyle name=" 3]_x000d__x000a_Zoomed=1_x000d__x000a_Row=0_x000d__x000a_Column=0_x000d__x000a_Height=300_x000d__x000a_Width=300_x000d__x000a_FontName=細明體_x000d__x000a_FontStyle=0_x000d__x000a_FontSize=9_x000d__x000a_PrtFontName=Co 13 7 6" xfId="1329"/>
    <cellStyle name=" 3]_x000d__x000a_Zoomed=1_x000d__x000a_Row=0_x000d__x000a_Column=0_x000d__x000a_Height=300_x000d__x000a_Width=300_x000d__x000a_FontName=細明體_x000d__x000a_FontStyle=0_x000d__x000a_FontSize=9_x000d__x000a_PrtFontName=Co 8 9" xfId="1330"/>
    <cellStyle name=" 3]_x000d__x000a_Zoomed=1_x000d__x000a_Row=0_x000d__x000a_Column=0_x000d__x000a_Height=300_x000d__x000a_Width=300_x000d__x000a_FontName=細明體_x000d__x000a_FontStyle=0_x000d__x000a_FontSize=9_x000d__x000a_PrtFontName=Co 16 15 2" xfId="1331"/>
    <cellStyle name=" 3]_x000d__x000a_Zoomed=1_x000d__x000a_Row=0_x000d__x000a_Column=0_x000d__x000a_Height=300_x000d__x000a_Width=300_x000d__x000a_FontName=細明體_x000d__x000a_FontStyle=0_x000d__x000a_FontSize=9_x000d__x000a_PrtFontName=Co 13 7 6 2" xfId="1332"/>
    <cellStyle name=" 3]_x000d__x000a_Zoomed=1_x000d__x000a_Row=0_x000d__x000a_Column=0_x000d__x000a_Height=300_x000d__x000a_Width=300_x000d__x000a_FontName=細明體_x000d__x000a_FontStyle=0_x000d__x000a_FontSize=9_x000d__x000a_PrtFontName=Co 8 9 2" xfId="1333"/>
    <cellStyle name=" 3]_x000d__x000a_Zoomed=1_x000d__x000a_Row=0_x000d__x000a_Column=0_x000d__x000a_Height=300_x000d__x000a_Width=300_x000d__x000a_FontName=細明體_x000d__x000a_FontStyle=0_x000d__x000a_FontSize=9_x000d__x000a_PrtFontName=Co 16 16" xfId="1334"/>
    <cellStyle name=" 3]_x000d__x000a_Zoomed=1_x000d__x000a_Row=0_x000d__x000a_Column=0_x000d__x000a_Height=300_x000d__x000a_Width=300_x000d__x000a_FontName=細明體_x000d__x000a_FontStyle=0_x000d__x000a_FontSize=9_x000d__x000a_PrtFontName=Co 13 7 7" xfId="1335"/>
    <cellStyle name=" 3]_x000d__x000a_Zoomed=1_x000d__x000a_Row=0_x000d__x000a_Column=0_x000d__x000a_Height=300_x000d__x000a_Width=300_x000d__x000a_FontName=細明體_x000d__x000a_FontStyle=0_x000d__x000a_FontSize=9_x000d__x000a_PrtFontName=Co 13 9 2" xfId="1336"/>
    <cellStyle name=" 3]_x000d__x000a_Zoomed=1_x000d__x000a_Row=0_x000d__x000a_Column=0_x000d__x000a_Height=300_x000d__x000a_Width=300_x000d__x000a_FontName=細明體_x000d__x000a_FontStyle=0_x000d__x000a_FontSize=9_x000d__x000a_PrtFontName=Co 2 2 4 2 3 8 2" xfId="1337"/>
    <cellStyle name=" 3]_x000d__x000a_Zoomed=1_x000d__x000a_Row=0_x000d__x000a_Column=0_x000d__x000a_Height=300_x000d__x000a_Width=300_x000d__x000a_FontName=細明體_x000d__x000a_FontStyle=0_x000d__x000a_FontSize=9_x000d__x000a_PrtFontName=Co 2 3 4 8" xfId="1338"/>
    <cellStyle name=" 3]_x000d__x000a_Zoomed=1_x000d__x000a_Row=0_x000d__x000a_Column=0_x000d__x000a_Height=300_x000d__x000a_Width=300_x000d__x000a_FontName=細明體_x000d__x000a_FontStyle=0_x000d__x000a_FontSize=9_x000d__x000a_PrtFontName=Co 13 9 2 2" xfId="1339"/>
    <cellStyle name=" 3]_x000d__x000a_Zoomed=1_x000d__x000a_Row=0_x000d__x000a_Column=0_x000d__x000a_Height=300_x000d__x000a_Width=300_x000d__x000a_FontName=細明體_x000d__x000a_FontStyle=0_x000d__x000a_FontSize=9_x000d__x000a_PrtFontName=Co 2 2 4 2 3 8 2 2" xfId="1340"/>
    <cellStyle name=" 3]_x000d__x000a_Zoomed=1_x000d__x000a_Row=0_x000d__x000a_Column=0_x000d__x000a_Height=300_x000d__x000a_Width=300_x000d__x000a_FontName=細明體_x000d__x000a_FontStyle=0_x000d__x000a_FontSize=9_x000d__x000a_PrtFontName=Co 3 2 2 2 5 2" xfId="1341"/>
    <cellStyle name=" 3]_x000d__x000a_Zoomed=1_x000d__x000a_Row=0_x000d__x000a_Column=0_x000d__x000a_Height=300_x000d__x000a_Width=300_x000d__x000a_FontName=細明體_x000d__x000a_FontStyle=0_x000d__x000a_FontSize=9_x000d__x000a_PrtFontName=Co 13 9 3" xfId="1342"/>
    <cellStyle name=" 3]_x000d__x000a_Zoomed=1_x000d__x000a_Row=0_x000d__x000a_Column=0_x000d__x000a_Height=300_x000d__x000a_Width=300_x000d__x000a_FontName=細明體_x000d__x000a_FontStyle=0_x000d__x000a_FontSize=9_x000d__x000a_PrtFontName=Co 2 2 4 2 3 8 3" xfId="1343"/>
    <cellStyle name=" 3]_x000d__x000a_Zoomed=1_x000d__x000a_Row=0_x000d__x000a_Column=0_x000d__x000a_Height=300_x000d__x000a_Width=300_x000d__x000a_FontName=細明體_x000d__x000a_FontStyle=0_x000d__x000a_FontSize=9_x000d__x000a_PrtFontName=Co 14" xfId="1344"/>
    <cellStyle name=" 3]_x000d__x000a_Zoomed=1_x000d__x000a_Row=0_x000d__x000a_Column=0_x000d__x000a_Height=300_x000d__x000a_Width=300_x000d__x000a_FontName=細明體_x000d__x000a_FontStyle=0_x000d__x000a_FontSize=9_x000d__x000a_PrtFontName=Co 2 2 2 2 3 2" xfId="1345"/>
    <cellStyle name=" 3]_x000d__x000a_Zoomed=1_x000d__x000a_Row=0_x000d__x000a_Column=0_x000d__x000a_Height=300_x000d__x000a_Width=300_x000d__x000a_FontName=細明體_x000d__x000a_FontStyle=0_x000d__x000a_FontSize=9_x000d__x000a_PrtFontName=Co 14 13" xfId="1346"/>
    <cellStyle name=" 3]_x000d__x000a_Zoomed=1_x000d__x000a_Row=0_x000d__x000a_Column=0_x000d__x000a_Height=300_x000d__x000a_Width=300_x000d__x000a_FontName=細明體_x000d__x000a_FontStyle=0_x000d__x000a_FontSize=9_x000d__x000a_PrtFontName=Co 2 2 2 2 3 2 2" xfId="1347"/>
    <cellStyle name=" 3]_x000d__x000a_Zoomed=1_x000d__x000a_Row=0_x000d__x000a_Column=0_x000d__x000a_Height=300_x000d__x000a_Width=300_x000d__x000a_FontName=細明體_x000d__x000a_FontStyle=0_x000d__x000a_FontSize=9_x000d__x000a_PrtFontName=Co 14 13 2" xfId="1348"/>
    <cellStyle name=" 3]_x000d__x000a_Zoomed=1_x000d__x000a_Row=0_x000d__x000a_Column=0_x000d__x000a_Height=300_x000d__x000a_Width=300_x000d__x000a_FontName=細明體_x000d__x000a_FontStyle=0_x000d__x000a_FontSize=9_x000d__x000a_PrtFontName=Co 3 6 8 5 3" xfId="1349"/>
    <cellStyle name=" 3]_x000d__x000a_Zoomed=1_x000d__x000a_Row=0_x000d__x000a_Column=0_x000d__x000a_Height=300_x000d__x000a_Width=300_x000d__x000a_FontName=細明體_x000d__x000a_FontStyle=0_x000d__x000a_FontSize=9_x000d__x000a_PrtFontName=Co 19 4 3" xfId="1350"/>
    <cellStyle name=" 3]_x000d__x000a_Zoomed=1_x000d__x000a_Row=0_x000d__x000a_Column=0_x000d__x000a_Height=300_x000d__x000a_Width=300_x000d__x000a_FontName=細明體_x000d__x000a_FontStyle=0_x000d__x000a_FontSize=9_x000d__x000a_PrtFontName=Co 2 2 2 2 3 2 2 2" xfId="1351"/>
    <cellStyle name=" 3]_x000d__x000a_Zoomed=1_x000d__x000a_Row=0_x000d__x000a_Column=0_x000d__x000a_Height=300_x000d__x000a_Width=300_x000d__x000a_FontName=細明體_x000d__x000a_FontStyle=0_x000d__x000a_FontSize=9_x000d__x000a_PrtFontName=Co 14 13 2 2" xfId="1352"/>
    <cellStyle name=" 3]_x000d__x000a_Zoomed=1_x000d__x000a_Row=0_x000d__x000a_Column=0_x000d__x000a_Height=300_x000d__x000a_Width=300_x000d__x000a_FontName=細明體_x000d__x000a_FontStyle=0_x000d__x000a_FontSize=9_x000d__x000a_PrtFontName=Co 2 2 2 2 3 2 3" xfId="1353"/>
    <cellStyle name=" 3]_x000d__x000a_Zoomed=1_x000d__x000a_Row=0_x000d__x000a_Column=0_x000d__x000a_Height=300_x000d__x000a_Width=300_x000d__x000a_FontName=細明體_x000d__x000a_FontStyle=0_x000d__x000a_FontSize=9_x000d__x000a_PrtFontName=Co 14 13 3" xfId="1354"/>
    <cellStyle name=" 3]_x000d__x000a_Zoomed=1_x000d__x000a_Row=0_x000d__x000a_Column=0_x000d__x000a_Height=300_x000d__x000a_Width=300_x000d__x000a_FontName=細明體_x000d__x000a_FontStyle=0_x000d__x000a_FontSize=9_x000d__x000a_PrtFontName=Co 2 2 6 2 3 7 2" xfId="1355"/>
    <cellStyle name=" 3]_x000d__x000a_Zoomed=1_x000d__x000a_Row=0_x000d__x000a_Column=0_x000d__x000a_Height=300_x000d__x000a_Width=300_x000d__x000a_FontName=細明體_x000d__x000a_FontStyle=0_x000d__x000a_FontSize=9_x000d__x000a_PrtFontName=Co 3 5 6 2" xfId="1356"/>
    <cellStyle name=" 3]_x000d__x000a_Zoomed=1_x000d__x000a_Row=0_x000d__x000a_Column=0_x000d__x000a_Height=300_x000d__x000a_Width=300_x000d__x000a_FontName=細明體_x000d__x000a_FontStyle=0_x000d__x000a_FontSize=9_x000d__x000a_PrtFontName=Co 2 2 2 2 3 5" xfId="1357"/>
    <cellStyle name=" 3]_x000d__x000a_Zoomed=1_x000d__x000a_Row=0_x000d__x000a_Column=0_x000d__x000a_Height=300_x000d__x000a_Width=300_x000d__x000a_FontName=細明體_x000d__x000a_FontStyle=0_x000d__x000a_FontSize=9_x000d__x000a_PrtFontName=Co 14 16" xfId="1358"/>
    <cellStyle name=" 3]_x000d__x000a_Zoomed=1_x000d__x000a_Row=0_x000d__x000a_Column=0_x000d__x000a_Height=300_x000d__x000a_Width=300_x000d__x000a_FontName=細明體_x000d__x000a_FontStyle=0_x000d__x000a_FontSize=9_x000d__x000a_PrtFontName=Co 2 2 2 2 2 12 3" xfId="1359"/>
    <cellStyle name=" 3]_x000d__x000a_Zoomed=1_x000d__x000a_Row=0_x000d__x000a_Column=0_x000d__x000a_Height=300_x000d__x000a_Width=300_x000d__x000a_FontName=細明體_x000d__x000a_FontStyle=0_x000d__x000a_FontSize=9_x000d__x000a_PrtFontName=Co 2 2 5 2 3 6 2 2" xfId="1360"/>
    <cellStyle name=" 3]_x000d__x000a_Zoomed=1_x000d__x000a_Row=0_x000d__x000a_Column=0_x000d__x000a_Height=300_x000d__x000a_Width=300_x000d__x000a_FontName=細明體_x000d__x000a_FontStyle=0_x000d__x000a_FontSize=9_x000d__x000a_PrtFontName=Co 3 5 6 2 2" xfId="1361"/>
    <cellStyle name=" 3]_x000d__x000a_Zoomed=1_x000d__x000a_Row=0_x000d__x000a_Column=0_x000d__x000a_Height=300_x000d__x000a_Width=300_x000d__x000a_FontName=細明體_x000d__x000a_FontStyle=0_x000d__x000a_FontSize=9_x000d__x000a_PrtFontName=Co 2 2 2 2 3 5 2" xfId="1362"/>
    <cellStyle name=" 3]_x000d__x000a_Zoomed=1_x000d__x000a_Row=0_x000d__x000a_Column=0_x000d__x000a_Height=300_x000d__x000a_Width=300_x000d__x000a_FontName=細明體_x000d__x000a_FontStyle=0_x000d__x000a_FontSize=9_x000d__x000a_PrtFontName=Co 14 16 2" xfId="1363"/>
    <cellStyle name=" 3]_x000d__x000a_Zoomed=1_x000d__x000a_Row=0_x000d__x000a_Column=0_x000d__x000a_Height=300_x000d__x000a_Width=300_x000d__x000a_FontName=細明體_x000d__x000a_FontStyle=0_x000d__x000a_FontSize=9_x000d__x000a_PrtFontName=Co 2 2 5 2 3 4" xfId="1364"/>
    <cellStyle name=" 3]_x000d__x000a_Zoomed=1_x000d__x000a_Row=0_x000d__x000a_Column=0_x000d__x000a_Height=300_x000d__x000a_Width=300_x000d__x000a_FontName=細明體_x000d__x000a_FontStyle=0_x000d__x000a_FontSize=9_x000d__x000a_PrtFontName=Co 2 2 8 3 3" xfId="1365"/>
    <cellStyle name=" 3]_x000d__x000a_Zoomed=1_x000d__x000a_Row=0_x000d__x000a_Column=0_x000d__x000a_Height=300_x000d__x000a_Width=300_x000d__x000a_FontName=細明體_x000d__x000a_FontStyle=0_x000d__x000a_FontSize=9_x000d__x000a_PrtFontName=Co 2 2 2 2 3 5 2 2" xfId="1366"/>
    <cellStyle name=" 3]_x000d__x000a_Zoomed=1_x000d__x000a_Row=0_x000d__x000a_Column=0_x000d__x000a_Height=300_x000d__x000a_Width=300_x000d__x000a_FontName=細明體_x000d__x000a_FontStyle=0_x000d__x000a_FontSize=9_x000d__x000a_PrtFontName=Co 14 16 2 2" xfId="1367"/>
    <cellStyle name=" 3]_x000d__x000a_Zoomed=1_x000d__x000a_Row=0_x000d__x000a_Column=0_x000d__x000a_Height=300_x000d__x000a_Width=300_x000d__x000a_FontName=細明體_x000d__x000a_FontStyle=0_x000d__x000a_FontSize=9_x000d__x000a_PrtFontName=Co 3 3 4 7 3" xfId="1368"/>
    <cellStyle name=" 3]_x000d__x000a_Zoomed=1_x000d__x000a_Row=0_x000d__x000a_Column=0_x000d__x000a_Height=300_x000d__x000a_Width=300_x000d__x000a_FontName=細明體_x000d__x000a_FontStyle=0_x000d__x000a_FontSize=9_x000d__x000a_PrtFontName=Co 2 3 2 3 11" xfId="1369"/>
    <cellStyle name="常规_惠州C16原油罐区项目211+3.16" xfId="1370"/>
    <cellStyle name=" 3]_x000d__x000a_Zoomed=1_x000d__x000a_Row=0_x000d__x000a_Column=0_x000d__x000a_Height=300_x000d__x000a_Width=300_x000d__x000a_FontName=細明體_x000d__x000a_FontStyle=0_x000d__x000a_FontSize=9_x000d__x000a_PrtFontName=Co 2 2 5 2 3 4 2" xfId="1371"/>
    <cellStyle name=" 3]_x000d__x000a_Zoomed=1_x000d__x000a_Row=0_x000d__x000a_Column=0_x000d__x000a_Height=300_x000d__x000a_Width=300_x000d__x000a_FontName=細明體_x000d__x000a_FontStyle=0_x000d__x000a_FontSize=9_x000d__x000a_PrtFontName=Co 14 4 2" xfId="1372"/>
    <cellStyle name=" 3]_x000d__x000a_Zoomed=1_x000d__x000a_Row=0_x000d__x000a_Column=0_x000d__x000a_Height=300_x000d__x000a_Width=300_x000d__x000a_FontName=細明體_x000d__x000a_FontStyle=0_x000d__x000a_FontSize=9_x000d__x000a_PrtFontName=Co 2 2 2 2 3 5 3" xfId="1373"/>
    <cellStyle name=" 3]_x000d__x000a_Zoomed=1_x000d__x000a_Row=0_x000d__x000a_Column=0_x000d__x000a_Height=300_x000d__x000a_Width=300_x000d__x000a_FontName=細明體_x000d__x000a_FontStyle=0_x000d__x000a_FontSize=9_x000d__x000a_PrtFontName=Co 14 16 3" xfId="1374"/>
    <cellStyle name=" 3]_x000d__x000a_Zoomed=1_x000d__x000a_Row=0_x000d__x000a_Column=0_x000d__x000a_Height=300_x000d__x000a_Width=300_x000d__x000a_FontName=細明體_x000d__x000a_FontStyle=0_x000d__x000a_FontSize=9_x000d__x000a_PrtFontName=Co 2 2 5 2 3 5" xfId="1375"/>
    <cellStyle name=" 3]_x000d__x000a_Zoomed=1_x000d__x000a_Row=0_x000d__x000a_Column=0_x000d__x000a_Height=300_x000d__x000a_Width=300_x000d__x000a_FontName=細明體_x000d__x000a_FontStyle=0_x000d__x000a_FontSize=9_x000d__x000a_PrtFontName=Co 3 6 3 3" xfId="1376"/>
    <cellStyle name=" 3]_x000d__x000a_Zoomed=1_x000d__x000a_Row=0_x000d__x000a_Column=0_x000d__x000a_Height=300_x000d__x000a_Width=300_x000d__x000a_FontName=細明體_x000d__x000a_FontStyle=0_x000d__x000a_FontSize=9_x000d__x000a_PrtFontName=Co 14 2" xfId="1377"/>
    <cellStyle name=" 3]_x000d__x000a_Zoomed=1_x000d__x000a_Row=0_x000d__x000a_Column=0_x000d__x000a_Height=300_x000d__x000a_Width=300_x000d__x000a_FontName=細明體_x000d__x000a_FontStyle=0_x000d__x000a_FontSize=9_x000d__x000a_PrtFontName=Co 14 2 2 2" xfId="1378"/>
    <cellStyle name=" 3]_x000d__x000a_Zoomed=1_x000d__x000a_Row=0_x000d__x000a_Column=0_x000d__x000a_Height=300_x000d__x000a_Width=300_x000d__x000a_FontName=細明體_x000d__x000a_FontStyle=0_x000d__x000a_FontSize=9_x000d__x000a_PrtFontName=Co 3 4 2 2 15" xfId="1379"/>
    <cellStyle name=" 3]_x000d__x000a_Zoomed=1_x000d__x000a_Row=0_x000d__x000a_Column=0_x000d__x000a_Height=300_x000d__x000a_Width=300_x000d__x000a_FontName=細明體_x000d__x000a_FontStyle=0_x000d__x000a_FontSize=9_x000d__x000a_PrtFontName=Co 2 2 2 8 4 3" xfId="1380"/>
    <cellStyle name=" 3]_x000d__x000a_Zoomed=1_x000d__x000a_Row=0_x000d__x000a_Column=0_x000d__x000a_Height=300_x000d__x000a_Width=300_x000d__x000a_FontName=細明體_x000d__x000a_FontStyle=0_x000d__x000a_FontSize=9_x000d__x000a_PrtFontName=Co 14 4 2 2" xfId="1381"/>
    <cellStyle name=" 3]_x000d__x000a_Zoomed=1_x000d__x000a_Row=0_x000d__x000a_Column=0_x000d__x000a_Height=300_x000d__x000a_Width=300_x000d__x000a_FontName=細明體_x000d__x000a_FontStyle=0_x000d__x000a_FontSize=9_x000d__x000a_PrtFontName=Co 3 3 2 2 15 2" xfId="1382"/>
    <cellStyle name=" 3]_x000d__x000a_Zoomed=1_x000d__x000a_Row=0_x000d__x000a_Column=0_x000d__x000a_Height=300_x000d__x000a_Width=300_x000d__x000a_FontName=細明體_x000d__x000a_FontStyle=0_x000d__x000a_FontSize=9_x000d__x000a_PrtFontName=Co 14 5" xfId="1383"/>
    <cellStyle name=" 3]_x000d__x000a_Zoomed=1_x000d__x000a_Row=0_x000d__x000a_Column=0_x000d__x000a_Height=300_x000d__x000a_Width=300_x000d__x000a_FontName=細明體_x000d__x000a_FontStyle=0_x000d__x000a_FontSize=9_x000d__x000a_PrtFontName=Co 14 5 2" xfId="1384"/>
    <cellStyle name=" 3]_x000d__x000a_Zoomed=1_x000d__x000a_Row=0_x000d__x000a_Column=0_x000d__x000a_Height=300_x000d__x000a_Width=300_x000d__x000a_FontName=細明體_x000d__x000a_FontStyle=0_x000d__x000a_FontSize=9_x000d__x000a_PrtFontName=Co 14 5 2 2" xfId="1385"/>
    <cellStyle name=" 3]_x000d__x000a_Zoomed=1_x000d__x000a_Row=0_x000d__x000a_Column=0_x000d__x000a_Height=300_x000d__x000a_Width=300_x000d__x000a_FontName=細明體_x000d__x000a_FontStyle=0_x000d__x000a_FontSize=9_x000d__x000a_PrtFontName=Co 2 2 11 5 2" xfId="1386"/>
    <cellStyle name=" 3]_x000d__x000a_Zoomed=1_x000d__x000a_Row=0_x000d__x000a_Column=0_x000d__x000a_Height=300_x000d__x000a_Width=300_x000d__x000a_FontName=細明體_x000d__x000a_FontStyle=0_x000d__x000a_FontSize=9_x000d__x000a_PrtFontName=Co 14 5 3" xfId="1387"/>
    <cellStyle name=" 3]_x000d__x000a_Zoomed=1_x000d__x000a_Row=0_x000d__x000a_Column=0_x000d__x000a_Height=300_x000d__x000a_Width=300_x000d__x000a_FontName=細明體_x000d__x000a_FontStyle=0_x000d__x000a_FontSize=9_x000d__x000a_PrtFontName=Co 2 3 3 11 3" xfId="1388"/>
    <cellStyle name=" 3]_x000d__x000a_Zoomed=1_x000d__x000a_Row=0_x000d__x000a_Column=0_x000d__x000a_Height=300_x000d__x000a_Width=300_x000d__x000a_FontName=細明體_x000d__x000a_FontStyle=0_x000d__x000a_FontSize=9_x000d__x000a_PrtFontName=Co 2 2 6 2 3 2 2 2" xfId="1389"/>
    <cellStyle name=" 3]_x000d__x000a_Zoomed=1_x000d__x000a_Row=0_x000d__x000a_Column=0_x000d__x000a_Height=300_x000d__x000a_Width=300_x000d__x000a_FontName=細明體_x000d__x000a_FontStyle=0_x000d__x000a_FontSize=9_x000d__x000a_PrtFontName=Co 2 5 2 2 4 2 2" xfId="1390"/>
    <cellStyle name=" 3]_x000d__x000a_Zoomed=1_x000d__x000a_Row=0_x000d__x000a_Column=0_x000d__x000a_Height=300_x000d__x000a_Width=300_x000d__x000a_FontName=細明體_x000d__x000a_FontStyle=0_x000d__x000a_FontSize=9_x000d__x000a_PrtFontName=Co 2 3 3 12" xfId="1391"/>
    <cellStyle name=" 3]_x000d__x000a_Zoomed=1_x000d__x000a_Row=0_x000d__x000a_Column=0_x000d__x000a_Height=300_x000d__x000a_Width=300_x000d__x000a_FontName=細明體_x000d__x000a_FontStyle=0_x000d__x000a_FontSize=9_x000d__x000a_PrtFontName=Co 2 2 2 3 11 2 2" xfId="1392"/>
    <cellStyle name=" 3]_x000d__x000a_Zoomed=1_x000d__x000a_Row=0_x000d__x000a_Column=0_x000d__x000a_Height=300_x000d__x000a_Width=300_x000d__x000a_FontName=細明體_x000d__x000a_FontStyle=0_x000d__x000a_FontSize=9_x000d__x000a_PrtFontName=Co 14 6" xfId="1393"/>
    <cellStyle name=" 3]_x000d__x000a_Zoomed=1_x000d__x000a_Row=0_x000d__x000a_Column=0_x000d__x000a_Height=300_x000d__x000a_Width=300_x000d__x000a_FontName=細明體_x000d__x000a_FontStyle=0_x000d__x000a_FontSize=9_x000d__x000a_PrtFontName=Co 14 6 2" xfId="1394"/>
    <cellStyle name=" 3]_x000d__x000a_Zoomed=1_x000d__x000a_Row=0_x000d__x000a_Column=0_x000d__x000a_Height=300_x000d__x000a_Width=300_x000d__x000a_FontName=細明體_x000d__x000a_FontStyle=0_x000d__x000a_FontSize=9_x000d__x000a_PrtFontName=Co 14 6 2 2" xfId="1395"/>
    <cellStyle name=" 3]_x000d__x000a_Zoomed=1_x000d__x000a_Row=0_x000d__x000a_Column=0_x000d__x000a_Height=300_x000d__x000a_Width=300_x000d__x000a_FontName=細明體_x000d__x000a_FontStyle=0_x000d__x000a_FontSize=9_x000d__x000a_PrtFontName=Co 3 2 2 3 2 2" xfId="1396"/>
    <cellStyle name=" 3]_x000d__x000a_Zoomed=1_x000d__x000a_Row=0_x000d__x000a_Column=0_x000d__x000a_Height=300_x000d__x000a_Width=300_x000d__x000a_FontName=細明體_x000d__x000a_FontStyle=0_x000d__x000a_FontSize=9_x000d__x000a_PrtFontName=Co 14 6 3" xfId="1397"/>
    <cellStyle name=" 3]_x000d__x000a_Zoomed=1_x000d__x000a_Row=0_x000d__x000a_Column=0_x000d__x000a_Height=300_x000d__x000a_Width=300_x000d__x000a_FontName=細明體_x000d__x000a_FontStyle=0_x000d__x000a_FontSize=9_x000d__x000a_PrtFontName=Co 2 2 11 6 2" xfId="1398"/>
    <cellStyle name=" 3]_x000d__x000a_Zoomed=1_x000d__x000a_Row=0_x000d__x000a_Column=0_x000d__x000a_Height=300_x000d__x000a_Width=300_x000d__x000a_FontName=細明體_x000d__x000a_FontStyle=0_x000d__x000a_FontSize=9_x000d__x000a_PrtFontName=Co 6 2 2 10 3" xfId="1399"/>
    <cellStyle name=" 3]_x000d__x000a_Zoomed=1_x000d__x000a_Row=0_x000d__x000a_Column=0_x000d__x000a_Height=300_x000d__x000a_Width=300_x000d__x000a_FontName=細明體_x000d__x000a_FontStyle=0_x000d__x000a_FontSize=9_x000d__x000a_PrtFontName=Co 2 3 3 12 3" xfId="1400"/>
    <cellStyle name=" 3]_x000d__x000a_Zoomed=1_x000d__x000a_Row=0_x000d__x000a_Column=0_x000d__x000a_Height=300_x000d__x000a_Width=300_x000d__x000a_FontName=細明體_x000d__x000a_FontStyle=0_x000d__x000a_FontSize=9_x000d__x000a_PrtFontName=Co 2 2 6 3 10 2 2" xfId="1401"/>
    <cellStyle name=" 3]_x000d__x000a_Zoomed=1_x000d__x000a_Row=0_x000d__x000a_Column=0_x000d__x000a_Height=300_x000d__x000a_Width=300_x000d__x000a_FontName=細明體_x000d__x000a_FontStyle=0_x000d__x000a_FontSize=9_x000d__x000a_PrtFontName=Co 2 2 2 3 2 2 2" xfId="1402"/>
    <cellStyle name=" 3]_x000d__x000a_Zoomed=1_x000d__x000a_Row=0_x000d__x000a_Column=0_x000d__x000a_Height=300_x000d__x000a_Width=300_x000d__x000a_FontName=細明體_x000d__x000a_FontStyle=0_x000d__x000a_FontSize=9_x000d__x000a_PrtFontName=Co 2 2 6 4 7 2" xfId="1403"/>
    <cellStyle name=" 3]_x000d__x000a_Zoomed=1_x000d__x000a_Row=0_x000d__x000a_Column=0_x000d__x000a_Height=300_x000d__x000a_Width=300_x000d__x000a_FontName=細明體_x000d__x000a_FontStyle=0_x000d__x000a_FontSize=9_x000d__x000a_PrtFontName=Co 2 3 3 13 3" xfId="1404"/>
    <cellStyle name=" 3]_x000d__x000a_Zoomed=1_x000d__x000a_Row=0_x000d__x000a_Column=0_x000d__x000a_Height=300_x000d__x000a_Width=300_x000d__x000a_FontName=細明體_x000d__x000a_FontStyle=0_x000d__x000a_FontSize=9_x000d__x000a_PrtFontName=Co 2 2 3 2 3 10 2" xfId="1405"/>
    <cellStyle name=" 3]_x000d__x000a_Zoomed=1_x000d__x000a_Row=0_x000d__x000a_Column=0_x000d__x000a_Height=300_x000d__x000a_Width=300_x000d__x000a_FontName=細明體_x000d__x000a_FontStyle=0_x000d__x000a_FontSize=9_x000d__x000a_PrtFontName=Co 3 2 2 3 3 2" xfId="1406"/>
    <cellStyle name=" 3]_x000d__x000a_Zoomed=1_x000d__x000a_Row=0_x000d__x000a_Column=0_x000d__x000a_Height=300_x000d__x000a_Width=300_x000d__x000a_FontName=細明體_x000d__x000a_FontStyle=0_x000d__x000a_FontSize=9_x000d__x000a_PrtFontName=Co 14 7 3" xfId="1407"/>
    <cellStyle name=" 3]_x000d__x000a_Zoomed=1_x000d__x000a_Row=0_x000d__x000a_Column=0_x000d__x000a_Height=300_x000d__x000a_Width=300_x000d__x000a_FontName=細明體_x000d__x000a_FontStyle=0_x000d__x000a_FontSize=9_x000d__x000a_PrtFontName=Co 6 8 5 2 2" xfId="1408"/>
    <cellStyle name=" 3]_x000d__x000a_Zoomed=1_x000d__x000a_Row=0_x000d__x000a_Column=0_x000d__x000a_Height=300_x000d__x000a_Width=300_x000d__x000a_FontName=細明體_x000d__x000a_FontStyle=0_x000d__x000a_FontSize=9_x000d__x000a_PrtFontName=Co 2 3 2 2 6" xfId="1409"/>
    <cellStyle name=" 3]_x000d__x000a_Zoomed=1_x000d__x000a_Row=0_x000d__x000a_Column=0_x000d__x000a_Height=300_x000d__x000a_Width=300_x000d__x000a_FontName=細明體_x000d__x000a_FontStyle=0_x000d__x000a_FontSize=9_x000d__x000a_PrtFontName=Co 6 2 2 11 3" xfId="1410"/>
    <cellStyle name=" 3]_x000d__x000a_Zoomed=1_x000d__x000a_Row=0_x000d__x000a_Column=0_x000d__x000a_Height=300_x000d__x000a_Width=300_x000d__x000a_FontName=細明體_x000d__x000a_FontStyle=0_x000d__x000a_FontSize=9_x000d__x000a_PrtFontName=Co 9 15 2 2" xfId="1411"/>
    <cellStyle name=" 3]_x000d__x000a_Zoomed=1_x000d__x000a_Row=0_x000d__x000a_Column=0_x000d__x000a_Height=300_x000d__x000a_Width=300_x000d__x000a_FontName=細明體_x000d__x000a_FontStyle=0_x000d__x000a_FontSize=9_x000d__x000a_PrtFontName=Co 14 9 2" xfId="1412"/>
    <cellStyle name=" 3]_x000d__x000a_Zoomed=1_x000d__x000a_Row=0_x000d__x000a_Column=0_x000d__x000a_Height=300_x000d__x000a_Width=300_x000d__x000a_FontName=細明體_x000d__x000a_FontStyle=0_x000d__x000a_FontSize=9_x000d__x000a_PrtFontName=Co 3 3 4 8" xfId="1413"/>
    <cellStyle name=" 3]_x000d__x000a_Zoomed=1_x000d__x000a_Row=0_x000d__x000a_Column=0_x000d__x000a_Height=300_x000d__x000a_Width=300_x000d__x000a_FontName=細明體_x000d__x000a_FontStyle=0_x000d__x000a_FontSize=9_x000d__x000a_PrtFontName=Co 14 9 2 2" xfId="1414"/>
    <cellStyle name=" 3]_x000d__x000a_Zoomed=1_x000d__x000a_Row=0_x000d__x000a_Column=0_x000d__x000a_Height=300_x000d__x000a_Width=300_x000d__x000a_FontName=細明體_x000d__x000a_FontStyle=0_x000d__x000a_FontSize=9_x000d__x000a_PrtFontName=Co 2 2 2 4 8 2 2" xfId="1415"/>
    <cellStyle name=" 3]_x000d__x000a_Zoomed=1_x000d__x000a_Row=0_x000d__x000a_Column=0_x000d__x000a_Height=300_x000d__x000a_Width=300_x000d__x000a_FontName=細明體_x000d__x000a_FontStyle=0_x000d__x000a_FontSize=9_x000d__x000a_PrtFontName=Co 2 2 4 3 9 2" xfId="1416"/>
    <cellStyle name=" 3]_x000d__x000a_Zoomed=1_x000d__x000a_Row=0_x000d__x000a_Column=0_x000d__x000a_Height=300_x000d__x000a_Width=300_x000d__x000a_FontName=細明體_x000d__x000a_FontStyle=0_x000d__x000a_FontSize=9_x000d__x000a_PrtFontName=Co 20" xfId="1417"/>
    <cellStyle name=" 3]_x000d__x000a_Zoomed=1_x000d__x000a_Row=0_x000d__x000a_Column=0_x000d__x000a_Height=300_x000d__x000a_Width=300_x000d__x000a_FontName=細明體_x000d__x000a_FontStyle=0_x000d__x000a_FontSize=9_x000d__x000a_PrtFontName=Co 15" xfId="1418"/>
    <cellStyle name=" 3]_x000d__x000a_Zoomed=1_x000d__x000a_Row=0_x000d__x000a_Column=0_x000d__x000a_Height=300_x000d__x000a_Width=300_x000d__x000a_FontName=細明體_x000d__x000a_FontStyle=0_x000d__x000a_FontSize=9_x000d__x000a_PrtFontName=Co 2 2 2 3 6 2" xfId="1419"/>
    <cellStyle name=" 3]_x000d__x000a_Zoomed=1_x000d__x000a_Row=0_x000d__x000a_Column=0_x000d__x000a_Height=300_x000d__x000a_Width=300_x000d__x000a_FontName=細明體_x000d__x000a_FontStyle=0_x000d__x000a_FontSize=9_x000d__x000a_PrtFontName=Co 20 10 2" xfId="1420"/>
    <cellStyle name=" 3]_x000d__x000a_Zoomed=1_x000d__x000a_Row=0_x000d__x000a_Column=0_x000d__x000a_Height=300_x000d__x000a_Width=300_x000d__x000a_FontName=細明體_x000d__x000a_FontStyle=0_x000d__x000a_FontSize=9_x000d__x000a_PrtFontName=Co 15 10 2" xfId="1421"/>
    <cellStyle name=" 3]_x000d__x000a_Zoomed=1_x000d__x000a_Row=0_x000d__x000a_Column=0_x000d__x000a_Height=300_x000d__x000a_Width=300_x000d__x000a_FontName=細明體_x000d__x000a_FontStyle=0_x000d__x000a_FontSize=9_x000d__x000a_PrtFontName=Co 2 2 2 2 2 3 2 2" xfId="1422"/>
    <cellStyle name=" 3]_x000d__x000a_Zoomed=1_x000d__x000a_Row=0_x000d__x000a_Column=0_x000d__x000a_Height=300_x000d__x000a_Width=300_x000d__x000a_FontName=細明體_x000d__x000a_FontStyle=0_x000d__x000a_FontSize=9_x000d__x000a_PrtFontName=Co 2 2 5 4 8 2 2" xfId="1423"/>
    <cellStyle name=" 3]_x000d__x000a_Zoomed=1_x000d__x000a_Row=0_x000d__x000a_Column=0_x000d__x000a_Height=300_x000d__x000a_Width=300_x000d__x000a_FontName=細明體_x000d__x000a_FontStyle=0_x000d__x000a_FontSize=9_x000d__x000a_PrtFontName=Co 2 2 6 3 14 3" xfId="1424"/>
    <cellStyle name=" 3]_x000d__x000a_Zoomed=1_x000d__x000a_Row=0_x000d__x000a_Column=0_x000d__x000a_Height=300_x000d__x000a_Width=300_x000d__x000a_FontName=細明體_x000d__x000a_FontStyle=0_x000d__x000a_FontSize=9_x000d__x000a_PrtFontName=Co 2 8 2 2 2 3" xfId="1425"/>
    <cellStyle name=" 3]_x000d__x000a_Zoomed=1_x000d__x000a_Row=0_x000d__x000a_Column=0_x000d__x000a_Height=300_x000d__x000a_Width=300_x000d__x000a_FontName=細明體_x000d__x000a_FontStyle=0_x000d__x000a_FontSize=9_x000d__x000a_PrtFontName=Co 2 2 2 3 6 2 2" xfId="1426"/>
    <cellStyle name=" 3]_x000d__x000a_Zoomed=1_x000d__x000a_Row=0_x000d__x000a_Column=0_x000d__x000a_Height=300_x000d__x000a_Width=300_x000d__x000a_FontName=細明體_x000d__x000a_FontStyle=0_x000d__x000a_FontSize=9_x000d__x000a_PrtFontName=Co 2 5 8 4" xfId="1427"/>
    <cellStyle name=" 3]_x000d__x000a_Zoomed=1_x000d__x000a_Row=0_x000d__x000a_Column=0_x000d__x000a_Height=300_x000d__x000a_Width=300_x000d__x000a_FontName=細明體_x000d__x000a_FontStyle=0_x000d__x000a_FontSize=9_x000d__x000a_PrtFontName=Co 20 10 2 2" xfId="1428"/>
    <cellStyle name=" 3]_x000d__x000a_Zoomed=1_x000d__x000a_Row=0_x000d__x000a_Column=0_x000d__x000a_Height=300_x000d__x000a_Width=300_x000d__x000a_FontName=細明體_x000d__x000a_FontStyle=0_x000d__x000a_FontSize=9_x000d__x000a_PrtFontName=Co 15 10 2 2" xfId="1429"/>
    <cellStyle name=" 3]_x000d__x000a_Zoomed=1_x000d__x000a_Row=0_x000d__x000a_Column=0_x000d__x000a_Height=300_x000d__x000a_Width=300_x000d__x000a_FontName=細明體_x000d__x000a_FontStyle=0_x000d__x000a_FontSize=9_x000d__x000a_PrtFontName=Co 3 4 2 2 11 2" xfId="1430"/>
    <cellStyle name=" 3]_x000d__x000a_Zoomed=1_x000d__x000a_Row=0_x000d__x000a_Column=0_x000d__x000a_Height=300_x000d__x000a_Width=300_x000d__x000a_FontName=細明體_x000d__x000a_FontStyle=0_x000d__x000a_FontSize=9_x000d__x000a_PrtFontName=Co 18 7 3" xfId="1431"/>
    <cellStyle name=" 3]_x000d__x000a_Zoomed=1_x000d__x000a_Row=0_x000d__x000a_Column=0_x000d__x000a_Height=300_x000d__x000a_Width=300_x000d__x000a_FontName=細明體_x000d__x000a_FontStyle=0_x000d__x000a_FontSize=9_x000d__x000a_PrtFontName=Co 2 2 2 3 6 3" xfId="1432"/>
    <cellStyle name=" 3]_x000d__x000a_Zoomed=1_x000d__x000a_Row=0_x000d__x000a_Column=0_x000d__x000a_Height=300_x000d__x000a_Width=300_x000d__x000a_FontName=細明體_x000d__x000a_FontStyle=0_x000d__x000a_FontSize=9_x000d__x000a_PrtFontName=Co 3 3 2 2" xfId="1433"/>
    <cellStyle name=" 3]_x000d__x000a_Zoomed=1_x000d__x000a_Row=0_x000d__x000a_Column=0_x000d__x000a_Height=300_x000d__x000a_Width=300_x000d__x000a_FontName=細明體_x000d__x000a_FontStyle=0_x000d__x000a_FontSize=9_x000d__x000a_PrtFontName=Co 20 10 3" xfId="1434"/>
    <cellStyle name=" 3]_x000d__x000a_Zoomed=1_x000d__x000a_Row=0_x000d__x000a_Column=0_x000d__x000a_Height=300_x000d__x000a_Width=300_x000d__x000a_FontName=細明體_x000d__x000a_FontStyle=0_x000d__x000a_FontSize=9_x000d__x000a_PrtFontName=Co 15 10 3" xfId="1435"/>
    <cellStyle name=" 3]_x000d__x000a_Zoomed=1_x000d__x000a_Row=0_x000d__x000a_Column=0_x000d__x000a_Height=300_x000d__x000a_Width=300_x000d__x000a_FontName=細明體_x000d__x000a_FontStyle=0_x000d__x000a_FontSize=9_x000d__x000a_PrtFontName=Co 5 2 3 4 2 2" xfId="1436"/>
    <cellStyle name=" 3]_x000d__x000a_Zoomed=1_x000d__x000a_Row=0_x000d__x000a_Column=0_x000d__x000a_Height=300_x000d__x000a_Width=300_x000d__x000a_FontName=細明體_x000d__x000a_FontStyle=0_x000d__x000a_FontSize=9_x000d__x000a_PrtFontName=Co 17 6 2 2" xfId="1437"/>
    <cellStyle name=" 3]_x000d__x000a_Zoomed=1_x000d__x000a_Row=0_x000d__x000a_Column=0_x000d__x000a_Height=300_x000d__x000a_Width=300_x000d__x000a_FontName=細明體_x000d__x000a_FontStyle=0_x000d__x000a_FontSize=9_x000d__x000a_PrtFontName=Co 2 6 8 4" xfId="1438"/>
    <cellStyle name=" 3]_x000d__x000a_Zoomed=1_x000d__x000a_Row=0_x000d__x000a_Column=0_x000d__x000a_Height=300_x000d__x000a_Width=300_x000d__x000a_FontName=細明體_x000d__x000a_FontStyle=0_x000d__x000a_FontSize=9_x000d__x000a_PrtFontName=Co 2 2 2 3 7 2 2" xfId="1439"/>
    <cellStyle name=" 3]_x000d__x000a_Zoomed=1_x000d__x000a_Row=0_x000d__x000a_Column=0_x000d__x000a_Height=300_x000d__x000a_Width=300_x000d__x000a_FontName=細明體_x000d__x000a_FontStyle=0_x000d__x000a_FontSize=9_x000d__x000a_PrtFontName=Co 20 11 2 2" xfId="1440"/>
    <cellStyle name=" 3]_x000d__x000a_Zoomed=1_x000d__x000a_Row=0_x000d__x000a_Column=0_x000d__x000a_Height=300_x000d__x000a_Width=300_x000d__x000a_FontName=細明體_x000d__x000a_FontStyle=0_x000d__x000a_FontSize=9_x000d__x000a_PrtFontName=Co 15 11 2 2" xfId="1441"/>
    <cellStyle name=" 3]_x000d__x000a_Zoomed=1_x000d__x000a_Row=0_x000d__x000a_Column=0_x000d__x000a_Height=300_x000d__x000a_Width=300_x000d__x000a_FontName=細明體_x000d__x000a_FontStyle=0_x000d__x000a_FontSize=9_x000d__x000a_PrtFontName=Co 3 2 2 8 3 2" xfId="1442"/>
    <cellStyle name=" 3]_x000d__x000a_Zoomed=1_x000d__x000a_Row=0_x000d__x000a_Column=0_x000d__x000a_Height=300_x000d__x000a_Width=300_x000d__x000a_FontName=細明體_x000d__x000a_FontStyle=0_x000d__x000a_FontSize=9_x000d__x000a_PrtFontName=Co 19 7 3" xfId="1443"/>
    <cellStyle name=" 3]_x000d__x000a_Zoomed=1_x000d__x000a_Row=0_x000d__x000a_Column=0_x000d__x000a_Height=300_x000d__x000a_Width=300_x000d__x000a_FontName=細明體_x000d__x000a_FontStyle=0_x000d__x000a_FontSize=9_x000d__x000a_PrtFontName=Co 2 2 2 3 7 3" xfId="1444"/>
    <cellStyle name=" 3]_x000d__x000a_Zoomed=1_x000d__x000a_Row=0_x000d__x000a_Column=0_x000d__x000a_Height=300_x000d__x000a_Width=300_x000d__x000a_FontName=細明體_x000d__x000a_FontStyle=0_x000d__x000a_FontSize=9_x000d__x000a_PrtFontName=Co 3 3 3 2" xfId="1445"/>
    <cellStyle name=" 3]_x000d__x000a_Zoomed=1_x000d__x000a_Row=0_x000d__x000a_Column=0_x000d__x000a_Height=300_x000d__x000a_Width=300_x000d__x000a_FontName=細明體_x000d__x000a_FontStyle=0_x000d__x000a_FontSize=9_x000d__x000a_PrtFontName=Co 20 11 3" xfId="1446"/>
    <cellStyle name=" 3]_x000d__x000a_Zoomed=1_x000d__x000a_Row=0_x000d__x000a_Column=0_x000d__x000a_Height=300_x000d__x000a_Width=300_x000d__x000a_FontName=細明體_x000d__x000a_FontStyle=0_x000d__x000a_FontSize=9_x000d__x000a_PrtFontName=Co 15 11 3" xfId="1447"/>
    <cellStyle name=" 3]_x000d__x000a_Zoomed=1_x000d__x000a_Row=0_x000d__x000a_Column=0_x000d__x000a_Height=300_x000d__x000a_Width=300_x000d__x000a_FontName=細明體_x000d__x000a_FontStyle=0_x000d__x000a_FontSize=9_x000d__x000a_PrtFontName=Co 4 2 2 3 4 3" xfId="1448"/>
    <cellStyle name=" 3]_x000d__x000a_Zoomed=1_x000d__x000a_Row=0_x000d__x000a_Column=0_x000d__x000a_Height=300_x000d__x000a_Width=300_x000d__x000a_FontName=細明體_x000d__x000a_FontStyle=0_x000d__x000a_FontSize=9_x000d__x000a_PrtFontName=Co 2 2 2 3 9" xfId="1449"/>
    <cellStyle name=" 3]_x000d__x000a_Zoomed=1_x000d__x000a_Row=0_x000d__x000a_Column=0_x000d__x000a_Height=300_x000d__x000a_Width=300_x000d__x000a_FontName=細明體_x000d__x000a_FontStyle=0_x000d__x000a_FontSize=9_x000d__x000a_PrtFontName=Co 4 2 2 3 3 2 2" xfId="1450"/>
    <cellStyle name=" 3]_x000d__x000a_Zoomed=1_x000d__x000a_Row=0_x000d__x000a_Column=0_x000d__x000a_Height=300_x000d__x000a_Width=300_x000d__x000a_FontName=細明體_x000d__x000a_FontStyle=0_x000d__x000a_FontSize=9_x000d__x000a_PrtFontName=Co 20 13" xfId="1451"/>
    <cellStyle name=" 3]_x000d__x000a_Zoomed=1_x000d__x000a_Row=0_x000d__x000a_Column=0_x000d__x000a_Height=300_x000d__x000a_Width=300_x000d__x000a_FontName=細明體_x000d__x000a_FontStyle=0_x000d__x000a_FontSize=9_x000d__x000a_PrtFontName=Co 15 13" xfId="1452"/>
    <cellStyle name=" 3]_x000d__x000a_Zoomed=1_x000d__x000a_Row=0_x000d__x000a_Column=0_x000d__x000a_Height=300_x000d__x000a_Width=300_x000d__x000a_FontName=細明體_x000d__x000a_FontStyle=0_x000d__x000a_FontSize=9_x000d__x000a_PrtFontName=Co 3 8 2 2" xfId="1453"/>
    <cellStyle name=" 3]_x000d__x000a_Zoomed=1_x000d__x000a_Row=0_x000d__x000a_Column=0_x000d__x000a_Height=300_x000d__x000a_Width=300_x000d__x000a_FontName=細明體_x000d__x000a_FontStyle=0_x000d__x000a_FontSize=9_x000d__x000a_PrtFontName=Co 21 10 3" xfId="1454"/>
    <cellStyle name=" 3]_x000d__x000a_Zoomed=1_x000d__x000a_Row=0_x000d__x000a_Column=0_x000d__x000a_Height=300_x000d__x000a_Width=300_x000d__x000a_FontName=細明體_x000d__x000a_FontStyle=0_x000d__x000a_FontSize=9_x000d__x000a_PrtFontName=Co 16 10 3" xfId="1455"/>
    <cellStyle name=" 3]_x000d__x000a_Zoomed=1_x000d__x000a_Row=0_x000d__x000a_Column=0_x000d__x000a_Height=300_x000d__x000a_Width=300_x000d__x000a_FontName=細明體_x000d__x000a_FontStyle=0_x000d__x000a_FontSize=9_x000d__x000a_PrtFontName=Co 5 2 3 9 2 2" xfId="1456"/>
    <cellStyle name=" 3]_x000d__x000a_Zoomed=1_x000d__x000a_Row=0_x000d__x000a_Column=0_x000d__x000a_Height=300_x000d__x000a_Width=300_x000d__x000a_FontName=細明體_x000d__x000a_FontStyle=0_x000d__x000a_FontSize=9_x000d__x000a_PrtFontName=Co 20 14 2 2" xfId="1457"/>
    <cellStyle name=" 3]_x000d__x000a_Zoomed=1_x000d__x000a_Row=0_x000d__x000a_Column=0_x000d__x000a_Height=300_x000d__x000a_Width=300_x000d__x000a_FontName=細明體_x000d__x000a_FontStyle=0_x000d__x000a_FontSize=9_x000d__x000a_PrtFontName=Co 15 14 2 2" xfId="1458"/>
    <cellStyle name=" 3]_x000d__x000a_Zoomed=1_x000d__x000a_Row=0_x000d__x000a_Column=0_x000d__x000a_Height=300_x000d__x000a_Width=300_x000d__x000a_FontName=細明體_x000d__x000a_FontStyle=0_x000d__x000a_FontSize=9_x000d__x000a_PrtFontName=Co 3 6 6" xfId="1459"/>
    <cellStyle name=" 3]_x000d__x000a_Zoomed=1_x000d__x000a_Row=0_x000d__x000a_Column=0_x000d__x000a_Height=300_x000d__x000a_Width=300_x000d__x000a_FontName=細明體_x000d__x000a_FontStyle=0_x000d__x000a_FontSize=9_x000d__x000a_PrtFontName=Co 3 2 4 2 2 2" xfId="1460"/>
    <cellStyle name=" 3]_x000d__x000a_Zoomed=1_x000d__x000a_Row=0_x000d__x000a_Column=0_x000d__x000a_Height=300_x000d__x000a_Width=300_x000d__x000a_FontName=細明體_x000d__x000a_FontStyle=0_x000d__x000a_FontSize=9_x000d__x000a_PrtFontName=Co 2 2 3 2 2 4" xfId="1461"/>
    <cellStyle name=" 3]_x000d__x000a_Zoomed=1_x000d__x000a_Row=0_x000d__x000a_Column=0_x000d__x000a_Height=300_x000d__x000a_Width=300_x000d__x000a_FontName=細明體_x000d__x000a_FontStyle=0_x000d__x000a_FontSize=9_x000d__x000a_PrtFontName=Co 3 3 6 2" xfId="1462"/>
    <cellStyle name=" 3]_x000d__x000a_Zoomed=1_x000d__x000a_Row=0_x000d__x000a_Column=0_x000d__x000a_Height=300_x000d__x000a_Width=300_x000d__x000a_FontName=細明體_x000d__x000a_FontStyle=0_x000d__x000a_FontSize=9_x000d__x000a_PrtFontName=Co 20 14 3" xfId="1463"/>
    <cellStyle name=" 3]_x000d__x000a_Zoomed=1_x000d__x000a_Row=0_x000d__x000a_Column=0_x000d__x000a_Height=300_x000d__x000a_Width=300_x000d__x000a_FontName=細明體_x000d__x000a_FontStyle=0_x000d__x000a_FontSize=9_x000d__x000a_PrtFontName=Co 15 14 3" xfId="1464"/>
    <cellStyle name=" 3]_x000d__x000a_Zoomed=1_x000d__x000a_Row=0_x000d__x000a_Column=0_x000d__x000a_Height=300_x000d__x000a_Width=300_x000d__x000a_FontName=細明體_x000d__x000a_FontStyle=0_x000d__x000a_FontSize=9_x000d__x000a_PrtFontName=Co 20 15 2" xfId="1465"/>
    <cellStyle name=" 3]_x000d__x000a_Zoomed=1_x000d__x000a_Row=0_x000d__x000a_Column=0_x000d__x000a_Height=300_x000d__x000a_Width=300_x000d__x000a_FontName=細明體_x000d__x000a_FontStyle=0_x000d__x000a_FontSize=9_x000d__x000a_PrtFontName=Co 15 15 2" xfId="1466"/>
    <cellStyle name=" 3]_x000d__x000a_Zoomed=1_x000d__x000a_Row=0_x000d__x000a_Column=0_x000d__x000a_Height=300_x000d__x000a_Width=300_x000d__x000a_FontName=細明體_x000d__x000a_FontStyle=0_x000d__x000a_FontSize=9_x000d__x000a_PrtFontName=Co 20 15 2 2" xfId="1467"/>
    <cellStyle name=" 3]_x000d__x000a_Zoomed=1_x000d__x000a_Row=0_x000d__x000a_Column=0_x000d__x000a_Height=300_x000d__x000a_Width=300_x000d__x000a_FontName=細明體_x000d__x000a_FontStyle=0_x000d__x000a_FontSize=9_x000d__x000a_PrtFontName=Co 15 15 2 2" xfId="1468"/>
    <cellStyle name=" 3]_x000d__x000a_Zoomed=1_x000d__x000a_Row=0_x000d__x000a_Column=0_x000d__x000a_Height=300_x000d__x000a_Width=300_x000d__x000a_FontName=細明體_x000d__x000a_FontStyle=0_x000d__x000a_FontSize=9_x000d__x000a_PrtFontName=Co 2 2 2 5 2 2" xfId="1469"/>
    <cellStyle name=" 3]_x000d__x000a_Zoomed=1_x000d__x000a_Row=0_x000d__x000a_Column=0_x000d__x000a_Height=300_x000d__x000a_Width=300_x000d__x000a_FontName=細明體_x000d__x000a_FontStyle=0_x000d__x000a_FontSize=9_x000d__x000a_PrtFontName=Co 3 3 7 2" xfId="1470"/>
    <cellStyle name=" 3]_x000d__x000a_Zoomed=1_x000d__x000a_Row=0_x000d__x000a_Column=0_x000d__x000a_Height=300_x000d__x000a_Width=300_x000d__x000a_FontName=細明體_x000d__x000a_FontStyle=0_x000d__x000a_FontSize=9_x000d__x000a_PrtFontName=Co 20 15 3" xfId="1471"/>
    <cellStyle name=" 3]_x000d__x000a_Zoomed=1_x000d__x000a_Row=0_x000d__x000a_Column=0_x000d__x000a_Height=300_x000d__x000a_Width=300_x000d__x000a_FontName=細明體_x000d__x000a_FontStyle=0_x000d__x000a_FontSize=9_x000d__x000a_PrtFontName=Co 15 15 3" xfId="1472"/>
    <cellStyle name=" 3]_x000d__x000a_Zoomed=1_x000d__x000a_Row=0_x000d__x000a_Column=0_x000d__x000a_Height=300_x000d__x000a_Width=300_x000d__x000a_FontName=細明體_x000d__x000a_FontStyle=0_x000d__x000a_FontSize=9_x000d__x000a_PrtFontName=Co 3 2 2 3 10 2" xfId="1473"/>
    <cellStyle name=" 3]_x000d__x000a_Zoomed=1_x000d__x000a_Row=0_x000d__x000a_Column=0_x000d__x000a_Height=300_x000d__x000a_Width=300_x000d__x000a_FontName=細明體_x000d__x000a_FontStyle=0_x000d__x000a_FontSize=9_x000d__x000a_PrtFontName=Co 20 16" xfId="1474"/>
    <cellStyle name=" 3]_x000d__x000a_Zoomed=1_x000d__x000a_Row=0_x000d__x000a_Column=0_x000d__x000a_Height=300_x000d__x000a_Width=300_x000d__x000a_FontName=細明體_x000d__x000a_FontStyle=0_x000d__x000a_FontSize=9_x000d__x000a_PrtFontName=Co 15 16" xfId="1475"/>
    <cellStyle name=" 3]_x000d__x000a_Zoomed=1_x000d__x000a_Row=0_x000d__x000a_Column=0_x000d__x000a_Height=300_x000d__x000a_Width=300_x000d__x000a_FontName=細明體_x000d__x000a_FontStyle=0_x000d__x000a_FontSize=9_x000d__x000a_PrtFontName=Co 2 2 2 2 2 7 2 2" xfId="1476"/>
    <cellStyle name=" 3]_x000d__x000a_Zoomed=1_x000d__x000a_Row=0_x000d__x000a_Column=0_x000d__x000a_Height=300_x000d__x000a_Width=300_x000d__x000a_FontName=細明體_x000d__x000a_FontStyle=0_x000d__x000a_FontSize=9_x000d__x000a_PrtFontName=Co 2 2 7 11 2 2" xfId="1477"/>
    <cellStyle name=" 3]_x000d__x000a_Zoomed=1_x000d__x000a_Row=0_x000d__x000a_Column=0_x000d__x000a_Height=300_x000d__x000a_Width=300_x000d__x000a_FontName=細明體_x000d__x000a_FontStyle=0_x000d__x000a_FontSize=9_x000d__x000a_PrtFontName=Co 20 16 2" xfId="1478"/>
    <cellStyle name=" 3]_x000d__x000a_Zoomed=1_x000d__x000a_Row=0_x000d__x000a_Column=0_x000d__x000a_Height=300_x000d__x000a_Width=300_x000d__x000a_FontName=細明體_x000d__x000a_FontStyle=0_x000d__x000a_FontSize=9_x000d__x000a_PrtFontName=Co 15 16 2" xfId="1479"/>
    <cellStyle name=" 3]_x000d__x000a_Zoomed=1_x000d__x000a_Row=0_x000d__x000a_Column=0_x000d__x000a_Height=300_x000d__x000a_Width=300_x000d__x000a_FontName=細明體_x000d__x000a_FontStyle=0_x000d__x000a_FontSize=9_x000d__x000a_PrtFontName=Co 3 3 8 2" xfId="1480"/>
    <cellStyle name=" 3]_x000d__x000a_Zoomed=1_x000d__x000a_Row=0_x000d__x000a_Column=0_x000d__x000a_Height=300_x000d__x000a_Width=300_x000d__x000a_FontName=細明體_x000d__x000a_FontStyle=0_x000d__x000a_FontSize=9_x000d__x000a_PrtFontName=Co 20 16 3" xfId="1481"/>
    <cellStyle name=" 3]_x000d__x000a_Zoomed=1_x000d__x000a_Row=0_x000d__x000a_Column=0_x000d__x000a_Height=300_x000d__x000a_Width=300_x000d__x000a_FontName=細明體_x000d__x000a_FontStyle=0_x000d__x000a_FontSize=9_x000d__x000a_PrtFontName=Co 15 16 3" xfId="1482"/>
    <cellStyle name=" 3]_x000d__x000a_Zoomed=1_x000d__x000a_Row=0_x000d__x000a_Column=0_x000d__x000a_Height=300_x000d__x000a_Width=300_x000d__x000a_FontName=細明體_x000d__x000a_FontStyle=0_x000d__x000a_FontSize=9_x000d__x000a_PrtFontName=Co 3 6 4 3" xfId="1483"/>
    <cellStyle name=" 3]_x000d__x000a_Zoomed=1_x000d__x000a_Row=0_x000d__x000a_Column=0_x000d__x000a_Height=300_x000d__x000a_Width=300_x000d__x000a_FontName=細明體_x000d__x000a_FontStyle=0_x000d__x000a_FontSize=9_x000d__x000a_PrtFontName=Co 20 2" xfId="1484"/>
    <cellStyle name=" 3]_x000d__x000a_Zoomed=1_x000d__x000a_Row=0_x000d__x000a_Column=0_x000d__x000a_Height=300_x000d__x000a_Width=300_x000d__x000a_FontName=細明體_x000d__x000a_FontStyle=0_x000d__x000a_FontSize=9_x000d__x000a_PrtFontName=Co 15 2" xfId="1485"/>
    <cellStyle name=" 3]_x000d__x000a_Zoomed=1_x000d__x000a_Row=0_x000d__x000a_Column=0_x000d__x000a_Height=300_x000d__x000a_Width=300_x000d__x000a_FontName=細明體_x000d__x000a_FontStyle=0_x000d__x000a_FontSize=9_x000d__x000a_PrtFontName=Co 2 2 3 2 2 2 3" xfId="1486"/>
    <cellStyle name=" 3]_x000d__x000a_Zoomed=1_x000d__x000a_Row=0_x000d__x000a_Column=0_x000d__x000a_Height=300_x000d__x000a_Width=300_x000d__x000a_FontName=細明體_x000d__x000a_FontStyle=0_x000d__x000a_FontSize=9_x000d__x000a_PrtFontName=Co 20 2 2" xfId="1487"/>
    <cellStyle name=" 3]_x000d__x000a_Zoomed=1_x000d__x000a_Row=0_x000d__x000a_Column=0_x000d__x000a_Height=300_x000d__x000a_Width=300_x000d__x000a_FontName=細明體_x000d__x000a_FontStyle=0_x000d__x000a_FontSize=9_x000d__x000a_PrtFontName=Co 15 2 2" xfId="1488"/>
    <cellStyle name=" 3]_x000d__x000a_Zoomed=1_x000d__x000a_Row=0_x000d__x000a_Column=0_x000d__x000a_Height=300_x000d__x000a_Width=300_x000d__x000a_FontName=細明體_x000d__x000a_FontStyle=0_x000d__x000a_FontSize=9_x000d__x000a_PrtFontName=Co 20 2 2 2" xfId="1489"/>
    <cellStyle name=" 3]_x000d__x000a_Zoomed=1_x000d__x000a_Row=0_x000d__x000a_Column=0_x000d__x000a_Height=300_x000d__x000a_Width=300_x000d__x000a_FontName=細明體_x000d__x000a_FontStyle=0_x000d__x000a_FontSize=9_x000d__x000a_PrtFontName=Co 15 2 2 2" xfId="1490"/>
    <cellStyle name=" 3]_x000d__x000a_Zoomed=1_x000d__x000a_Row=0_x000d__x000a_Column=0_x000d__x000a_Height=300_x000d__x000a_Width=300_x000d__x000a_FontName=細明體_x000d__x000a_FontStyle=0_x000d__x000a_FontSize=9_x000d__x000a_PrtFontName=Co 20 3 3" xfId="1491"/>
    <cellStyle name=" 3]_x000d__x000a_Zoomed=1_x000d__x000a_Row=0_x000d__x000a_Column=0_x000d__x000a_Height=300_x000d__x000a_Width=300_x000d__x000a_FontName=細明體_x000d__x000a_FontStyle=0_x000d__x000a_FontSize=9_x000d__x000a_PrtFontName=Co 15 3 3" xfId="1492"/>
    <cellStyle name=" 3]_x000d__x000a_Zoomed=1_x000d__x000a_Row=0_x000d__x000a_Column=0_x000d__x000a_Height=300_x000d__x000a_Width=300_x000d__x000a_FontName=細明體_x000d__x000a_FontStyle=0_x000d__x000a_FontSize=9_x000d__x000a_PrtFontName=Co 3 4 3 11" xfId="1493"/>
    <cellStyle name=" 3]_x000d__x000a_Zoomed=1_x000d__x000a_Row=0_x000d__x000a_Column=0_x000d__x000a_Height=300_x000d__x000a_Width=300_x000d__x000a_FontName=細明體_x000d__x000a_FontStyle=0_x000d__x000a_FontSize=9_x000d__x000a_PrtFontName=Co 20 4 2" xfId="1494"/>
    <cellStyle name=" 3]_x000d__x000a_Zoomed=1_x000d__x000a_Row=0_x000d__x000a_Column=0_x000d__x000a_Height=300_x000d__x000a_Width=300_x000d__x000a_FontName=細明體_x000d__x000a_FontStyle=0_x000d__x000a_FontSize=9_x000d__x000a_PrtFontName=Co 15 4 2" xfId="1495"/>
    <cellStyle name=" 3]_x000d__x000a_Zoomed=1_x000d__x000a_Row=0_x000d__x000a_Column=0_x000d__x000a_Height=300_x000d__x000a_Width=300_x000d__x000a_FontName=細明體_x000d__x000a_FontStyle=0_x000d__x000a_FontSize=9_x000d__x000a_PrtFontName=Co 20 5" xfId="1496"/>
    <cellStyle name=" 3]_x000d__x000a_Zoomed=1_x000d__x000a_Row=0_x000d__x000a_Column=0_x000d__x000a_Height=300_x000d__x000a_Width=300_x000d__x000a_FontName=細明體_x000d__x000a_FontStyle=0_x000d__x000a_FontSize=9_x000d__x000a_PrtFontName=Co 15 5" xfId="1497"/>
    <cellStyle name="常规 6 2 2" xfId="1498"/>
    <cellStyle name=" 3]_x000d__x000a_Zoomed=1_x000d__x000a_Row=0_x000d__x000a_Column=0_x000d__x000a_Height=300_x000d__x000a_Width=300_x000d__x000a_FontName=細明體_x000d__x000a_FontStyle=0_x000d__x000a_FontSize=9_x000d__x000a_PrtFontName=Co 20 5 2" xfId="1499"/>
    <cellStyle name=" 3]_x000d__x000a_Zoomed=1_x000d__x000a_Row=0_x000d__x000a_Column=0_x000d__x000a_Height=300_x000d__x000a_Width=300_x000d__x000a_FontName=細明體_x000d__x000a_FontStyle=0_x000d__x000a_FontSize=9_x000d__x000a_PrtFontName=Co 2 2 10" xfId="1500"/>
    <cellStyle name=" 3]_x000d__x000a_Zoomed=1_x000d__x000a_Row=0_x000d__x000a_Column=0_x000d__x000a_Height=300_x000d__x000a_Width=300_x000d__x000a_FontName=細明體_x000d__x000a_FontStyle=0_x000d__x000a_FontSize=9_x000d__x000a_PrtFontName=Co 15 5 2" xfId="1501"/>
    <cellStyle name=" 3]_x000d__x000a_Zoomed=1_x000d__x000a_Row=0_x000d__x000a_Column=0_x000d__x000a_Height=300_x000d__x000a_Width=300_x000d__x000a_FontName=細明體_x000d__x000a_FontStyle=0_x000d__x000a_FontSize=9_x000d__x000a_PrtFontName=Co 20 5 2 2" xfId="1502"/>
    <cellStyle name=" 3]_x000d__x000a_Zoomed=1_x000d__x000a_Row=0_x000d__x000a_Column=0_x000d__x000a_Height=300_x000d__x000a_Width=300_x000d__x000a_FontName=細明體_x000d__x000a_FontStyle=0_x000d__x000a_FontSize=9_x000d__x000a_PrtFontName=Co 2 2 10 2" xfId="1503"/>
    <cellStyle name=" 3]_x000d__x000a_Zoomed=1_x000d__x000a_Row=0_x000d__x000a_Column=0_x000d__x000a_Height=300_x000d__x000a_Width=300_x000d__x000a_FontName=細明體_x000d__x000a_FontStyle=0_x000d__x000a_FontSize=9_x000d__x000a_PrtFontName=Co 15 5 2 2" xfId="1504"/>
    <cellStyle name=" 3]_x000d__x000a_Zoomed=1_x000d__x000a_Row=0_x000d__x000a_Column=0_x000d__x000a_Height=300_x000d__x000a_Width=300_x000d__x000a_FontName=細明體_x000d__x000a_FontStyle=0_x000d__x000a_FontSize=9_x000d__x000a_PrtFontName=Co 20 5 3" xfId="1505"/>
    <cellStyle name=" 3]_x000d__x000a_Zoomed=1_x000d__x000a_Row=0_x000d__x000a_Column=0_x000d__x000a_Height=300_x000d__x000a_Width=300_x000d__x000a_FontName=細明體_x000d__x000a_FontStyle=0_x000d__x000a_FontSize=9_x000d__x000a_PrtFontName=Co 2 2 11" xfId="1506"/>
    <cellStyle name=" 3]_x000d__x000a_Zoomed=1_x000d__x000a_Row=0_x000d__x000a_Column=0_x000d__x000a_Height=300_x000d__x000a_Width=300_x000d__x000a_FontName=細明體_x000d__x000a_FontStyle=0_x000d__x000a_FontSize=9_x000d__x000a_PrtFontName=Co 15 5 3" xfId="1507"/>
    <cellStyle name=" 3]_x000d__x000a_Zoomed=1_x000d__x000a_Row=0_x000d__x000a_Column=0_x000d__x000a_Height=300_x000d__x000a_Width=300_x000d__x000a_FontName=細明體_x000d__x000a_FontStyle=0_x000d__x000a_FontSize=9_x000d__x000a_PrtFontName=Co 2 2 6 2 3 3 2 2" xfId="1508"/>
    <cellStyle name=" 3]_x000d__x000a_Zoomed=1_x000d__x000a_Row=0_x000d__x000a_Column=0_x000d__x000a_Height=300_x000d__x000a_Width=300_x000d__x000a_FontName=細明體_x000d__x000a_FontStyle=0_x000d__x000a_FontSize=9_x000d__x000a_PrtFontName=Co 2 4 2 2 2 2" xfId="1509"/>
    <cellStyle name=" 3]_x000d__x000a_Zoomed=1_x000d__x000a_Row=0_x000d__x000a_Column=0_x000d__x000a_Height=300_x000d__x000a_Width=300_x000d__x000a_FontName=細明體_x000d__x000a_FontStyle=0_x000d__x000a_FontSize=9_x000d__x000a_PrtFontName=Co 2 2 6 4" xfId="1510"/>
    <cellStyle name=" 3]_x000d__x000a_Zoomed=1_x000d__x000a_Row=0_x000d__x000a_Column=0_x000d__x000a_Height=300_x000d__x000a_Width=300_x000d__x000a_FontName=細明體_x000d__x000a_FontStyle=0_x000d__x000a_FontSize=9_x000d__x000a_PrtFontName=Co 19 11 2" xfId="1511"/>
    <cellStyle name=" 3]_x000d__x000a_Zoomed=1_x000d__x000a_Row=0_x000d__x000a_Column=0_x000d__x000a_Height=300_x000d__x000a_Width=300_x000d__x000a_FontName=細明體_x000d__x000a_FontStyle=0_x000d__x000a_FontSize=9_x000d__x000a_PrtFontName=Co 2 3 10 2 2" xfId="1512"/>
    <cellStyle name=" 3]_x000d__x000a_Zoomed=1_x000d__x000a_Row=0_x000d__x000a_Column=0_x000d__x000a_Height=300_x000d__x000a_Width=300_x000d__x000a_FontName=細明體_x000d__x000a_FontStyle=0_x000d__x000a_FontSize=9_x000d__x000a_PrtFontName=Co 20 6 2" xfId="1513"/>
    <cellStyle name=" 3]_x000d__x000a_Zoomed=1_x000d__x000a_Row=0_x000d__x000a_Column=0_x000d__x000a_Height=300_x000d__x000a_Width=300_x000d__x000a_FontName=細明體_x000d__x000a_FontStyle=0_x000d__x000a_FontSize=9_x000d__x000a_PrtFontName=Co 15 6 2" xfId="1514"/>
    <cellStyle name=" 3]_x000d__x000a_Zoomed=1_x000d__x000a_Row=0_x000d__x000a_Column=0_x000d__x000a_Height=300_x000d__x000a_Width=300_x000d__x000a_FontName=細明體_x000d__x000a_FontStyle=0_x000d__x000a_FontSize=9_x000d__x000a_PrtFontName=Co 20 6 2 2" xfId="1515"/>
    <cellStyle name=" 3]_x000d__x000a_Zoomed=1_x000d__x000a_Row=0_x000d__x000a_Column=0_x000d__x000a_Height=300_x000d__x000a_Width=300_x000d__x000a_FontName=細明體_x000d__x000a_FontStyle=0_x000d__x000a_FontSize=9_x000d__x000a_PrtFontName=Co 15 6 2 2" xfId="1516"/>
    <cellStyle name=" 3]_x000d__x000a_Zoomed=1_x000d__x000a_Row=0_x000d__x000a_Column=0_x000d__x000a_Height=300_x000d__x000a_Width=300_x000d__x000a_FontName=細明體_x000d__x000a_FontStyle=0_x000d__x000a_FontSize=9_x000d__x000a_PrtFontName=Co 20 7 2 2" xfId="1517"/>
    <cellStyle name=" 3]_x000d__x000a_Zoomed=1_x000d__x000a_Row=0_x000d__x000a_Column=0_x000d__x000a_Height=300_x000d__x000a_Width=300_x000d__x000a_FontName=細明體_x000d__x000a_FontStyle=0_x000d__x000a_FontSize=9_x000d__x000a_PrtFontName=Co 15 7 2 2" xfId="1518"/>
    <cellStyle name=" 3]_x000d__x000a_Zoomed=1_x000d__x000a_Row=0_x000d__x000a_Column=0_x000d__x000a_Height=300_x000d__x000a_Width=300_x000d__x000a_FontName=細明體_x000d__x000a_FontStyle=0_x000d__x000a_FontSize=9_x000d__x000a_PrtFontName=Co 2 2 3 3 13 3" xfId="1519"/>
    <cellStyle name=" 3]_x000d__x000a_Zoomed=1_x000d__x000a_Row=0_x000d__x000a_Column=0_x000d__x000a_Height=300_x000d__x000a_Width=300_x000d__x000a_FontName=細明體_x000d__x000a_FontStyle=0_x000d__x000a_FontSize=9_x000d__x000a_PrtFontName=Co 2 4 2 2 4 2" xfId="1520"/>
    <cellStyle name=" 3]_x000d__x000a_Zoomed=1_x000d__x000a_Row=0_x000d__x000a_Column=0_x000d__x000a_Height=300_x000d__x000a_Width=300_x000d__x000a_FontName=細明體_x000d__x000a_FontStyle=0_x000d__x000a_FontSize=9_x000d__x000a_PrtFontName=Co 2 2 8 4" xfId="1521"/>
    <cellStyle name=" 3]_x000d__x000a_Zoomed=1_x000d__x000a_Row=0_x000d__x000a_Column=0_x000d__x000a_Height=300_x000d__x000a_Width=300_x000d__x000a_FontName=細明體_x000d__x000a_FontStyle=0_x000d__x000a_FontSize=9_x000d__x000a_PrtFontName=Co 2 2 2 3 3 2 2" xfId="1522"/>
    <cellStyle name=" 3]_x000d__x000a_Zoomed=1_x000d__x000a_Row=0_x000d__x000a_Column=0_x000d__x000a_Height=300_x000d__x000a_Width=300_x000d__x000a_FontName=細明體_x000d__x000a_FontStyle=0_x000d__x000a_FontSize=9_x000d__x000a_PrtFontName=Co 19 13 2" xfId="1523"/>
    <cellStyle name=" 3]_x000d__x000a_Zoomed=1_x000d__x000a_Row=0_x000d__x000a_Column=0_x000d__x000a_Height=300_x000d__x000a_Width=300_x000d__x000a_FontName=細明體_x000d__x000a_FontStyle=0_x000d__x000a_FontSize=9_x000d__x000a_PrtFontName=Co 2 3 10 4 2" xfId="1524"/>
    <cellStyle name=" 3]_x000d__x000a_Zoomed=1_x000d__x000a_Row=0_x000d__x000a_Column=0_x000d__x000a_Height=300_x000d__x000a_Width=300_x000d__x000a_FontName=細明體_x000d__x000a_FontStyle=0_x000d__x000a_FontSize=9_x000d__x000a_PrtFontName=Co 20 7 3" xfId="1525"/>
    <cellStyle name=" 3]_x000d__x000a_Zoomed=1_x000d__x000a_Row=0_x000d__x000a_Column=0_x000d__x000a_Height=300_x000d__x000a_Width=300_x000d__x000a_FontName=細明體_x000d__x000a_FontStyle=0_x000d__x000a_FontSize=9_x000d__x000a_PrtFontName=Co 15 7 3" xfId="1526"/>
    <cellStyle name="常规 10 2" xfId="1527"/>
    <cellStyle name=" 3]_x000d__x000a_Zoomed=1_x000d__x000a_Row=0_x000d__x000a_Column=0_x000d__x000a_Height=300_x000d__x000a_Width=300_x000d__x000a_FontName=細明體_x000d__x000a_FontStyle=0_x000d__x000a_FontSize=9_x000d__x000a_PrtFontName=Co 2 4 2 2 5 2" xfId="1528"/>
    <cellStyle name=" 3]_x000d__x000a_Zoomed=1_x000d__x000a_Row=0_x000d__x000a_Column=0_x000d__x000a_Height=300_x000d__x000a_Width=300_x000d__x000a_FontName=細明體_x000d__x000a_FontStyle=0_x000d__x000a_FontSize=9_x000d__x000a_PrtFontName=Co 19 14 2" xfId="1529"/>
    <cellStyle name=" 3]_x000d__x000a_Zoomed=1_x000d__x000a_Row=0_x000d__x000a_Column=0_x000d__x000a_Height=300_x000d__x000a_Width=300_x000d__x000a_FontName=細明體_x000d__x000a_FontStyle=0_x000d__x000a_FontSize=9_x000d__x000a_PrtFontName=Co 2 3 10 5 2" xfId="1530"/>
    <cellStyle name=" 3]_x000d__x000a_Zoomed=1_x000d__x000a_Row=0_x000d__x000a_Column=0_x000d__x000a_Height=300_x000d__x000a_Width=300_x000d__x000a_FontName=細明體_x000d__x000a_FontStyle=0_x000d__x000a_FontSize=9_x000d__x000a_PrtFontName=Co 20 8 3" xfId="1531"/>
    <cellStyle name=" 3]_x000d__x000a_Zoomed=1_x000d__x000a_Row=0_x000d__x000a_Column=0_x000d__x000a_Height=300_x000d__x000a_Width=300_x000d__x000a_FontName=細明體_x000d__x000a_FontStyle=0_x000d__x000a_FontSize=9_x000d__x000a_PrtFontName=Co 15 8 3" xfId="1532"/>
    <cellStyle name=" 3]_x000d__x000a_Zoomed=1_x000d__x000a_Row=0_x000d__x000a_Column=0_x000d__x000a_Height=300_x000d__x000a_Width=300_x000d__x000a_FontName=細明體_x000d__x000a_FontStyle=0_x000d__x000a_FontSize=9_x000d__x000a_PrtFontName=Co 21" xfId="1533"/>
    <cellStyle name=" 3]_x000d__x000a_Zoomed=1_x000d__x000a_Row=0_x000d__x000a_Column=0_x000d__x000a_Height=300_x000d__x000a_Width=300_x000d__x000a_FontName=細明體_x000d__x000a_FontStyle=0_x000d__x000a_FontSize=9_x000d__x000a_PrtFontName=Co 16" xfId="1534"/>
    <cellStyle name=" 3]_x000d__x000a_Zoomed=1_x000d__x000a_Row=0_x000d__x000a_Column=0_x000d__x000a_Height=300_x000d__x000a_Width=300_x000d__x000a_FontName=細明體_x000d__x000a_FontStyle=0_x000d__x000a_FontSize=9_x000d__x000a_PrtFontName=Co 21 10 2 2" xfId="1535"/>
    <cellStyle name=" 3]_x000d__x000a_Zoomed=1_x000d__x000a_Row=0_x000d__x000a_Column=0_x000d__x000a_Height=300_x000d__x000a_Width=300_x000d__x000a_FontName=細明體_x000d__x000a_FontStyle=0_x000d__x000a_FontSize=9_x000d__x000a_PrtFontName=Co 2 9 2 3" xfId="1536"/>
    <cellStyle name=" 3]_x000d__x000a_Zoomed=1_x000d__x000a_Row=0_x000d__x000a_Column=0_x000d__x000a_Height=300_x000d__x000a_Width=300_x000d__x000a_FontName=細明體_x000d__x000a_FontStyle=0_x000d__x000a_FontSize=9_x000d__x000a_PrtFontName=Co 16 10 2 2" xfId="1537"/>
    <cellStyle name=" 3]_x000d__x000a_Zoomed=1_x000d__x000a_Row=0_x000d__x000a_Column=0_x000d__x000a_Height=300_x000d__x000a_Width=300_x000d__x000a_FontName=細明體_x000d__x000a_FontStyle=0_x000d__x000a_FontSize=9_x000d__x000a_PrtFontName=Co 16 13 3" xfId="1538"/>
    <cellStyle name=" 3]_x000d__x000a_Zoomed=1_x000d__x000a_Row=0_x000d__x000a_Column=0_x000d__x000a_Height=300_x000d__x000a_Width=300_x000d__x000a_FontName=細明體_x000d__x000a_FontStyle=0_x000d__x000a_FontSize=9_x000d__x000a_PrtFontName=Co 16 12 2 2" xfId="1539"/>
    <cellStyle name=" 3]_x000d__x000a_Zoomed=1_x000d__x000a_Row=0_x000d__x000a_Column=0_x000d__x000a_Height=300_x000d__x000a_Width=300_x000d__x000a_FontName=細明體_x000d__x000a_FontStyle=0_x000d__x000a_FontSize=9_x000d__x000a_PrtFontName=Co 16 12 3" xfId="1540"/>
    <cellStyle name=" 3]_x000d__x000a_Zoomed=1_x000d__x000a_Row=0_x000d__x000a_Column=0_x000d__x000a_Height=300_x000d__x000a_Width=300_x000d__x000a_FontName=細明體_x000d__x000a_FontStyle=0_x000d__x000a_FontSize=9_x000d__x000a_PrtFontName=Co 16 14 2 2" xfId="1541"/>
    <cellStyle name=" 3]_x000d__x000a_Zoomed=1_x000d__x000a_Row=0_x000d__x000a_Column=0_x000d__x000a_Height=300_x000d__x000a_Width=300_x000d__x000a_FontName=細明體_x000d__x000a_FontStyle=0_x000d__x000a_FontSize=9_x000d__x000a_PrtFontName=Co 16 14 3" xfId="1542"/>
    <cellStyle name=" 3]_x000d__x000a_Zoomed=1_x000d__x000a_Row=0_x000d__x000a_Column=0_x000d__x000a_Height=300_x000d__x000a_Width=300_x000d__x000a_FontName=細明體_x000d__x000a_FontStyle=0_x000d__x000a_FontSize=9_x000d__x000a_PrtFontName=Co 2 2 2 4 3" xfId="1543"/>
    <cellStyle name=" 3]_x000d__x000a_Zoomed=1_x000d__x000a_Row=0_x000d__x000a_Column=0_x000d__x000a_Height=300_x000d__x000a_Width=300_x000d__x000a_FontName=細明體_x000d__x000a_FontStyle=0_x000d__x000a_FontSize=9_x000d__x000a_PrtFontName=Co 16 15 2 2" xfId="1544"/>
    <cellStyle name=" 3]_x000d__x000a_Zoomed=1_x000d__x000a_Row=0_x000d__x000a_Column=0_x000d__x000a_Height=300_x000d__x000a_Width=300_x000d__x000a_FontName=細明體_x000d__x000a_FontStyle=0_x000d__x000a_FontSize=9_x000d__x000a_PrtFontName=Co 16 15 3" xfId="1545"/>
    <cellStyle name=" 3]_x000d__x000a_Zoomed=1_x000d__x000a_Row=0_x000d__x000a_Column=0_x000d__x000a_Height=300_x000d__x000a_Width=300_x000d__x000a_FontName=細明體_x000d__x000a_FontStyle=0_x000d__x000a_FontSize=9_x000d__x000a_PrtFontName=Co 3 3 2 2 5 2 2" xfId="1546"/>
    <cellStyle name=" 3]_x000d__x000a_Zoomed=1_x000d__x000a_Row=0_x000d__x000a_Column=0_x000d__x000a_Height=300_x000d__x000a_Width=300_x000d__x000a_FontName=細明體_x000d__x000a_FontStyle=0_x000d__x000a_FontSize=9_x000d__x000a_PrtFontName=Co 16 17" xfId="1547"/>
    <cellStyle name=" 3]_x000d__x000a_Zoomed=1_x000d__x000a_Row=0_x000d__x000a_Column=0_x000d__x000a_Height=300_x000d__x000a_Width=300_x000d__x000a_FontName=細明體_x000d__x000a_FontStyle=0_x000d__x000a_FontSize=9_x000d__x000a_PrtFontName=Co 3 6 5 3" xfId="1548"/>
    <cellStyle name=" 3]_x000d__x000a_Zoomed=1_x000d__x000a_Row=0_x000d__x000a_Column=0_x000d__x000a_Height=300_x000d__x000a_Width=300_x000d__x000a_FontName=細明體_x000d__x000a_FontStyle=0_x000d__x000a_FontSize=9_x000d__x000a_PrtFontName=Co 21 2" xfId="1549"/>
    <cellStyle name=" 3]_x000d__x000a_Zoomed=1_x000d__x000a_Row=0_x000d__x000a_Column=0_x000d__x000a_Height=300_x000d__x000a_Width=300_x000d__x000a_FontName=細明體_x000d__x000a_FontStyle=0_x000d__x000a_FontSize=9_x000d__x000a_PrtFontName=Co 16 2" xfId="1550"/>
    <cellStyle name=" 3]_x000d__x000a_Zoomed=1_x000d__x000a_Row=0_x000d__x000a_Column=0_x000d__x000a_Height=300_x000d__x000a_Width=300_x000d__x000a_FontName=細明體_x000d__x000a_FontStyle=0_x000d__x000a_FontSize=9_x000d__x000a_PrtFontName=Co 2 2 3 2 2 3 3" xfId="1551"/>
    <cellStyle name=" 3]_x000d__x000a_Zoomed=1_x000d__x000a_Row=0_x000d__x000a_Column=0_x000d__x000a_Height=300_x000d__x000a_Width=300_x000d__x000a_FontName=細明體_x000d__x000a_FontStyle=0_x000d__x000a_FontSize=9_x000d__x000a_PrtFontName=Co 21 2 2" xfId="1552"/>
    <cellStyle name=" 3]_x000d__x000a_Zoomed=1_x000d__x000a_Row=0_x000d__x000a_Column=0_x000d__x000a_Height=300_x000d__x000a_Width=300_x000d__x000a_FontName=細明體_x000d__x000a_FontStyle=0_x000d__x000a_FontSize=9_x000d__x000a_PrtFontName=Co 16 2 2" xfId="1553"/>
    <cellStyle name=" 3]_x000d__x000a_Zoomed=1_x000d__x000a_Row=0_x000d__x000a_Column=0_x000d__x000a_Height=300_x000d__x000a_Width=300_x000d__x000a_FontName=細明體_x000d__x000a_FontStyle=0_x000d__x000a_FontSize=9_x000d__x000a_PrtFontName=Co 21 2 2 2" xfId="1554"/>
    <cellStyle name=" 3]_x000d__x000a_Zoomed=1_x000d__x000a_Row=0_x000d__x000a_Column=0_x000d__x000a_Height=300_x000d__x000a_Width=300_x000d__x000a_FontName=細明體_x000d__x000a_FontStyle=0_x000d__x000a_FontSize=9_x000d__x000a_PrtFontName=Co 16 2 2 2" xfId="1555"/>
    <cellStyle name=" 3]_x000d__x000a_Zoomed=1_x000d__x000a_Row=0_x000d__x000a_Column=0_x000d__x000a_Height=300_x000d__x000a_Width=300_x000d__x000a_FontName=細明體_x000d__x000a_FontStyle=0_x000d__x000a_FontSize=9_x000d__x000a_PrtFontName=Co 21 2 3" xfId="1556"/>
    <cellStyle name=" 3]_x000d__x000a_Zoomed=1_x000d__x000a_Row=0_x000d__x000a_Column=0_x000d__x000a_Height=300_x000d__x000a_Width=300_x000d__x000a_FontName=細明體_x000d__x000a_FontStyle=0_x000d__x000a_FontSize=9_x000d__x000a_PrtFontName=Co 16 2 3" xfId="1557"/>
    <cellStyle name=" 3]_x000d__x000a_Zoomed=1_x000d__x000a_Row=0_x000d__x000a_Column=0_x000d__x000a_Height=300_x000d__x000a_Width=300_x000d__x000a_FontName=細明體_x000d__x000a_FontStyle=0_x000d__x000a_FontSize=9_x000d__x000a_PrtFontName=Co 21 3" xfId="1558"/>
    <cellStyle name=" 3]_x000d__x000a_Zoomed=1_x000d__x000a_Row=0_x000d__x000a_Column=0_x000d__x000a_Height=300_x000d__x000a_Width=300_x000d__x000a_FontName=細明體_x000d__x000a_FontStyle=0_x000d__x000a_FontSize=9_x000d__x000a_PrtFontName=Co 16 3" xfId="1559"/>
    <cellStyle name=" 3]_x000d__x000a_Zoomed=1_x000d__x000a_Row=0_x000d__x000a_Column=0_x000d__x000a_Height=300_x000d__x000a_Width=300_x000d__x000a_FontName=細明體_x000d__x000a_FontStyle=0_x000d__x000a_FontSize=9_x000d__x000a_PrtFontName=Co 2 2 5 3 11 2 2" xfId="1560"/>
    <cellStyle name=" 3]_x000d__x000a_Zoomed=1_x000d__x000a_Row=0_x000d__x000a_Column=0_x000d__x000a_Height=300_x000d__x000a_Width=300_x000d__x000a_FontName=細明體_x000d__x000a_FontStyle=0_x000d__x000a_FontSize=9_x000d__x000a_PrtFontName=Co 21 3 2" xfId="1561"/>
    <cellStyle name=" 3]_x000d__x000a_Zoomed=1_x000d__x000a_Row=0_x000d__x000a_Column=0_x000d__x000a_Height=300_x000d__x000a_Width=300_x000d__x000a_FontName=細明體_x000d__x000a_FontStyle=0_x000d__x000a_FontSize=9_x000d__x000a_PrtFontName=Co 16 3 2" xfId="1562"/>
    <cellStyle name=" 3]_x000d__x000a_Zoomed=1_x000d__x000a_Row=0_x000d__x000a_Column=0_x000d__x000a_Height=300_x000d__x000a_Width=300_x000d__x000a_FontName=細明體_x000d__x000a_FontStyle=0_x000d__x000a_FontSize=9_x000d__x000a_PrtFontName=Co 3 2 2 3 8 2 2" xfId="1563"/>
    <cellStyle name=" 3]_x000d__x000a_Zoomed=1_x000d__x000a_Row=0_x000d__x000a_Column=0_x000d__x000a_Height=300_x000d__x000a_Width=300_x000d__x000a_FontName=細明體_x000d__x000a_FontStyle=0_x000d__x000a_FontSize=9_x000d__x000a_PrtFontName=Co 21 7" xfId="1564"/>
    <cellStyle name=" 3]_x000d__x000a_Zoomed=1_x000d__x000a_Row=0_x000d__x000a_Column=0_x000d__x000a_Height=300_x000d__x000a_Width=300_x000d__x000a_FontName=細明體_x000d__x000a_FontStyle=0_x000d__x000a_FontSize=9_x000d__x000a_PrtFontName=Co 16 7" xfId="1565"/>
    <cellStyle name=" 3]_x000d__x000a_Zoomed=1_x000d__x000a_Row=0_x000d__x000a_Column=0_x000d__x000a_Height=300_x000d__x000a_Width=300_x000d__x000a_FontName=細明體_x000d__x000a_FontStyle=0_x000d__x000a_FontSize=9_x000d__x000a_PrtFontName=Co 2 4" xfId="1566"/>
    <cellStyle name=" 3]_x000d__x000a_Zoomed=1_x000d__x000a_Row=0_x000d__x000a_Column=0_x000d__x000a_Height=300_x000d__x000a_Width=300_x000d__x000a_FontName=細明體_x000d__x000a_FontStyle=0_x000d__x000a_FontSize=9_x000d__x000a_PrtFontName=Co 5 2 2 5" xfId="1567"/>
    <cellStyle name=" 3]_x000d__x000a_Zoomed=1_x000d__x000a_Row=0_x000d__x000a_Column=0_x000d__x000a_Height=300_x000d__x000a_Width=300_x000d__x000a_FontName=細明體_x000d__x000a_FontStyle=0_x000d__x000a_FontSize=9_x000d__x000a_PrtFontName=Co 21 3 2 2" xfId="1568"/>
    <cellStyle name=" 3]_x000d__x000a_Zoomed=1_x000d__x000a_Row=0_x000d__x000a_Column=0_x000d__x000a_Height=300_x000d__x000a_Width=300_x000d__x000a_FontName=細明體_x000d__x000a_FontStyle=0_x000d__x000a_FontSize=9_x000d__x000a_PrtFontName=Co 2 4 3 10" xfId="1569"/>
    <cellStyle name=" 3]_x000d__x000a_Zoomed=1_x000d__x000a_Row=0_x000d__x000a_Column=0_x000d__x000a_Height=300_x000d__x000a_Width=300_x000d__x000a_FontName=細明體_x000d__x000a_FontStyle=0_x000d__x000a_FontSize=9_x000d__x000a_PrtFontName=Co 16 3 2 2" xfId="1570"/>
    <cellStyle name=" 3]_x000d__x000a_Zoomed=1_x000d__x000a_Row=0_x000d__x000a_Column=0_x000d__x000a_Height=300_x000d__x000a_Width=300_x000d__x000a_FontName=細明體_x000d__x000a_FontStyle=0_x000d__x000a_FontSize=9_x000d__x000a_PrtFontName=Co 21 4" xfId="1571"/>
    <cellStyle name=" 3]_x000d__x000a_Zoomed=1_x000d__x000a_Row=0_x000d__x000a_Column=0_x000d__x000a_Height=300_x000d__x000a_Width=300_x000d__x000a_FontName=細明體_x000d__x000a_FontStyle=0_x000d__x000a_FontSize=9_x000d__x000a_PrtFontName=Co 19 5 2 2" xfId="1572"/>
    <cellStyle name=" 3]_x000d__x000a_Zoomed=1_x000d__x000a_Row=0_x000d__x000a_Column=0_x000d__x000a_Height=300_x000d__x000a_Width=300_x000d__x000a_FontName=細明體_x000d__x000a_FontStyle=0_x000d__x000a_FontSize=9_x000d__x000a_PrtFontName=Co 16 4" xfId="1573"/>
    <cellStyle name=" 3]_x000d__x000a_Zoomed=1_x000d__x000a_Row=0_x000d__x000a_Column=0_x000d__x000a_Height=300_x000d__x000a_Width=300_x000d__x000a_FontName=細明體_x000d__x000a_FontStyle=0_x000d__x000a_FontSize=9_x000d__x000a_PrtFontName=Co 21 4 2" xfId="1574"/>
    <cellStyle name=" 3]_x000d__x000a_Zoomed=1_x000d__x000a_Row=0_x000d__x000a_Column=0_x000d__x000a_Height=300_x000d__x000a_Width=300_x000d__x000a_FontName=細明體_x000d__x000a_FontStyle=0_x000d__x000a_FontSize=9_x000d__x000a_PrtFontName=Co 16 4 2" xfId="1575"/>
    <cellStyle name=" 3]_x000d__x000a_Zoomed=1_x000d__x000a_Row=0_x000d__x000a_Column=0_x000d__x000a_Height=300_x000d__x000a_Width=300_x000d__x000a_FontName=細明體_x000d__x000a_FontStyle=0_x000d__x000a_FontSize=9_x000d__x000a_PrtFontName=Co 2 2 4 2 2 9" xfId="1576"/>
    <cellStyle name=" 3]_x000d__x000a_Zoomed=1_x000d__x000a_Row=0_x000d__x000a_Column=0_x000d__x000a_Height=300_x000d__x000a_Width=300_x000d__x000a_FontName=細明體_x000d__x000a_FontStyle=0_x000d__x000a_FontSize=9_x000d__x000a_PrtFontName=Co 5 2 2 2 2" xfId="1577"/>
    <cellStyle name=" 3]_x000d__x000a_Zoomed=1_x000d__x000a_Row=0_x000d__x000a_Column=0_x000d__x000a_Height=300_x000d__x000a_Width=300_x000d__x000a_FontName=細明體_x000d__x000a_FontStyle=0_x000d__x000a_FontSize=9_x000d__x000a_PrtFontName=Co 21 4 2 2" xfId="1578"/>
    <cellStyle name=" 3]_x000d__x000a_Zoomed=1_x000d__x000a_Row=0_x000d__x000a_Column=0_x000d__x000a_Height=300_x000d__x000a_Width=300_x000d__x000a_FontName=細明體_x000d__x000a_FontStyle=0_x000d__x000a_FontSize=9_x000d__x000a_PrtFontName=Co 16 4 2 2" xfId="1579"/>
    <cellStyle name=" 3]_x000d__x000a_Zoomed=1_x000d__x000a_Row=0_x000d__x000a_Column=0_x000d__x000a_Height=300_x000d__x000a_Width=300_x000d__x000a_FontName=細明體_x000d__x000a_FontStyle=0_x000d__x000a_FontSize=9_x000d__x000a_PrtFontName=Co 2 2 4 2 2 9 2" xfId="1580"/>
    <cellStyle name=" 3]_x000d__x000a_Zoomed=1_x000d__x000a_Row=0_x000d__x000a_Column=0_x000d__x000a_Height=300_x000d__x000a_Width=300_x000d__x000a_FontName=細明體_x000d__x000a_FontStyle=0_x000d__x000a_FontSize=9_x000d__x000a_PrtFontName=Co 2 2 4 8 4 3" xfId="1581"/>
    <cellStyle name=" 3]_x000d__x000a_Zoomed=1_x000d__x000a_Row=0_x000d__x000a_Column=0_x000d__x000a_Height=300_x000d__x000a_Width=300_x000d__x000a_FontName=細明體_x000d__x000a_FontStyle=0_x000d__x000a_FontSize=9_x000d__x000a_PrtFontName=Co 5 2 2 2 2 2" xfId="1582"/>
    <cellStyle name=" 3]_x000d__x000a_Zoomed=1_x000d__x000a_Row=0_x000d__x000a_Column=0_x000d__x000a_Height=300_x000d__x000a_Width=300_x000d__x000a_FontName=細明體_x000d__x000a_FontStyle=0_x000d__x000a_FontSize=9_x000d__x000a_PrtFontName=Co 21 5" xfId="1583"/>
    <cellStyle name=" 3]_x000d__x000a_Zoomed=1_x000d__x000a_Row=0_x000d__x000a_Column=0_x000d__x000a_Height=300_x000d__x000a_Width=300_x000d__x000a_FontName=細明體_x000d__x000a_FontStyle=0_x000d__x000a_FontSize=9_x000d__x000a_PrtFontName=Co 16 5" xfId="1584"/>
    <cellStyle name=" 3]_x000d__x000a_Zoomed=1_x000d__x000a_Row=0_x000d__x000a_Column=0_x000d__x000a_Height=300_x000d__x000a_Width=300_x000d__x000a_FontName=細明體_x000d__x000a_FontStyle=0_x000d__x000a_FontSize=9_x000d__x000a_PrtFontName=Co 2 2" xfId="1585"/>
    <cellStyle name=" 3]_x000d__x000a_Zoomed=1_x000d__x000a_Row=0_x000d__x000a_Column=0_x000d__x000a_Height=300_x000d__x000a_Width=300_x000d__x000a_FontName=細明體_x000d__x000a_FontStyle=0_x000d__x000a_FontSize=9_x000d__x000a_PrtFontName=Co 5 2 2 3" xfId="1586"/>
    <cellStyle name=" 3]_x000d__x000a_Zoomed=1_x000d__x000a_Row=0_x000d__x000a_Column=0_x000d__x000a_Height=300_x000d__x000a_Width=300_x000d__x000a_FontName=細明體_x000d__x000a_FontStyle=0_x000d__x000a_FontSize=9_x000d__x000a_PrtFontName=Co 21 5 2" xfId="1587"/>
    <cellStyle name=" 3]_x000d__x000a_Zoomed=1_x000d__x000a_Row=0_x000d__x000a_Column=0_x000d__x000a_Height=300_x000d__x000a_Width=300_x000d__x000a_FontName=細明體_x000d__x000a_FontStyle=0_x000d__x000a_FontSize=9_x000d__x000a_PrtFontName=Co 2 7 10" xfId="1588"/>
    <cellStyle name=" 3]_x000d__x000a_Zoomed=1_x000d__x000a_Row=0_x000d__x000a_Column=0_x000d__x000a_Height=300_x000d__x000a_Width=300_x000d__x000a_FontName=細明體_x000d__x000a_FontStyle=0_x000d__x000a_FontSize=9_x000d__x000a_PrtFontName=Co 16 5 2" xfId="1589"/>
    <cellStyle name=" 3]_x000d__x000a_Zoomed=1_x000d__x000a_Row=0_x000d__x000a_Column=0_x000d__x000a_Height=300_x000d__x000a_Width=300_x000d__x000a_FontName=細明體_x000d__x000a_FontStyle=0_x000d__x000a_FontSize=9_x000d__x000a_PrtFontName=Co 2 2 2" xfId="1590"/>
    <cellStyle name=" 3]_x000d__x000a_Zoomed=1_x000d__x000a_Row=0_x000d__x000a_Column=0_x000d__x000a_Height=300_x000d__x000a_Width=300_x000d__x000a_FontName=細明體_x000d__x000a_FontStyle=0_x000d__x000a_FontSize=9_x000d__x000a_PrtFontName=Co 2 2 4 2 3 9" xfId="1591"/>
    <cellStyle name=" 3]_x000d__x000a_Zoomed=1_x000d__x000a_Row=0_x000d__x000a_Column=0_x000d__x000a_Height=300_x000d__x000a_Width=300_x000d__x000a_FontName=細明體_x000d__x000a_FontStyle=0_x000d__x000a_FontSize=9_x000d__x000a_PrtFontName=Co 5 2 2 3 2" xfId="1592"/>
    <cellStyle name=" 3]_x000d__x000a_Zoomed=1_x000d__x000a_Row=0_x000d__x000a_Column=0_x000d__x000a_Height=300_x000d__x000a_Width=300_x000d__x000a_FontName=細明體_x000d__x000a_FontStyle=0_x000d__x000a_FontSize=9_x000d__x000a_PrtFontName=Co 21 6" xfId="1593"/>
    <cellStyle name=" 3]_x000d__x000a_Zoomed=1_x000d__x000a_Row=0_x000d__x000a_Column=0_x000d__x000a_Height=300_x000d__x000a_Width=300_x000d__x000a_FontName=細明體_x000d__x000a_FontStyle=0_x000d__x000a_FontSize=9_x000d__x000a_PrtFontName=Co 16 6" xfId="1594"/>
    <cellStyle name=" 3]_x000d__x000a_Zoomed=1_x000d__x000a_Row=0_x000d__x000a_Column=0_x000d__x000a_Height=300_x000d__x000a_Width=300_x000d__x000a_FontName=細明體_x000d__x000a_FontStyle=0_x000d__x000a_FontSize=9_x000d__x000a_PrtFontName=Co 2 2 5 3 5 2 2" xfId="1595"/>
    <cellStyle name=" 3]_x000d__x000a_Zoomed=1_x000d__x000a_Row=0_x000d__x000a_Column=0_x000d__x000a_Height=300_x000d__x000a_Width=300_x000d__x000a_FontName=細明體_x000d__x000a_FontStyle=0_x000d__x000a_FontSize=9_x000d__x000a_PrtFontName=Co 2 3" xfId="1596"/>
    <cellStyle name=" 3]_x000d__x000a_Zoomed=1_x000d__x000a_Row=0_x000d__x000a_Column=0_x000d__x000a_Height=300_x000d__x000a_Width=300_x000d__x000a_FontName=細明體_x000d__x000a_FontStyle=0_x000d__x000a_FontSize=9_x000d__x000a_PrtFontName=Co 5 2 2 4" xfId="1597"/>
    <cellStyle name=" 3]_x000d__x000a_Zoomed=1_x000d__x000a_Row=0_x000d__x000a_Column=0_x000d__x000a_Height=300_x000d__x000a_Width=300_x000d__x000a_FontName=細明體_x000d__x000a_FontStyle=0_x000d__x000a_FontSize=9_x000d__x000a_PrtFontName=Co 21 6 2" xfId="1598"/>
    <cellStyle name=" 3]_x000d__x000a_Zoomed=1_x000d__x000a_Row=0_x000d__x000a_Column=0_x000d__x000a_Height=300_x000d__x000a_Width=300_x000d__x000a_FontName=細明體_x000d__x000a_FontStyle=0_x000d__x000a_FontSize=9_x000d__x000a_PrtFontName=Co 2 3 3 16" xfId="1599"/>
    <cellStyle name=" 3]_x000d__x000a_Zoomed=1_x000d__x000a_Row=0_x000d__x000a_Column=0_x000d__x000a_Height=300_x000d__x000a_Width=300_x000d__x000a_FontName=細明體_x000d__x000a_FontStyle=0_x000d__x000a_FontSize=9_x000d__x000a_PrtFontName=Co 16 6 2" xfId="1600"/>
    <cellStyle name=" 3]_x000d__x000a_Zoomed=1_x000d__x000a_Row=0_x000d__x000a_Column=0_x000d__x000a_Height=300_x000d__x000a_Width=300_x000d__x000a_FontName=細明體_x000d__x000a_FontStyle=0_x000d__x000a_FontSize=9_x000d__x000a_PrtFontName=Co 2 3 2" xfId="1601"/>
    <cellStyle name=" 3]_x000d__x000a_Zoomed=1_x000d__x000a_Row=0_x000d__x000a_Column=0_x000d__x000a_Height=300_x000d__x000a_Width=300_x000d__x000a_FontName=細明體_x000d__x000a_FontStyle=0_x000d__x000a_FontSize=9_x000d__x000a_PrtFontName=Co 5 2 2 4 2" xfId="1602"/>
    <cellStyle name=" 3]_x000d__x000a_Zoomed=1_x000d__x000a_Row=0_x000d__x000a_Column=0_x000d__x000a_Height=300_x000d__x000a_Width=300_x000d__x000a_FontName=細明體_x000d__x000a_FontStyle=0_x000d__x000a_FontSize=9_x000d__x000a_PrtFontName=Co 21 7 2" xfId="1603"/>
    <cellStyle name=" 3]_x000d__x000a_Zoomed=1_x000d__x000a_Row=0_x000d__x000a_Column=0_x000d__x000a_Height=300_x000d__x000a_Width=300_x000d__x000a_FontName=細明體_x000d__x000a_FontStyle=0_x000d__x000a_FontSize=9_x000d__x000a_PrtFontName=Co 16 7 2" xfId="1604"/>
    <cellStyle name=" 3]_x000d__x000a_Zoomed=1_x000d__x000a_Row=0_x000d__x000a_Column=0_x000d__x000a_Height=300_x000d__x000a_Width=300_x000d__x000a_FontName=細明體_x000d__x000a_FontStyle=0_x000d__x000a_FontSize=9_x000d__x000a_PrtFontName=Co 2 4 2" xfId="1605"/>
    <cellStyle name=" 3]_x000d__x000a_Zoomed=1_x000d__x000a_Row=0_x000d__x000a_Column=0_x000d__x000a_Height=300_x000d__x000a_Width=300_x000d__x000a_FontName=細明體_x000d__x000a_FontStyle=0_x000d__x000a_FontSize=9_x000d__x000a_PrtFontName=Co 5 2 2 5 2" xfId="1606"/>
    <cellStyle name=" 3]_x000d__x000a_Zoomed=1_x000d__x000a_Row=0_x000d__x000a_Column=0_x000d__x000a_Height=300_x000d__x000a_Width=300_x000d__x000a_FontName=細明體_x000d__x000a_FontStyle=0_x000d__x000a_FontSize=9_x000d__x000a_PrtFontName=Co 21 7 2 2" xfId="1607"/>
    <cellStyle name=" 3]_x000d__x000a_Zoomed=1_x000d__x000a_Row=0_x000d__x000a_Column=0_x000d__x000a_Height=300_x000d__x000a_Width=300_x000d__x000a_FontName=細明體_x000d__x000a_FontStyle=0_x000d__x000a_FontSize=9_x000d__x000a_PrtFontName=Co 16 7 2 2" xfId="1608"/>
    <cellStyle name=" 3]_x000d__x000a_Zoomed=1_x000d__x000a_Row=0_x000d__x000a_Column=0_x000d__x000a_Height=300_x000d__x000a_Width=300_x000d__x000a_FontName=細明體_x000d__x000a_FontStyle=0_x000d__x000a_FontSize=9_x000d__x000a_PrtFontName=Co 2 4 2 2" xfId="1609"/>
    <cellStyle name=" 3]_x000d__x000a_Zoomed=1_x000d__x000a_Row=0_x000d__x000a_Column=0_x000d__x000a_Height=300_x000d__x000a_Width=300_x000d__x000a_FontName=細明體_x000d__x000a_FontStyle=0_x000d__x000a_FontSize=9_x000d__x000a_PrtFontName=Co 5 2 2 5 2 2" xfId="1610"/>
    <cellStyle name=" 3]_x000d__x000a_Zoomed=1_x000d__x000a_Row=0_x000d__x000a_Column=0_x000d__x000a_Height=300_x000d__x000a_Width=300_x000d__x000a_FontName=細明體_x000d__x000a_FontStyle=0_x000d__x000a_FontSize=9_x000d__x000a_PrtFontName=Co 2 3 10" xfId="1611"/>
    <cellStyle name=" 3]_x000d__x000a_Zoomed=1_x000d__x000a_Row=0_x000d__x000a_Column=0_x000d__x000a_Height=300_x000d__x000a_Width=300_x000d__x000a_FontName=細明體_x000d__x000a_FontStyle=0_x000d__x000a_FontSize=9_x000d__x000a_PrtFontName=Co 21 8 2" xfId="1612"/>
    <cellStyle name=" 3]_x000d__x000a_Zoomed=1_x000d__x000a_Row=0_x000d__x000a_Column=0_x000d__x000a_Height=300_x000d__x000a_Width=300_x000d__x000a_FontName=細明體_x000d__x000a_FontStyle=0_x000d__x000a_FontSize=9_x000d__x000a_PrtFontName=Co 16 8 2" xfId="1613"/>
    <cellStyle name=" 3]_x000d__x000a_Zoomed=1_x000d__x000a_Row=0_x000d__x000a_Column=0_x000d__x000a_Height=300_x000d__x000a_Width=300_x000d__x000a_FontName=細明體_x000d__x000a_FontStyle=0_x000d__x000a_FontSize=9_x000d__x000a_PrtFontName=Co 2 5 2" xfId="1614"/>
    <cellStyle name=" 3]_x000d__x000a_Zoomed=1_x000d__x000a_Row=0_x000d__x000a_Column=0_x000d__x000a_Height=300_x000d__x000a_Width=300_x000d__x000a_FontName=細明體_x000d__x000a_FontStyle=0_x000d__x000a_FontSize=9_x000d__x000a_PrtFontName=Co 5 2 2 6 2" xfId="1615"/>
    <cellStyle name=" 3]_x000d__x000a_Zoomed=1_x000d__x000a_Row=0_x000d__x000a_Column=0_x000d__x000a_Height=300_x000d__x000a_Width=300_x000d__x000a_FontName=細明體_x000d__x000a_FontStyle=0_x000d__x000a_FontSize=9_x000d__x000a_PrtFontName=Co 21 8 2 2" xfId="1616"/>
    <cellStyle name=" 3]_x000d__x000a_Zoomed=1_x000d__x000a_Row=0_x000d__x000a_Column=0_x000d__x000a_Height=300_x000d__x000a_Width=300_x000d__x000a_FontName=細明體_x000d__x000a_FontStyle=0_x000d__x000a_FontSize=9_x000d__x000a_PrtFontName=Co 2 5 3 10" xfId="1617"/>
    <cellStyle name=" 3]_x000d__x000a_Zoomed=1_x000d__x000a_Row=0_x000d__x000a_Column=0_x000d__x000a_Height=300_x000d__x000a_Width=300_x000d__x000a_FontName=細明體_x000d__x000a_FontStyle=0_x000d__x000a_FontSize=9_x000d__x000a_PrtFontName=Co 16 8 2 2" xfId="1618"/>
    <cellStyle name=" 3]_x000d__x000a_Zoomed=1_x000d__x000a_Row=0_x000d__x000a_Column=0_x000d__x000a_Height=300_x000d__x000a_Width=300_x000d__x000a_FontName=細明體_x000d__x000a_FontStyle=0_x000d__x000a_FontSize=9_x000d__x000a_PrtFontName=Co 4 7" xfId="1619"/>
    <cellStyle name=" 3]_x000d__x000a_Zoomed=1_x000d__x000a_Row=0_x000d__x000a_Column=0_x000d__x000a_Height=300_x000d__x000a_Width=300_x000d__x000a_FontName=細明體_x000d__x000a_FontStyle=0_x000d__x000a_FontSize=9_x000d__x000a_PrtFontName=Co 2 5 2 2" xfId="1620"/>
    <cellStyle name=" 3]_x000d__x000a_Zoomed=1_x000d__x000a_Row=0_x000d__x000a_Column=0_x000d__x000a_Height=300_x000d__x000a_Width=300_x000d__x000a_FontName=細明體_x000d__x000a_FontStyle=0_x000d__x000a_FontSize=9_x000d__x000a_PrtFontName=Co 5 2 2 6 2 2" xfId="1621"/>
    <cellStyle name=" 3]_x000d__x000a_Zoomed=1_x000d__x000a_Row=0_x000d__x000a_Column=0_x000d__x000a_Height=300_x000d__x000a_Width=300_x000d__x000a_FontName=細明體_x000d__x000a_FontStyle=0_x000d__x000a_FontSize=9_x000d__x000a_PrtFontName=Co 21 9" xfId="1622"/>
    <cellStyle name=" 3]_x000d__x000a_Zoomed=1_x000d__x000a_Row=0_x000d__x000a_Column=0_x000d__x000a_Height=300_x000d__x000a_Width=300_x000d__x000a_FontName=細明體_x000d__x000a_FontStyle=0_x000d__x000a_FontSize=9_x000d__x000a_PrtFontName=Co 16 9" xfId="1623"/>
    <cellStyle name=" 3]_x000d__x000a_Zoomed=1_x000d__x000a_Row=0_x000d__x000a_Column=0_x000d__x000a_Height=300_x000d__x000a_Width=300_x000d__x000a_FontName=細明體_x000d__x000a_FontStyle=0_x000d__x000a_FontSize=9_x000d__x000a_PrtFontName=Co 2 6" xfId="1624"/>
    <cellStyle name=" 3]_x000d__x000a_Zoomed=1_x000d__x000a_Row=0_x000d__x000a_Column=0_x000d__x000a_Height=300_x000d__x000a_Width=300_x000d__x000a_FontName=細明體_x000d__x000a_FontStyle=0_x000d__x000a_FontSize=9_x000d__x000a_PrtFontName=Co 5 2 2 7" xfId="1625"/>
    <cellStyle name=" 3]_x000d__x000a_Zoomed=1_x000d__x000a_Row=0_x000d__x000a_Column=0_x000d__x000a_Height=300_x000d__x000a_Width=300_x000d__x000a_FontName=細明體_x000d__x000a_FontStyle=0_x000d__x000a_FontSize=9_x000d__x000a_PrtFontName=Co 21 9 2" xfId="1626"/>
    <cellStyle name=" 3]_x000d__x000a_Zoomed=1_x000d__x000a_Row=0_x000d__x000a_Column=0_x000d__x000a_Height=300_x000d__x000a_Width=300_x000d__x000a_FontName=細明體_x000d__x000a_FontStyle=0_x000d__x000a_FontSize=9_x000d__x000a_PrtFontName=Co 16 9 2" xfId="1627"/>
    <cellStyle name=" 3]_x000d__x000a_Zoomed=1_x000d__x000a_Row=0_x000d__x000a_Column=0_x000d__x000a_Height=300_x000d__x000a_Width=300_x000d__x000a_FontName=細明體_x000d__x000a_FontStyle=0_x000d__x000a_FontSize=9_x000d__x000a_PrtFontName=Co 2 6 2" xfId="1628"/>
    <cellStyle name=" 3]_x000d__x000a_Zoomed=1_x000d__x000a_Row=0_x000d__x000a_Column=0_x000d__x000a_Height=300_x000d__x000a_Width=300_x000d__x000a_FontName=細明體_x000d__x000a_FontStyle=0_x000d__x000a_FontSize=9_x000d__x000a_PrtFontName=Co 5 2 2 7 2" xfId="1629"/>
    <cellStyle name=" 3]_x000d__x000a_Zoomed=1_x000d__x000a_Row=0_x000d__x000a_Column=0_x000d__x000a_Height=300_x000d__x000a_Width=300_x000d__x000a_FontName=細明體_x000d__x000a_FontStyle=0_x000d__x000a_FontSize=9_x000d__x000a_PrtFontName=Co 21 9 2 2" xfId="1630"/>
    <cellStyle name=" 3]_x000d__x000a_Zoomed=1_x000d__x000a_Row=0_x000d__x000a_Column=0_x000d__x000a_Height=300_x000d__x000a_Width=300_x000d__x000a_FontName=細明體_x000d__x000a_FontStyle=0_x000d__x000a_FontSize=9_x000d__x000a_PrtFontName=Co 16 9 2 2" xfId="1631"/>
    <cellStyle name=" 3]_x000d__x000a_Zoomed=1_x000d__x000a_Row=0_x000d__x000a_Column=0_x000d__x000a_Height=300_x000d__x000a_Width=300_x000d__x000a_FontName=細明體_x000d__x000a_FontStyle=0_x000d__x000a_FontSize=9_x000d__x000a_PrtFontName=Co 2 6 2 2" xfId="1632"/>
    <cellStyle name=" 3]_x000d__x000a_Zoomed=1_x000d__x000a_Row=0_x000d__x000a_Column=0_x000d__x000a_Height=300_x000d__x000a_Width=300_x000d__x000a_FontName=細明體_x000d__x000a_FontStyle=0_x000d__x000a_FontSize=9_x000d__x000a_PrtFontName=Co 2 2 11 3 3" xfId="1633"/>
    <cellStyle name=" 3]_x000d__x000a_Zoomed=1_x000d__x000a_Row=0_x000d__x000a_Column=0_x000d__x000a_Height=300_x000d__x000a_Width=300_x000d__x000a_FontName=細明體_x000d__x000a_FontStyle=0_x000d__x000a_FontSize=9_x000d__x000a_PrtFontName=Co 5 2 2 7 2 2" xfId="1634"/>
    <cellStyle name=" 3]_x000d__x000a_Zoomed=1_x000d__x000a_Row=0_x000d__x000a_Column=0_x000d__x000a_Height=300_x000d__x000a_Width=300_x000d__x000a_FontName=細明體_x000d__x000a_FontStyle=0_x000d__x000a_FontSize=9_x000d__x000a_PrtFontName=Co 2 11" xfId="1635"/>
    <cellStyle name=" 3]_x000d__x000a_Zoomed=1_x000d__x000a_Row=0_x000d__x000a_Column=0_x000d__x000a_Height=300_x000d__x000a_Width=300_x000d__x000a_FontName=細明體_x000d__x000a_FontStyle=0_x000d__x000a_FontSize=9_x000d__x000a_PrtFontName=Co 5 2 2 16" xfId="1636"/>
    <cellStyle name=" 3]_x000d__x000a_Zoomed=1_x000d__x000a_Row=0_x000d__x000a_Column=0_x000d__x000a_Height=300_x000d__x000a_Width=300_x000d__x000a_FontName=細明體_x000d__x000a_FontStyle=0_x000d__x000a_FontSize=9_x000d__x000a_PrtFontName=Co 2 4 3 12 2 2" xfId="1637"/>
    <cellStyle name=" 3]_x000d__x000a_Zoomed=1_x000d__x000a_Row=0_x000d__x000a_Column=0_x000d__x000a_Height=300_x000d__x000a_Width=300_x000d__x000a_FontName=細明體_x000d__x000a_FontStyle=0_x000d__x000a_FontSize=9_x000d__x000a_PrtFontName=Co 2 2 6 4 3 3" xfId="1638"/>
    <cellStyle name=" 3]_x000d__x000a_Zoomed=1_x000d__x000a_Row=0_x000d__x000a_Column=0_x000d__x000a_Height=300_x000d__x000a_Width=300_x000d__x000a_FontName=細明體_x000d__x000a_FontStyle=0_x000d__x000a_FontSize=9_x000d__x000a_PrtFontName=Co 22" xfId="1639"/>
    <cellStyle name=" 3]_x000d__x000a_Zoomed=1_x000d__x000a_Row=0_x000d__x000a_Column=0_x000d__x000a_Height=300_x000d__x000a_Width=300_x000d__x000a_FontName=細明體_x000d__x000a_FontStyle=0_x000d__x000a_FontSize=9_x000d__x000a_PrtFontName=Co 17" xfId="1640"/>
    <cellStyle name=" 3]_x000d__x000a_Zoomed=1_x000d__x000a_Row=0_x000d__x000a_Column=0_x000d__x000a_Height=300_x000d__x000a_Width=300_x000d__x000a_FontName=細明體_x000d__x000a_FontStyle=0_x000d__x000a_FontSize=9_x000d__x000a_PrtFontName=Co 17 10" xfId="1641"/>
    <cellStyle name=" 3]_x000d__x000a_Zoomed=1_x000d__x000a_Row=0_x000d__x000a_Column=0_x000d__x000a_Height=300_x000d__x000a_Width=300_x000d__x000a_FontName=細明體_x000d__x000a_FontStyle=0_x000d__x000a_FontSize=9_x000d__x000a_PrtFontName=Co 2 2 5 3 2 3" xfId="1642"/>
    <cellStyle name=" 3]_x000d__x000a_Zoomed=1_x000d__x000a_Row=0_x000d__x000a_Column=0_x000d__x000a_Height=300_x000d__x000a_Width=300_x000d__x000a_FontName=細明體_x000d__x000a_FontStyle=0_x000d__x000a_FontSize=9_x000d__x000a_PrtFontName=Co 2 2 9 2 2" xfId="1643"/>
    <cellStyle name=" 3]_x000d__x000a_Zoomed=1_x000d__x000a_Row=0_x000d__x000a_Column=0_x000d__x000a_Height=300_x000d__x000a_Width=300_x000d__x000a_FontName=細明體_x000d__x000a_FontStyle=0_x000d__x000a_FontSize=9_x000d__x000a_PrtFontName=Co 17 10 2 2" xfId="1644"/>
    <cellStyle name=" 3]_x000d__x000a_Zoomed=1_x000d__x000a_Row=0_x000d__x000a_Column=0_x000d__x000a_Height=300_x000d__x000a_Width=300_x000d__x000a_FontName=細明體_x000d__x000a_FontStyle=0_x000d__x000a_FontSize=9_x000d__x000a_PrtFontName=Co 2 5 2 2 10 2 2" xfId="1645"/>
    <cellStyle name=" 3]_x000d__x000a_Zoomed=1_x000d__x000a_Row=0_x000d__x000a_Column=0_x000d__x000a_Height=300_x000d__x000a_Width=300_x000d__x000a_FontName=細明體_x000d__x000a_FontStyle=0_x000d__x000a_FontSize=9_x000d__x000a_PrtFontName=Co 17 10 3" xfId="1646"/>
    <cellStyle name=" 3]_x000d__x000a_Zoomed=1_x000d__x000a_Row=0_x000d__x000a_Column=0_x000d__x000a_Height=300_x000d__x000a_Width=300_x000d__x000a_FontName=細明體_x000d__x000a_FontStyle=0_x000d__x000a_FontSize=9_x000d__x000a_PrtFontName=Co 2 2 4 4 6" xfId="1647"/>
    <cellStyle name=" 3]_x000d__x000a_Zoomed=1_x000d__x000a_Row=0_x000d__x000a_Column=0_x000d__x000a_Height=300_x000d__x000a_Width=300_x000d__x000a_FontName=細明體_x000d__x000a_FontStyle=0_x000d__x000a_FontSize=9_x000d__x000a_PrtFontName=Co 2 2 2 2 2 13 2 2" xfId="1648"/>
    <cellStyle name=" 3]_x000d__x000a_Zoomed=1_x000d__x000a_Row=0_x000d__x000a_Column=0_x000d__x000a_Height=300_x000d__x000a_Width=300_x000d__x000a_FontName=細明體_x000d__x000a_FontStyle=0_x000d__x000a_FontSize=9_x000d__x000a_PrtFontName=Co 7 2 10 2 2" xfId="1649"/>
    <cellStyle name=" 3]_x000d__x000a_Zoomed=1_x000d__x000a_Row=0_x000d__x000a_Column=0_x000d__x000a_Height=300_x000d__x000a_Width=300_x000d__x000a_FontName=細明體_x000d__x000a_FontStyle=0_x000d__x000a_FontSize=9_x000d__x000a_PrtFontName=Co 2 2 5 3 13 2" xfId="1650"/>
    <cellStyle name=" 3]_x000d__x000a_Zoomed=1_x000d__x000a_Row=0_x000d__x000a_Column=0_x000d__x000a_Height=300_x000d__x000a_Width=300_x000d__x000a_FontName=細明體_x000d__x000a_FontStyle=0_x000d__x000a_FontSize=9_x000d__x000a_PrtFontName=Co 4 2 3 9" xfId="1651"/>
    <cellStyle name=" 3]_x000d__x000a_Zoomed=1_x000d__x000a_Row=0_x000d__x000a_Column=0_x000d__x000a_Height=300_x000d__x000a_Width=300_x000d__x000a_FontName=細明體_x000d__x000a_FontStyle=0_x000d__x000a_FontSize=9_x000d__x000a_PrtFontName=Co 17 11" xfId="1652"/>
    <cellStyle name=" 3]_x000d__x000a_Zoomed=1_x000d__x000a_Row=0_x000d__x000a_Column=0_x000d__x000a_Height=300_x000d__x000a_Width=300_x000d__x000a_FontName=細明體_x000d__x000a_FontStyle=0_x000d__x000a_FontSize=9_x000d__x000a_PrtFontName=Co 17 11 2" xfId="1653"/>
    <cellStyle name=" 3]_x000d__x000a_Zoomed=1_x000d__x000a_Row=0_x000d__x000a_Column=0_x000d__x000a_Height=300_x000d__x000a_Width=300_x000d__x000a_FontName=細明體_x000d__x000a_FontStyle=0_x000d__x000a_FontSize=9_x000d__x000a_PrtFontName=Co 17 11 2 2" xfId="1654"/>
    <cellStyle name=" 3]_x000d__x000a_Zoomed=1_x000d__x000a_Row=0_x000d__x000a_Column=0_x000d__x000a_Height=300_x000d__x000a_Width=300_x000d__x000a_FontName=細明體_x000d__x000a_FontStyle=0_x000d__x000a_FontSize=9_x000d__x000a_PrtFontName=Co 19 7 2 2" xfId="1655"/>
    <cellStyle name=" 3]_x000d__x000a_Zoomed=1_x000d__x000a_Row=0_x000d__x000a_Column=0_x000d__x000a_Height=300_x000d__x000a_Width=300_x000d__x000a_FontName=細明體_x000d__x000a_FontStyle=0_x000d__x000a_FontSize=9_x000d__x000a_PrtFontName=Co 2 6 12 2" xfId="1656"/>
    <cellStyle name=" 3]_x000d__x000a_Zoomed=1_x000d__x000a_Row=0_x000d__x000a_Column=0_x000d__x000a_Height=300_x000d__x000a_Width=300_x000d__x000a_FontName=細明體_x000d__x000a_FontStyle=0_x000d__x000a_FontSize=9_x000d__x000a_PrtFontName=Co 2 2 4 4 6 3" xfId="1657"/>
    <cellStyle name=" 3]_x000d__x000a_Zoomed=1_x000d__x000a_Row=0_x000d__x000a_Column=0_x000d__x000a_Height=300_x000d__x000a_Width=300_x000d__x000a_FontName=細明體_x000d__x000a_FontStyle=0_x000d__x000a_FontSize=9_x000d__x000a_PrtFontName=Co 17 11 3" xfId="1658"/>
    <cellStyle name=" 3]_x000d__x000a_Zoomed=1_x000d__x000a_Row=0_x000d__x000a_Column=0_x000d__x000a_Height=300_x000d__x000a_Width=300_x000d__x000a_FontName=細明體_x000d__x000a_FontStyle=0_x000d__x000a_FontSize=9_x000d__x000a_PrtFontName=Co 17 12 2" xfId="1659"/>
    <cellStyle name=" 3]_x000d__x000a_Zoomed=1_x000d__x000a_Row=0_x000d__x000a_Column=0_x000d__x000a_Height=300_x000d__x000a_Width=300_x000d__x000a_FontName=細明體_x000d__x000a_FontStyle=0_x000d__x000a_FontSize=9_x000d__x000a_PrtFontName=Co 17 12 2 2" xfId="1660"/>
    <cellStyle name=" 3]_x000d__x000a_Zoomed=1_x000d__x000a_Row=0_x000d__x000a_Column=0_x000d__x000a_Height=300_x000d__x000a_Width=300_x000d__x000a_FontName=細明體_x000d__x000a_FontStyle=0_x000d__x000a_FontSize=9_x000d__x000a_PrtFontName=Co 17 12 3" xfId="1661"/>
    <cellStyle name=" 3]_x000d__x000a_Zoomed=1_x000d__x000a_Row=0_x000d__x000a_Column=0_x000d__x000a_Height=300_x000d__x000a_Width=300_x000d__x000a_FontName=細明體_x000d__x000a_FontStyle=0_x000d__x000a_FontSize=9_x000d__x000a_PrtFontName=Co 3 4 2 3 6 2" xfId="1662"/>
    <cellStyle name=" 3]_x000d__x000a_Zoomed=1_x000d__x000a_Row=0_x000d__x000a_Column=0_x000d__x000a_Height=300_x000d__x000a_Width=300_x000d__x000a_FontName=細明體_x000d__x000a_FontStyle=0_x000d__x000a_FontSize=9_x000d__x000a_PrtFontName=Co 2 3 3 8 2 2" xfId="1663"/>
    <cellStyle name=" 3]_x000d__x000a_Zoomed=1_x000d__x000a_Row=0_x000d__x000a_Column=0_x000d__x000a_Height=300_x000d__x000a_Width=300_x000d__x000a_FontName=細明體_x000d__x000a_FontStyle=0_x000d__x000a_FontSize=9_x000d__x000a_PrtFontName=Co 17 13" xfId="1664"/>
    <cellStyle name=" 3]_x000d__x000a_Zoomed=1_x000d__x000a_Row=0_x000d__x000a_Column=0_x000d__x000a_Height=300_x000d__x000a_Width=300_x000d__x000a_FontName=細明體_x000d__x000a_FontStyle=0_x000d__x000a_FontSize=9_x000d__x000a_PrtFontName=Co 3 4 2 3 6 2 2" xfId="1665"/>
    <cellStyle name=" 3]_x000d__x000a_Zoomed=1_x000d__x000a_Row=0_x000d__x000a_Column=0_x000d__x000a_Height=300_x000d__x000a_Width=300_x000d__x000a_FontName=細明體_x000d__x000a_FontStyle=0_x000d__x000a_FontSize=9_x000d__x000a_PrtFontName=Co 17 13 2" xfId="1666"/>
    <cellStyle name=" 3]_x000d__x000a_Zoomed=1_x000d__x000a_Row=0_x000d__x000a_Column=0_x000d__x000a_Height=300_x000d__x000a_Width=300_x000d__x000a_FontName=細明體_x000d__x000a_FontStyle=0_x000d__x000a_FontSize=9_x000d__x000a_PrtFontName=Co 3 3 2 2 3 3" xfId="1667"/>
    <cellStyle name=" 3]_x000d__x000a_Zoomed=1_x000d__x000a_Row=0_x000d__x000a_Column=0_x000d__x000a_Height=300_x000d__x000a_Width=300_x000d__x000a_FontName=細明體_x000d__x000a_FontStyle=0_x000d__x000a_FontSize=9_x000d__x000a_PrtFontName=Co 2 2 2 7 3" xfId="1668"/>
    <cellStyle name=" 3]_x000d__x000a_Zoomed=1_x000d__x000a_Row=0_x000d__x000a_Column=0_x000d__x000a_Height=300_x000d__x000a_Width=300_x000d__x000a_FontName=細明體_x000d__x000a_FontStyle=0_x000d__x000a_FontSize=9_x000d__x000a_PrtFontName=Co 2 2 4 4 8 2 2" xfId="1669"/>
    <cellStyle name=" 3]_x000d__x000a_Zoomed=1_x000d__x000a_Row=0_x000d__x000a_Column=0_x000d__x000a_Height=300_x000d__x000a_Width=300_x000d__x000a_FontName=細明體_x000d__x000a_FontStyle=0_x000d__x000a_FontSize=9_x000d__x000a_PrtFontName=Co 17 13 2 2" xfId="1670"/>
    <cellStyle name=" 3]_x000d__x000a_Zoomed=1_x000d__x000a_Row=0_x000d__x000a_Column=0_x000d__x000a_Height=300_x000d__x000a_Width=300_x000d__x000a_FontName=細明體_x000d__x000a_FontStyle=0_x000d__x000a_FontSize=9_x000d__x000a_PrtFontName=Co 17 13 3" xfId="1671"/>
    <cellStyle name=" 3]_x000d__x000a_Zoomed=1_x000d__x000a_Row=0_x000d__x000a_Column=0_x000d__x000a_Height=300_x000d__x000a_Width=300_x000d__x000a_FontName=細明體_x000d__x000a_FontStyle=0_x000d__x000a_FontSize=9_x000d__x000a_PrtFontName=Co 2 2 2 4 9 2" xfId="1672"/>
    <cellStyle name=" 3]_x000d__x000a_Zoomed=1_x000d__x000a_Row=0_x000d__x000a_Column=0_x000d__x000a_Height=300_x000d__x000a_Width=300_x000d__x000a_FontName=細明體_x000d__x000a_FontStyle=0_x000d__x000a_FontSize=9_x000d__x000a_PrtFontName=Co 2 2 4 4 9" xfId="1673"/>
    <cellStyle name=" 3]_x000d__x000a_Zoomed=1_x000d__x000a_Row=0_x000d__x000a_Column=0_x000d__x000a_Height=300_x000d__x000a_Width=300_x000d__x000a_FontName=細明體_x000d__x000a_FontStyle=0_x000d__x000a_FontSize=9_x000d__x000a_PrtFontName=Co 3 4 2 3 6 3" xfId="1674"/>
    <cellStyle name=" 3]_x000d__x000a_Zoomed=1_x000d__x000a_Row=0_x000d__x000a_Column=0_x000d__x000a_Height=300_x000d__x000a_Width=300_x000d__x000a_FontName=細明體_x000d__x000a_FontStyle=0_x000d__x000a_FontSize=9_x000d__x000a_PrtFontName=Co 3 2 2 2 13 2 2" xfId="1675"/>
    <cellStyle name=" 3]_x000d__x000a_Zoomed=1_x000d__x000a_Row=0_x000d__x000a_Column=0_x000d__x000a_Height=300_x000d__x000a_Width=300_x000d__x000a_FontName=細明體_x000d__x000a_FontStyle=0_x000d__x000a_FontSize=9_x000d__x000a_PrtFontName=Co 17 14" xfId="1676"/>
    <cellStyle name=" 3]_x000d__x000a_Zoomed=1_x000d__x000a_Row=0_x000d__x000a_Column=0_x000d__x000a_Height=300_x000d__x000a_Width=300_x000d__x000a_FontName=細明體_x000d__x000a_FontStyle=0_x000d__x000a_FontSize=9_x000d__x000a_PrtFontName=Co 17 14 2 2" xfId="1677"/>
    <cellStyle name=" 3]_x000d__x000a_Zoomed=1_x000d__x000a_Row=0_x000d__x000a_Column=0_x000d__x000a_Height=300_x000d__x000a_Width=300_x000d__x000a_FontName=細明體_x000d__x000a_FontStyle=0_x000d__x000a_FontSize=9_x000d__x000a_PrtFontName=Co 2 2 2 4 9 3" xfId="1678"/>
    <cellStyle name=" 3]_x000d__x000a_Zoomed=1_x000d__x000a_Row=0_x000d__x000a_Column=0_x000d__x000a_Height=300_x000d__x000a_Width=300_x000d__x000a_FontName=細明體_x000d__x000a_FontStyle=0_x000d__x000a_FontSize=9_x000d__x000a_PrtFontName=Co 3 3 4 8 2 2" xfId="1679"/>
    <cellStyle name=" 3]_x000d__x000a_Zoomed=1_x000d__x000a_Row=0_x000d__x000a_Column=0_x000d__x000a_Height=300_x000d__x000a_Width=300_x000d__x000a_FontName=細明體_x000d__x000a_FontStyle=0_x000d__x000a_FontSize=9_x000d__x000a_PrtFontName=Co 2 4 8 6 2" xfId="1680"/>
    <cellStyle name=" 3]_x000d__x000a_Zoomed=1_x000d__x000a_Row=0_x000d__x000a_Column=0_x000d__x000a_Height=300_x000d__x000a_Width=300_x000d__x000a_FontName=細明體_x000d__x000a_FontStyle=0_x000d__x000a_FontSize=9_x000d__x000a_PrtFontName=Co 17 15" xfId="1681"/>
    <cellStyle name=" 3]_x000d__x000a_Zoomed=1_x000d__x000a_Row=0_x000d__x000a_Column=0_x000d__x000a_Height=300_x000d__x000a_Width=300_x000d__x000a_FontName=細明體_x000d__x000a_FontStyle=0_x000d__x000a_FontSize=9_x000d__x000a_PrtFontName=Co 17 15 2" xfId="1682"/>
    <cellStyle name=" 3]_x000d__x000a_Zoomed=1_x000d__x000a_Row=0_x000d__x000a_Column=0_x000d__x000a_Height=300_x000d__x000a_Width=300_x000d__x000a_FontName=細明體_x000d__x000a_FontStyle=0_x000d__x000a_FontSize=9_x000d__x000a_PrtFontName=Co 2 5 2 2 4 3" xfId="1683"/>
    <cellStyle name=" 3]_x000d__x000a_Zoomed=1_x000d__x000a_Row=0_x000d__x000a_Column=0_x000d__x000a_Height=300_x000d__x000a_Width=300_x000d__x000a_FontName=細明體_x000d__x000a_FontStyle=0_x000d__x000a_FontSize=9_x000d__x000a_PrtFontName=Co 2 2 2 3 11 3" xfId="1684"/>
    <cellStyle name=" 3]_x000d__x000a_Zoomed=1_x000d__x000a_Row=0_x000d__x000a_Column=0_x000d__x000a_Height=300_x000d__x000a_Width=300_x000d__x000a_FontName=細明體_x000d__x000a_FontStyle=0_x000d__x000a_FontSize=9_x000d__x000a_PrtFontName=Co 17 15 2 2" xfId="1685"/>
    <cellStyle name=" 3]_x000d__x000a_Zoomed=1_x000d__x000a_Row=0_x000d__x000a_Column=0_x000d__x000a_Height=300_x000d__x000a_Width=300_x000d__x000a_FontName=細明體_x000d__x000a_FontStyle=0_x000d__x000a_FontSize=9_x000d__x000a_PrtFontName=Co 3 4 5 3" xfId="1686"/>
    <cellStyle name=" 3]_x000d__x000a_Zoomed=1_x000d__x000a_Row=0_x000d__x000a_Column=0_x000d__x000a_Height=300_x000d__x000a_Width=300_x000d__x000a_FontName=細明體_x000d__x000a_FontStyle=0_x000d__x000a_FontSize=9_x000d__x000a_PrtFontName=Co 2 3 2 3 9 2 2" xfId="1687"/>
    <cellStyle name=" 3]_x000d__x000a_Zoomed=1_x000d__x000a_Row=0_x000d__x000a_Column=0_x000d__x000a_Height=300_x000d__x000a_Width=300_x000d__x000a_FontName=細明體_x000d__x000a_FontStyle=0_x000d__x000a_FontSize=9_x000d__x000a_PrtFontName=Co 2 2 2 10" xfId="1688"/>
    <cellStyle name=" 3]_x000d__x000a_Zoomed=1_x000d__x000a_Row=0_x000d__x000a_Column=0_x000d__x000a_Height=300_x000d__x000a_Width=300_x000d__x000a_FontName=細明體_x000d__x000a_FontStyle=0_x000d__x000a_FontSize=9_x000d__x000a_PrtFontName=Co 17 16" xfId="1689"/>
    <cellStyle name=" 3]_x000d__x000a_Zoomed=1_x000d__x000a_Row=0_x000d__x000a_Column=0_x000d__x000a_Height=300_x000d__x000a_Width=300_x000d__x000a_FontName=細明體_x000d__x000a_FontStyle=0_x000d__x000a_FontSize=9_x000d__x000a_PrtFontName=Co 17 16 2" xfId="1690"/>
    <cellStyle name=" 3]_x000d__x000a_Zoomed=1_x000d__x000a_Row=0_x000d__x000a_Column=0_x000d__x000a_Height=300_x000d__x000a_Width=300_x000d__x000a_FontName=細明體_x000d__x000a_FontStyle=0_x000d__x000a_FontSize=9_x000d__x000a_PrtFontName=Co 17 16 2 2" xfId="1691"/>
    <cellStyle name=" 3]_x000d__x000a_Zoomed=1_x000d__x000a_Row=0_x000d__x000a_Column=0_x000d__x000a_Height=300_x000d__x000a_Width=300_x000d__x000a_FontName=細明體_x000d__x000a_FontStyle=0_x000d__x000a_FontSize=9_x000d__x000a_PrtFontName=Co 2 5 2 2 3 2 2" xfId="1692"/>
    <cellStyle name=" 3]_x000d__x000a_Zoomed=1_x000d__x000a_Row=0_x000d__x000a_Column=0_x000d__x000a_Height=300_x000d__x000a_Width=300_x000d__x000a_FontName=細明體_x000d__x000a_FontStyle=0_x000d__x000a_FontSize=9_x000d__x000a_PrtFontName=Co 5 4 7 2" xfId="1693"/>
    <cellStyle name=" 3]_x000d__x000a_Zoomed=1_x000d__x000a_Row=0_x000d__x000a_Column=0_x000d__x000a_Height=300_x000d__x000a_Width=300_x000d__x000a_FontName=細明體_x000d__x000a_FontStyle=0_x000d__x000a_FontSize=9_x000d__x000a_PrtFontName=Co 2 2 2 3 10 2 2" xfId="1694"/>
    <cellStyle name=" 3]_x000d__x000a_Zoomed=1_x000d__x000a_Row=0_x000d__x000a_Column=0_x000d__x000a_Height=300_x000d__x000a_Width=300_x000d__x000a_FontName=細明體_x000d__x000a_FontStyle=0_x000d__x000a_FontSize=9_x000d__x000a_PrtFontName=Co 17 16 3" xfId="1695"/>
    <cellStyle name=" 3]_x000d__x000a_Zoomed=1_x000d__x000a_Row=0_x000d__x000a_Column=0_x000d__x000a_Height=300_x000d__x000a_Width=300_x000d__x000a_FontName=細明體_x000d__x000a_FontStyle=0_x000d__x000a_FontSize=9_x000d__x000a_PrtFontName=Co 2 2 4 6 2 2" xfId="1696"/>
    <cellStyle name=" 3]_x000d__x000a_Zoomed=1_x000d__x000a_Row=0_x000d__x000a_Column=0_x000d__x000a_Height=300_x000d__x000a_Width=300_x000d__x000a_FontName=細明體_x000d__x000a_FontStyle=0_x000d__x000a_FontSize=9_x000d__x000a_PrtFontName=Co 17 17" xfId="1697"/>
    <cellStyle name=" 3]_x000d__x000a_Zoomed=1_x000d__x000a_Row=0_x000d__x000a_Column=0_x000d__x000a_Height=300_x000d__x000a_Width=300_x000d__x000a_FontName=細明體_x000d__x000a_FontStyle=0_x000d__x000a_FontSize=9_x000d__x000a_PrtFontName=Co 17 17 2" xfId="1698"/>
    <cellStyle name=" 3]_x000d__x000a_Zoomed=1_x000d__x000a_Row=0_x000d__x000a_Column=0_x000d__x000a_Height=300_x000d__x000a_Width=300_x000d__x000a_FontName=細明體_x000d__x000a_FontStyle=0_x000d__x000a_FontSize=9_x000d__x000a_PrtFontName=Co 3 6 8 4 2 2" xfId="1699"/>
    <cellStyle name=" 3]_x000d__x000a_Zoomed=1_x000d__x000a_Row=0_x000d__x000a_Column=0_x000d__x000a_Height=300_x000d__x000a_Width=300_x000d__x000a_FontName=細明體_x000d__x000a_FontStyle=0_x000d__x000a_FontSize=9_x000d__x000a_PrtFontName=Co 19 3 2 2" xfId="1700"/>
    <cellStyle name=" 3]_x000d__x000a_Zoomed=1_x000d__x000a_Row=0_x000d__x000a_Column=0_x000d__x000a_Height=300_x000d__x000a_Width=300_x000d__x000a_FontName=細明體_x000d__x000a_FontStyle=0_x000d__x000a_FontSize=9_x000d__x000a_PrtFontName=Co 17 18" xfId="1701"/>
    <cellStyle name=" 3]_x000d__x000a_Zoomed=1_x000d__x000a_Row=0_x000d__x000a_Column=0_x000d__x000a_Height=300_x000d__x000a_Width=300_x000d__x000a_FontName=細明體_x000d__x000a_FontStyle=0_x000d__x000a_FontSize=9_x000d__x000a_PrtFontName=Co 3 6 6 3" xfId="1702"/>
    <cellStyle name=" 3]_x000d__x000a_Zoomed=1_x000d__x000a_Row=0_x000d__x000a_Column=0_x000d__x000a_Height=300_x000d__x000a_Width=300_x000d__x000a_FontName=細明體_x000d__x000a_FontStyle=0_x000d__x000a_FontSize=9_x000d__x000a_PrtFontName=Co 22 2" xfId="1703"/>
    <cellStyle name=" 3]_x000d__x000a_Zoomed=1_x000d__x000a_Row=0_x000d__x000a_Column=0_x000d__x000a_Height=300_x000d__x000a_Width=300_x000d__x000a_FontName=細明體_x000d__x000a_FontStyle=0_x000d__x000a_FontSize=9_x000d__x000a_PrtFontName=Co 2 4 2 2 8" xfId="1704"/>
    <cellStyle name=" 3]_x000d__x000a_Zoomed=1_x000d__x000a_Row=0_x000d__x000a_Column=0_x000d__x000a_Height=300_x000d__x000a_Width=300_x000d__x000a_FontName=細明體_x000d__x000a_FontStyle=0_x000d__x000a_FontSize=9_x000d__x000a_PrtFontName=Co 17 2" xfId="1705"/>
    <cellStyle name=" 3]_x000d__x000a_Zoomed=1_x000d__x000a_Row=0_x000d__x000a_Column=0_x000d__x000a_Height=300_x000d__x000a_Width=300_x000d__x000a_FontName=細明體_x000d__x000a_FontStyle=0_x000d__x000a_FontSize=9_x000d__x000a_PrtFontName=Co 2 2 3 2 2 4 3" xfId="1706"/>
    <cellStyle name=" 3]_x000d__x000a_Zoomed=1_x000d__x000a_Row=0_x000d__x000a_Column=0_x000d__x000a_Height=300_x000d__x000a_Width=300_x000d__x000a_FontName=細明體_x000d__x000a_FontStyle=0_x000d__x000a_FontSize=9_x000d__x000a_PrtFontName=Co 19 17" xfId="1707"/>
    <cellStyle name=" 3]_x000d__x000a_Zoomed=1_x000d__x000a_Row=0_x000d__x000a_Column=0_x000d__x000a_Height=300_x000d__x000a_Width=300_x000d__x000a_FontName=細明體_x000d__x000a_FontStyle=0_x000d__x000a_FontSize=9_x000d__x000a_PrtFontName=Co 22 2 2" xfId="1708"/>
    <cellStyle name=" 3]_x000d__x000a_Zoomed=1_x000d__x000a_Row=0_x000d__x000a_Column=0_x000d__x000a_Height=300_x000d__x000a_Width=300_x000d__x000a_FontName=細明體_x000d__x000a_FontStyle=0_x000d__x000a_FontSize=9_x000d__x000a_PrtFontName=Co 2 4 2 2 8 2" xfId="1709"/>
    <cellStyle name=" 3]_x000d__x000a_Zoomed=1_x000d__x000a_Row=0_x000d__x000a_Column=0_x000d__x000a_Height=300_x000d__x000a_Width=300_x000d__x000a_FontName=細明體_x000d__x000a_FontStyle=0_x000d__x000a_FontSize=9_x000d__x000a_PrtFontName=Co 17 2 2" xfId="1710"/>
    <cellStyle name=" 3]_x000d__x000a_Zoomed=1_x000d__x000a_Row=0_x000d__x000a_Column=0_x000d__x000a_Height=300_x000d__x000a_Width=300_x000d__x000a_FontName=細明體_x000d__x000a_FontStyle=0_x000d__x000a_FontSize=9_x000d__x000a_PrtFontName=Co 19 17 2" xfId="1711"/>
    <cellStyle name=" 3]_x000d__x000a_Zoomed=1_x000d__x000a_Row=0_x000d__x000a_Column=0_x000d__x000a_Height=300_x000d__x000a_Width=300_x000d__x000a_FontName=細明體_x000d__x000a_FontStyle=0_x000d__x000a_FontSize=9_x000d__x000a_PrtFontName=Co 22 2 3" xfId="1712"/>
    <cellStyle name=" 3]_x000d__x000a_Zoomed=1_x000d__x000a_Row=0_x000d__x000a_Column=0_x000d__x000a_Height=300_x000d__x000a_Width=300_x000d__x000a_FontName=細明體_x000d__x000a_FontStyle=0_x000d__x000a_FontSize=9_x000d__x000a_PrtFontName=Co 2 4 2 2 8 3" xfId="1713"/>
    <cellStyle name=" 3]_x000d__x000a_Zoomed=1_x000d__x000a_Row=0_x000d__x000a_Column=0_x000d__x000a_Height=300_x000d__x000a_Width=300_x000d__x000a_FontName=細明體_x000d__x000a_FontStyle=0_x000d__x000a_FontSize=9_x000d__x000a_PrtFontName=Co 17 2 3" xfId="1714"/>
    <cellStyle name=" 3]_x000d__x000a_Zoomed=1_x000d__x000a_Row=0_x000d__x000a_Column=0_x000d__x000a_Height=300_x000d__x000a_Width=300_x000d__x000a_FontName=細明體_x000d__x000a_FontStyle=0_x000d__x000a_FontSize=9_x000d__x000a_PrtFontName=Co 22 3" xfId="1715"/>
    <cellStyle name=" 3]_x000d__x000a_Zoomed=1_x000d__x000a_Row=0_x000d__x000a_Column=0_x000d__x000a_Height=300_x000d__x000a_Width=300_x000d__x000a_FontName=細明體_x000d__x000a_FontStyle=0_x000d__x000a_FontSize=9_x000d__x000a_PrtFontName=Co 2 4 3 6 2 2" xfId="1716"/>
    <cellStyle name=" 3]_x000d__x000a_Zoomed=1_x000d__x000a_Row=0_x000d__x000a_Column=0_x000d__x000a_Height=300_x000d__x000a_Width=300_x000d__x000a_FontName=細明體_x000d__x000a_FontStyle=0_x000d__x000a_FontSize=9_x000d__x000a_PrtFontName=Co 2 4 2 2 9" xfId="1717"/>
    <cellStyle name=" 3]_x000d__x000a_Zoomed=1_x000d__x000a_Row=0_x000d__x000a_Column=0_x000d__x000a_Height=300_x000d__x000a_Width=300_x000d__x000a_FontName=細明體_x000d__x000a_FontStyle=0_x000d__x000a_FontSize=9_x000d__x000a_PrtFontName=Co 17 3" xfId="1718"/>
    <cellStyle name=" 3]_x000d__x000a_Zoomed=1_x000d__x000a_Row=0_x000d__x000a_Column=0_x000d__x000a_Height=300_x000d__x000a_Width=300_x000d__x000a_FontName=細明體_x000d__x000a_FontStyle=0_x000d__x000a_FontSize=9_x000d__x000a_PrtFontName=Co 19 18" xfId="1719"/>
    <cellStyle name=" 3]_x000d__x000a_Zoomed=1_x000d__x000a_Row=0_x000d__x000a_Column=0_x000d__x000a_Height=300_x000d__x000a_Width=300_x000d__x000a_FontName=細明體_x000d__x000a_FontStyle=0_x000d__x000a_FontSize=9_x000d__x000a_PrtFontName=Co 22 3 2" xfId="1720"/>
    <cellStyle name=" 3]_x000d__x000a_Zoomed=1_x000d__x000a_Row=0_x000d__x000a_Column=0_x000d__x000a_Height=300_x000d__x000a_Width=300_x000d__x000a_FontName=細明體_x000d__x000a_FontStyle=0_x000d__x000a_FontSize=9_x000d__x000a_PrtFontName=Co 2 4 2 2 9 2" xfId="1721"/>
    <cellStyle name=" 3]_x000d__x000a_Zoomed=1_x000d__x000a_Row=0_x000d__x000a_Column=0_x000d__x000a_Height=300_x000d__x000a_Width=300_x000d__x000a_FontName=細明體_x000d__x000a_FontStyle=0_x000d__x000a_FontSize=9_x000d__x000a_PrtFontName=Co 17 3 2" xfId="1722"/>
    <cellStyle name=" 3]_x000d__x000a_Zoomed=1_x000d__x000a_Row=0_x000d__x000a_Column=0_x000d__x000a_Height=300_x000d__x000a_Width=300_x000d__x000a_FontName=細明體_x000d__x000a_FontStyle=0_x000d__x000a_FontSize=9_x000d__x000a_PrtFontName=Co 22 3 2 2" xfId="1723"/>
    <cellStyle name=" 3]_x000d__x000a_Zoomed=1_x000d__x000a_Row=0_x000d__x000a_Column=0_x000d__x000a_Height=300_x000d__x000a_Width=300_x000d__x000a_FontName=細明體_x000d__x000a_FontStyle=0_x000d__x000a_FontSize=9_x000d__x000a_PrtFontName=Co 2 4 2 2 9 2 2" xfId="1724"/>
    <cellStyle name=" 3]_x000d__x000a_Zoomed=1_x000d__x000a_Row=0_x000d__x000a_Column=0_x000d__x000a_Height=300_x000d__x000a_Width=300_x000d__x000a_FontName=細明體_x000d__x000a_FontStyle=0_x000d__x000a_FontSize=9_x000d__x000a_PrtFontName=Co 17 3 2 2" xfId="1725"/>
    <cellStyle name=" 3]_x000d__x000a_Zoomed=1_x000d__x000a_Row=0_x000d__x000a_Column=0_x000d__x000a_Height=300_x000d__x000a_Width=300_x000d__x000a_FontName=細明體_x000d__x000a_FontStyle=0_x000d__x000a_FontSize=9_x000d__x000a_PrtFontName=Co 22 3 3" xfId="1726"/>
    <cellStyle name=" 3]_x000d__x000a_Zoomed=1_x000d__x000a_Row=0_x000d__x000a_Column=0_x000d__x000a_Height=300_x000d__x000a_Width=300_x000d__x000a_FontName=細明體_x000d__x000a_FontStyle=0_x000d__x000a_FontSize=9_x000d__x000a_PrtFontName=Co 2 4 2 2 9 3" xfId="1727"/>
    <cellStyle name=" 3]_x000d__x000a_Zoomed=1_x000d__x000a_Row=0_x000d__x000a_Column=0_x000d__x000a_Height=300_x000d__x000a_Width=300_x000d__x000a_FontName=細明體_x000d__x000a_FontStyle=0_x000d__x000a_FontSize=9_x000d__x000a_PrtFontName=Co 17 3 3" xfId="1728"/>
    <cellStyle name=" 3]_x000d__x000a_Zoomed=1_x000d__x000a_Row=0_x000d__x000a_Column=0_x000d__x000a_Height=300_x000d__x000a_Width=300_x000d__x000a_FontName=細明體_x000d__x000a_FontStyle=0_x000d__x000a_FontSize=9_x000d__x000a_PrtFontName=Co 22 4" xfId="1729"/>
    <cellStyle name=" 3]_x000d__x000a_Zoomed=1_x000d__x000a_Row=0_x000d__x000a_Column=0_x000d__x000a_Height=300_x000d__x000a_Width=300_x000d__x000a_FontName=細明體_x000d__x000a_FontStyle=0_x000d__x000a_FontSize=9_x000d__x000a_PrtFontName=Co 17 4" xfId="1730"/>
    <cellStyle name=" 3]_x000d__x000a_Zoomed=1_x000d__x000a_Row=0_x000d__x000a_Column=0_x000d__x000a_Height=300_x000d__x000a_Width=300_x000d__x000a_FontName=細明體_x000d__x000a_FontStyle=0_x000d__x000a_FontSize=9_x000d__x000a_PrtFontName=Co 22 4 2" xfId="1731"/>
    <cellStyle name=" 3]_x000d__x000a_Zoomed=1_x000d__x000a_Row=0_x000d__x000a_Column=0_x000d__x000a_Height=300_x000d__x000a_Width=300_x000d__x000a_FontName=細明體_x000d__x000a_FontStyle=0_x000d__x000a_FontSize=9_x000d__x000a_PrtFontName=Co 17 4 2" xfId="1732"/>
    <cellStyle name=" 3]_x000d__x000a_Zoomed=1_x000d__x000a_Row=0_x000d__x000a_Column=0_x000d__x000a_Height=300_x000d__x000a_Width=300_x000d__x000a_FontName=細明體_x000d__x000a_FontStyle=0_x000d__x000a_FontSize=9_x000d__x000a_PrtFontName=Co 2 2 3 2 2 10" xfId="1733"/>
    <cellStyle name=" 3]_x000d__x000a_Zoomed=1_x000d__x000a_Row=0_x000d__x000a_Column=0_x000d__x000a_Height=300_x000d__x000a_Width=300_x000d__x000a_FontName=細明體_x000d__x000a_FontStyle=0_x000d__x000a_FontSize=9_x000d__x000a_PrtFontName=Co 17 4 2 2" xfId="1734"/>
    <cellStyle name=" 3]_x000d__x000a_Zoomed=1_x000d__x000a_Row=0_x000d__x000a_Column=0_x000d__x000a_Height=300_x000d__x000a_Width=300_x000d__x000a_FontName=細明體_x000d__x000a_FontStyle=0_x000d__x000a_FontSize=9_x000d__x000a_PrtFontName=Co 2 2 5 8 4 3" xfId="1735"/>
    <cellStyle name=" 3]_x000d__x000a_Zoomed=1_x000d__x000a_Row=0_x000d__x000a_Column=0_x000d__x000a_Height=300_x000d__x000a_Width=300_x000d__x000a_FontName=細明體_x000d__x000a_FontStyle=0_x000d__x000a_FontSize=9_x000d__x000a_PrtFontName=Co 5 2 3 2 2 2" xfId="1736"/>
    <cellStyle name=" 3]_x000d__x000a_Zoomed=1_x000d__x000a_Row=0_x000d__x000a_Column=0_x000d__x000a_Height=300_x000d__x000a_Width=300_x000d__x000a_FontName=細明體_x000d__x000a_FontStyle=0_x000d__x000a_FontSize=9_x000d__x000a_PrtFontName=Co 3 4 4 6 2 2" xfId="1737"/>
    <cellStyle name=" 3]_x000d__x000a_Zoomed=1_x000d__x000a_Row=0_x000d__x000a_Column=0_x000d__x000a_Height=300_x000d__x000a_Width=300_x000d__x000a_FontName=細明體_x000d__x000a_FontStyle=0_x000d__x000a_FontSize=9_x000d__x000a_PrtFontName=Co 22 5" xfId="1738"/>
    <cellStyle name=" 3]_x000d__x000a_Zoomed=1_x000d__x000a_Row=0_x000d__x000a_Column=0_x000d__x000a_Height=300_x000d__x000a_Width=300_x000d__x000a_FontName=細明體_x000d__x000a_FontStyle=0_x000d__x000a_FontSize=9_x000d__x000a_PrtFontName=Co 17 5" xfId="1739"/>
    <cellStyle name=" 3]_x000d__x000a_Zoomed=1_x000d__x000a_Row=0_x000d__x000a_Column=0_x000d__x000a_Height=300_x000d__x000a_Width=300_x000d__x000a_FontName=細明體_x000d__x000a_FontStyle=0_x000d__x000a_FontSize=9_x000d__x000a_PrtFontName=Co 3 2" xfId="1740"/>
    <cellStyle name=" 3]_x000d__x000a_Zoomed=1_x000d__x000a_Row=0_x000d__x000a_Column=0_x000d__x000a_Height=300_x000d__x000a_Width=300_x000d__x000a_FontName=細明體_x000d__x000a_FontStyle=0_x000d__x000a_FontSize=9_x000d__x000a_PrtFontName=Co 5 2 3 3" xfId="1741"/>
    <cellStyle name=" 3]_x000d__x000a_Zoomed=1_x000d__x000a_Row=0_x000d__x000a_Column=0_x000d__x000a_Height=300_x000d__x000a_Width=300_x000d__x000a_FontName=細明體_x000d__x000a_FontStyle=0_x000d__x000a_FontSize=9_x000d__x000a_PrtFontName=Co 3 3" xfId="1742"/>
    <cellStyle name=" 3]_x000d__x000a_Zoomed=1_x000d__x000a_Row=0_x000d__x000a_Column=0_x000d__x000a_Height=300_x000d__x000a_Width=300_x000d__x000a_FontName=細明體_x000d__x000a_FontStyle=0_x000d__x000a_FontSize=9_x000d__x000a_PrtFontName=Co 5 2 3 4" xfId="1743"/>
    <cellStyle name=" 3]_x000d__x000a_Zoomed=1_x000d__x000a_Row=0_x000d__x000a_Column=0_x000d__x000a_Height=300_x000d__x000a_Width=300_x000d__x000a_FontName=細明體_x000d__x000a_FontStyle=0_x000d__x000a_FontSize=9_x000d__x000a_PrtFontName=Co 17 6" xfId="1744"/>
    <cellStyle name=" 3]_x000d__x000a_Zoomed=1_x000d__x000a_Row=0_x000d__x000a_Column=0_x000d__x000a_Height=300_x000d__x000a_Width=300_x000d__x000a_FontName=細明體_x000d__x000a_FontStyle=0_x000d__x000a_FontSize=9_x000d__x000a_PrtFontName=Co 3 3 2" xfId="1745"/>
    <cellStyle name=" 3]_x000d__x000a_Zoomed=1_x000d__x000a_Row=0_x000d__x000a_Column=0_x000d__x000a_Height=300_x000d__x000a_Width=300_x000d__x000a_FontName=細明體_x000d__x000a_FontStyle=0_x000d__x000a_FontSize=9_x000d__x000a_PrtFontName=Co 5 2 3 4 2" xfId="1746"/>
    <cellStyle name=" 3]_x000d__x000a_Zoomed=1_x000d__x000a_Row=0_x000d__x000a_Column=0_x000d__x000a_Height=300_x000d__x000a_Width=300_x000d__x000a_FontName=細明體_x000d__x000a_FontStyle=0_x000d__x000a_FontSize=9_x000d__x000a_PrtFontName=Co 7 2 4 3" xfId="1747"/>
    <cellStyle name=" 3]_x000d__x000a_Zoomed=1_x000d__x000a_Row=0_x000d__x000a_Column=0_x000d__x000a_Height=300_x000d__x000a_Width=300_x000d__x000a_FontName=細明體_x000d__x000a_FontStyle=0_x000d__x000a_FontSize=9_x000d__x000a_PrtFontName=Co 17 6 2" xfId="1748"/>
    <cellStyle name=" 3]_x000d__x000a_Zoomed=1_x000d__x000a_Row=0_x000d__x000a_Column=0_x000d__x000a_Height=300_x000d__x000a_Width=300_x000d__x000a_FontName=細明體_x000d__x000a_FontStyle=0_x000d__x000a_FontSize=9_x000d__x000a_PrtFontName=Co 3 4 2 2 2 2 2" xfId="1749"/>
    <cellStyle name=" 3]_x000d__x000a_Zoomed=1_x000d__x000a_Row=0_x000d__x000a_Column=0_x000d__x000a_Height=300_x000d__x000a_Width=300_x000d__x000a_FontName=細明體_x000d__x000a_FontStyle=0_x000d__x000a_FontSize=9_x000d__x000a_PrtFontName=Co 3 2 2 6 2 2" xfId="1750"/>
    <cellStyle name=" 3]_x000d__x000a_Zoomed=1_x000d__x000a_Row=0_x000d__x000a_Column=0_x000d__x000a_Height=300_x000d__x000a_Width=300_x000d__x000a_FontName=細明體_x000d__x000a_FontStyle=0_x000d__x000a_FontSize=9_x000d__x000a_PrtFontName=Co 17 6 3" xfId="1751"/>
    <cellStyle name=" 3]_x000d__x000a_Zoomed=1_x000d__x000a_Row=0_x000d__x000a_Column=0_x000d__x000a_Height=300_x000d__x000a_Width=300_x000d__x000a_FontName=細明體_x000d__x000a_FontStyle=0_x000d__x000a_FontSize=9_x000d__x000a_PrtFontName=Co 3 3 3" xfId="1752"/>
    <cellStyle name=" 3]_x000d__x000a_Zoomed=1_x000d__x000a_Row=0_x000d__x000a_Column=0_x000d__x000a_Height=300_x000d__x000a_Width=300_x000d__x000a_FontName=細明體_x000d__x000a_FontStyle=0_x000d__x000a_FontSize=9_x000d__x000a_PrtFontName=Co 5 2 3 4 3" xfId="1753"/>
    <cellStyle name=" 3]_x000d__x000a_Zoomed=1_x000d__x000a_Row=0_x000d__x000a_Column=0_x000d__x000a_Height=300_x000d__x000a_Width=300_x000d__x000a_FontName=細明體_x000d__x000a_FontStyle=0_x000d__x000a_FontSize=9_x000d__x000a_PrtFontName=Co 2 2 6 3 13 2 2" xfId="1754"/>
    <cellStyle name=" 3]_x000d__x000a_Zoomed=1_x000d__x000a_Row=0_x000d__x000a_Column=0_x000d__x000a_Height=300_x000d__x000a_Width=300_x000d__x000a_FontName=細明體_x000d__x000a_FontStyle=0_x000d__x000a_FontSize=9_x000d__x000a_PrtFontName=Co 3 4 2" xfId="1755"/>
    <cellStyle name=" 3]_x000d__x000a_Zoomed=1_x000d__x000a_Row=0_x000d__x000a_Column=0_x000d__x000a_Height=300_x000d__x000a_Width=300_x000d__x000a_FontName=細明體_x000d__x000a_FontStyle=0_x000d__x000a_FontSize=9_x000d__x000a_PrtFontName=Co 5 2 3 5 2" xfId="1756"/>
    <cellStyle name=" 3]_x000d__x000a_Zoomed=1_x000d__x000a_Row=0_x000d__x000a_Column=0_x000d__x000a_Height=300_x000d__x000a_Width=300_x000d__x000a_FontName=細明體_x000d__x000a_FontStyle=0_x000d__x000a_FontSize=9_x000d__x000a_PrtFontName=Co 7 2 5 3" xfId="1757"/>
    <cellStyle name=" 3]_x000d__x000a_Zoomed=1_x000d__x000a_Row=0_x000d__x000a_Column=0_x000d__x000a_Height=300_x000d__x000a_Width=300_x000d__x000a_FontName=細明體_x000d__x000a_FontStyle=0_x000d__x000a_FontSize=9_x000d__x000a_PrtFontName=Co 17 7 2" xfId="1758"/>
    <cellStyle name=" 3]_x000d__x000a_Zoomed=1_x000d__x000a_Row=0_x000d__x000a_Column=0_x000d__x000a_Height=300_x000d__x000a_Width=300_x000d__x000a_FontName=細明體_x000d__x000a_FontStyle=0_x000d__x000a_FontSize=9_x000d__x000a_PrtFontName=Co 2 2 2 4 6 3" xfId="1759"/>
    <cellStyle name=" 3]_x000d__x000a_Zoomed=1_x000d__x000a_Row=0_x000d__x000a_Column=0_x000d__x000a_Height=300_x000d__x000a_Width=300_x000d__x000a_FontName=細明體_x000d__x000a_FontStyle=0_x000d__x000a_FontSize=9_x000d__x000a_PrtFontName=Co 7 3 10" xfId="1760"/>
    <cellStyle name=" 3]_x000d__x000a_Zoomed=1_x000d__x000a_Row=0_x000d__x000a_Column=0_x000d__x000a_Height=300_x000d__x000a_Width=300_x000d__x000a_FontName=細明體_x000d__x000a_FontStyle=0_x000d__x000a_FontSize=9_x000d__x000a_PrtFontName=Co 3 4 2 2" xfId="1761"/>
    <cellStyle name=" 3]_x000d__x000a_Zoomed=1_x000d__x000a_Row=0_x000d__x000a_Column=0_x000d__x000a_Height=300_x000d__x000a_Width=300_x000d__x000a_FontName=細明體_x000d__x000a_FontStyle=0_x000d__x000a_FontSize=9_x000d__x000a_PrtFontName=Co 4 3 14 3" xfId="1762"/>
    <cellStyle name=" 3]_x000d__x000a_Zoomed=1_x000d__x000a_Row=0_x000d__x000a_Column=0_x000d__x000a_Height=300_x000d__x000a_Width=300_x000d__x000a_FontName=細明體_x000d__x000a_FontStyle=0_x000d__x000a_FontSize=9_x000d__x000a_PrtFontName=Co 5 2 3 5 2 2" xfId="1763"/>
    <cellStyle name=" 3]_x000d__x000a_Zoomed=1_x000d__x000a_Row=0_x000d__x000a_Column=0_x000d__x000a_Height=300_x000d__x000a_Width=300_x000d__x000a_FontName=細明體_x000d__x000a_FontStyle=0_x000d__x000a_FontSize=9_x000d__x000a_PrtFontName=Co 17 7 2 2" xfId="1764"/>
    <cellStyle name=" 3]_x000d__x000a_Zoomed=1_x000d__x000a_Row=0_x000d__x000a_Column=0_x000d__x000a_Height=300_x000d__x000a_Width=300_x000d__x000a_FontName=細明體_x000d__x000a_FontStyle=0_x000d__x000a_FontSize=9_x000d__x000a_PrtFontName=Co 2 4 8 4" xfId="1765"/>
    <cellStyle name=" 3]_x000d__x000a_Zoomed=1_x000d__x000a_Row=0_x000d__x000a_Column=0_x000d__x000a_Height=300_x000d__x000a_Width=300_x000d__x000a_FontName=細明體_x000d__x000a_FontStyle=0_x000d__x000a_FontSize=9_x000d__x000a_PrtFontName=Co 2 2 2 3 5 2 2" xfId="1766"/>
    <cellStyle name=" 3]_x000d__x000a_Zoomed=1_x000d__x000a_Row=0_x000d__x000a_Column=0_x000d__x000a_Height=300_x000d__x000a_Width=300_x000d__x000a_FontName=細明體_x000d__x000a_FontStyle=0_x000d__x000a_FontSize=9_x000d__x000a_PrtFontName=Co 3 4 3" xfId="1767"/>
    <cellStyle name=" 3]_x000d__x000a_Zoomed=1_x000d__x000a_Row=0_x000d__x000a_Column=0_x000d__x000a_Height=300_x000d__x000a_Width=300_x000d__x000a_FontName=細明體_x000d__x000a_FontStyle=0_x000d__x000a_FontSize=9_x000d__x000a_PrtFontName=Co 5 2 3 5 3" xfId="1768"/>
    <cellStyle name=" 3]_x000d__x000a_Zoomed=1_x000d__x000a_Row=0_x000d__x000a_Column=0_x000d__x000a_Height=300_x000d__x000a_Width=300_x000d__x000a_FontName=細明體_x000d__x000a_FontStyle=0_x000d__x000a_FontSize=9_x000d__x000a_PrtFontName=Co 17 7 3" xfId="1769"/>
    <cellStyle name="常规_Book3" xfId="1770"/>
    <cellStyle name=" 3]_x000d__x000a_Zoomed=1_x000d__x000a_Row=0_x000d__x000a_Column=0_x000d__x000a_Height=300_x000d__x000a_Width=300_x000d__x000a_FontName=細明體_x000d__x000a_FontStyle=0_x000d__x000a_FontSize=9_x000d__x000a_PrtFontName=Co 3 5 2 2" xfId="1771"/>
    <cellStyle name=" 3]_x000d__x000a_Zoomed=1_x000d__x000a_Row=0_x000d__x000a_Column=0_x000d__x000a_Height=300_x000d__x000a_Width=300_x000d__x000a_FontName=細明體_x000d__x000a_FontStyle=0_x000d__x000a_FontSize=9_x000d__x000a_PrtFontName=Co 5 2 3 6 2 2" xfId="1772"/>
    <cellStyle name=" 3]_x000d__x000a_Zoomed=1_x000d__x000a_Row=0_x000d__x000a_Column=0_x000d__x000a_Height=300_x000d__x000a_Width=300_x000d__x000a_FontName=細明體_x000d__x000a_FontStyle=0_x000d__x000a_FontSize=9_x000d__x000a_PrtFontName=Co 17 8 2 2" xfId="1773"/>
    <cellStyle name=" 3]_x000d__x000a_Zoomed=1_x000d__x000a_Row=0_x000d__x000a_Column=0_x000d__x000a_Height=300_x000d__x000a_Width=300_x000d__x000a_FontName=細明體_x000d__x000a_FontStyle=0_x000d__x000a_FontSize=9_x000d__x000a_PrtFontName=Co 3 5 3" xfId="1774"/>
    <cellStyle name=" 3]_x000d__x000a_Zoomed=1_x000d__x000a_Row=0_x000d__x000a_Column=0_x000d__x000a_Height=300_x000d__x000a_Width=300_x000d__x000a_FontName=細明體_x000d__x000a_FontStyle=0_x000d__x000a_FontSize=9_x000d__x000a_PrtFontName=Co 5 2 3 6 3" xfId="1775"/>
    <cellStyle name=" 3]_x000d__x000a_Zoomed=1_x000d__x000a_Row=0_x000d__x000a_Column=0_x000d__x000a_Height=300_x000d__x000a_Width=300_x000d__x000a_FontName=細明體_x000d__x000a_FontStyle=0_x000d__x000a_FontSize=9_x000d__x000a_PrtFontName=Co 17 8 3" xfId="1776"/>
    <cellStyle name=" 3]_x000d__x000a_Zoomed=1_x000d__x000a_Row=0_x000d__x000a_Column=0_x000d__x000a_Height=300_x000d__x000a_Width=300_x000d__x000a_FontName=細明體_x000d__x000a_FontStyle=0_x000d__x000a_FontSize=9_x000d__x000a_PrtFontName=Co 23" xfId="1777"/>
    <cellStyle name=" 3]_x000d__x000a_Zoomed=1_x000d__x000a_Row=0_x000d__x000a_Column=0_x000d__x000a_Height=300_x000d__x000a_Width=300_x000d__x000a_FontName=細明體_x000d__x000a_FontStyle=0_x000d__x000a_FontSize=9_x000d__x000a_PrtFontName=Co 18" xfId="1778"/>
    <cellStyle name=" 3]_x000d__x000a_Zoomed=1_x000d__x000a_Row=0_x000d__x000a_Column=0_x000d__x000a_Height=300_x000d__x000a_Width=300_x000d__x000a_FontName=細明體_x000d__x000a_FontStyle=0_x000d__x000a_FontSize=9_x000d__x000a_PrtFontName=Co 2 2 5 8 4 2 2" xfId="1779"/>
    <cellStyle name=" 3]_x000d__x000a_Zoomed=1_x000d__x000a_Row=0_x000d__x000a_Column=0_x000d__x000a_Height=300_x000d__x000a_Width=300_x000d__x000a_FontName=細明體_x000d__x000a_FontStyle=0_x000d__x000a_FontSize=9_x000d__x000a_PrtFontName=Co 18 10" xfId="1780"/>
    <cellStyle name=" 3]_x000d__x000a_Zoomed=1_x000d__x000a_Row=0_x000d__x000a_Column=0_x000d__x000a_Height=300_x000d__x000a_Width=300_x000d__x000a_FontName=細明體_x000d__x000a_FontStyle=0_x000d__x000a_FontSize=9_x000d__x000a_PrtFontName=Co 6 3 3 2" xfId="1781"/>
    <cellStyle name=" 3]_x000d__x000a_Zoomed=1_x000d__x000a_Row=0_x000d__x000a_Column=0_x000d__x000a_Height=300_x000d__x000a_Width=300_x000d__x000a_FontName=細明體_x000d__x000a_FontStyle=0_x000d__x000a_FontSize=9_x000d__x000a_PrtFontName=Co 2 2 5 3 7 3" xfId="1782"/>
    <cellStyle name=" 3]_x000d__x000a_Zoomed=1_x000d__x000a_Row=0_x000d__x000a_Column=0_x000d__x000a_Height=300_x000d__x000a_Width=300_x000d__x000a_FontName=細明體_x000d__x000a_FontStyle=0_x000d__x000a_FontSize=9_x000d__x000a_PrtFontName=Co 18 10 2 2" xfId="1783"/>
    <cellStyle name=" 3]_x000d__x000a_Zoomed=1_x000d__x000a_Row=0_x000d__x000a_Column=0_x000d__x000a_Height=300_x000d__x000a_Width=300_x000d__x000a_FontName=細明體_x000d__x000a_FontStyle=0_x000d__x000a_FontSize=9_x000d__x000a_PrtFontName=Co 18 11" xfId="1784"/>
    <cellStyle name=" 3]_x000d__x000a_Zoomed=1_x000d__x000a_Row=0_x000d__x000a_Column=0_x000d__x000a_Height=300_x000d__x000a_Width=300_x000d__x000a_FontName=細明體_x000d__x000a_FontStyle=0_x000d__x000a_FontSize=9_x000d__x000a_PrtFontName=Co 6 3 3 3" xfId="1785"/>
    <cellStyle name=" 3]_x000d__x000a_Zoomed=1_x000d__x000a_Row=0_x000d__x000a_Column=0_x000d__x000a_Height=300_x000d__x000a_Width=300_x000d__x000a_FontName=細明體_x000d__x000a_FontStyle=0_x000d__x000a_FontSize=9_x000d__x000a_PrtFontName=Co 18 11 2 2" xfId="1786"/>
    <cellStyle name=" 3]_x000d__x000a_Zoomed=1_x000d__x000a_Row=0_x000d__x000a_Column=0_x000d__x000a_Height=300_x000d__x000a_Width=300_x000d__x000a_FontName=細明體_x000d__x000a_FontStyle=0_x000d__x000a_FontSize=9_x000d__x000a_PrtFontName=Co 18 11 3" xfId="1787"/>
    <cellStyle name=" 3]_x000d__x000a_Zoomed=1_x000d__x000a_Row=0_x000d__x000a_Column=0_x000d__x000a_Height=300_x000d__x000a_Width=300_x000d__x000a_FontName=細明體_x000d__x000a_FontStyle=0_x000d__x000a_FontSize=9_x000d__x000a_PrtFontName=Co 18 12" xfId="1788"/>
    <cellStyle name=" 3]_x000d__x000a_Zoomed=1_x000d__x000a_Row=0_x000d__x000a_Column=0_x000d__x000a_Height=300_x000d__x000a_Width=300_x000d__x000a_FontName=細明體_x000d__x000a_FontStyle=0_x000d__x000a_FontSize=9_x000d__x000a_PrtFontName=Co 2 2 6 2 2 6 2 2" xfId="1789"/>
    <cellStyle name=" 3]_x000d__x000a_Zoomed=1_x000d__x000a_Row=0_x000d__x000a_Column=0_x000d__x000a_Height=300_x000d__x000a_Width=300_x000d__x000a_FontName=細明體_x000d__x000a_FontStyle=0_x000d__x000a_FontSize=9_x000d__x000a_PrtFontName=Co 18 12 2 2" xfId="1790"/>
    <cellStyle name=" 3]_x000d__x000a_Zoomed=1_x000d__x000a_Row=0_x000d__x000a_Column=0_x000d__x000a_Height=300_x000d__x000a_Width=300_x000d__x000a_FontName=細明體_x000d__x000a_FontStyle=0_x000d__x000a_FontSize=9_x000d__x000a_PrtFontName=Co 3 3 2 3 6 3" xfId="1791"/>
    <cellStyle name=" 3]_x000d__x000a_Zoomed=1_x000d__x000a_Row=0_x000d__x000a_Column=0_x000d__x000a_Height=300_x000d__x000a_Width=300_x000d__x000a_FontName=細明體_x000d__x000a_FontStyle=0_x000d__x000a_FontSize=9_x000d__x000a_PrtFontName=Co 2 2 3 8 2 3" xfId="1792"/>
    <cellStyle name=" 3]_x000d__x000a_Zoomed=1_x000d__x000a_Row=0_x000d__x000a_Column=0_x000d__x000a_Height=300_x000d__x000a_Width=300_x000d__x000a_FontName=細明體_x000d__x000a_FontStyle=0_x000d__x000a_FontSize=9_x000d__x000a_PrtFontName=Co 3 3 3 6 2 2" xfId="1793"/>
    <cellStyle name=" 3]_x000d__x000a_Zoomed=1_x000d__x000a_Row=0_x000d__x000a_Column=0_x000d__x000a_Height=300_x000d__x000a_Width=300_x000d__x000a_FontName=細明體_x000d__x000a_FontStyle=0_x000d__x000a_FontSize=9_x000d__x000a_PrtFontName=Co 18 12 3" xfId="1794"/>
    <cellStyle name=" 3]_x000d__x000a_Zoomed=1_x000d__x000a_Row=0_x000d__x000a_Column=0_x000d__x000a_Height=300_x000d__x000a_Width=300_x000d__x000a_FontName=細明體_x000d__x000a_FontStyle=0_x000d__x000a_FontSize=9_x000d__x000a_PrtFontName=Co 18 13" xfId="1795"/>
    <cellStyle name=" 3]_x000d__x000a_Zoomed=1_x000d__x000a_Row=0_x000d__x000a_Column=0_x000d__x000a_Height=300_x000d__x000a_Width=300_x000d__x000a_FontName=細明體_x000d__x000a_FontStyle=0_x000d__x000a_FontSize=9_x000d__x000a_PrtFontName=Co 2 5 2 2 7 3" xfId="1796"/>
    <cellStyle name=" 3]_x000d__x000a_Zoomed=1_x000d__x000a_Row=0_x000d__x000a_Column=0_x000d__x000a_Height=300_x000d__x000a_Width=300_x000d__x000a_FontName=細明體_x000d__x000a_FontStyle=0_x000d__x000a_FontSize=9_x000d__x000a_PrtFontName=Co 2 2 2 3 14 3" xfId="1797"/>
    <cellStyle name=" 3]_x000d__x000a_Zoomed=1_x000d__x000a_Row=0_x000d__x000a_Column=0_x000d__x000a_Height=300_x000d__x000a_Width=300_x000d__x000a_FontName=細明體_x000d__x000a_FontStyle=0_x000d__x000a_FontSize=9_x000d__x000a_PrtFontName=Co 18 13 2 2" xfId="1798"/>
    <cellStyle name=" 3]_x000d__x000a_Zoomed=1_x000d__x000a_Row=0_x000d__x000a_Column=0_x000d__x000a_Height=300_x000d__x000a_Width=300_x000d__x000a_FontName=細明體_x000d__x000a_FontStyle=0_x000d__x000a_FontSize=9_x000d__x000a_PrtFontName=Co 18 14" xfId="1799"/>
    <cellStyle name=" 3]_x000d__x000a_Zoomed=1_x000d__x000a_Row=0_x000d__x000a_Column=0_x000d__x000a_Height=300_x000d__x000a_Width=300_x000d__x000a_FontName=細明體_x000d__x000a_FontStyle=0_x000d__x000a_FontSize=9_x000d__x000a_PrtFontName=Co 2 2 2 3 5" xfId="1800"/>
    <cellStyle name=" 3]_x000d__x000a_Zoomed=1_x000d__x000a_Row=0_x000d__x000a_Column=0_x000d__x000a_Height=300_x000d__x000a_Width=300_x000d__x000a_FontName=細明體_x000d__x000a_FontStyle=0_x000d__x000a_FontSize=9_x000d__x000a_PrtFontName=Co 18 14 2 2" xfId="1801"/>
    <cellStyle name=" 3]_x000d__x000a_Zoomed=1_x000d__x000a_Row=0_x000d__x000a_Column=0_x000d__x000a_Height=300_x000d__x000a_Width=300_x000d__x000a_FontName=細明體_x000d__x000a_FontStyle=0_x000d__x000a_FontSize=9_x000d__x000a_PrtFontName=Co 2 5 8 2 2 2" xfId="1802"/>
    <cellStyle name=" 3]_x000d__x000a_Zoomed=1_x000d__x000a_Row=0_x000d__x000a_Column=0_x000d__x000a_Height=300_x000d__x000a_Width=300_x000d__x000a_FontName=細明體_x000d__x000a_FontStyle=0_x000d__x000a_FontSize=9_x000d__x000a_PrtFontName=Co 18 14 3" xfId="1803"/>
    <cellStyle name=" 3]_x000d__x000a_Zoomed=1_x000d__x000a_Row=0_x000d__x000a_Column=0_x000d__x000a_Height=300_x000d__x000a_Width=300_x000d__x000a_FontName=細明體_x000d__x000a_FontStyle=0_x000d__x000a_FontSize=9_x000d__x000a_PrtFontName=Co 18 15" xfId="1804"/>
    <cellStyle name=" 3]_x000d__x000a_Zoomed=1_x000d__x000a_Row=0_x000d__x000a_Column=0_x000d__x000a_Height=300_x000d__x000a_Width=300_x000d__x000a_FontName=細明體_x000d__x000a_FontStyle=0_x000d__x000a_FontSize=9_x000d__x000a_PrtFontName=Co 2 2 3 3 11 3" xfId="1805"/>
    <cellStyle name=" 3]_x000d__x000a_Zoomed=1_x000d__x000a_Row=0_x000d__x000a_Column=0_x000d__x000a_Height=300_x000d__x000a_Width=300_x000d__x000a_FontName=細明體_x000d__x000a_FontStyle=0_x000d__x000a_FontSize=9_x000d__x000a_PrtFontName=Co 4 2 2 14 2" xfId="1806"/>
    <cellStyle name=" 3]_x000d__x000a_Zoomed=1_x000d__x000a_Row=0_x000d__x000a_Column=0_x000d__x000a_Height=300_x000d__x000a_Width=300_x000d__x000a_FontName=細明體_x000d__x000a_FontStyle=0_x000d__x000a_FontSize=9_x000d__x000a_PrtFontName=Co 2 2 3 3 5" xfId="1807"/>
    <cellStyle name=" 3]_x000d__x000a_Zoomed=1_x000d__x000a_Row=0_x000d__x000a_Column=0_x000d__x000a_Height=300_x000d__x000a_Width=300_x000d__x000a_FontName=細明體_x000d__x000a_FontStyle=0_x000d__x000a_FontSize=9_x000d__x000a_PrtFontName=Co 18 15 2 2" xfId="1808"/>
    <cellStyle name=" 3]_x000d__x000a_Zoomed=1_x000d__x000a_Row=0_x000d__x000a_Column=0_x000d__x000a_Height=300_x000d__x000a_Width=300_x000d__x000a_FontName=細明體_x000d__x000a_FontStyle=0_x000d__x000a_FontSize=9_x000d__x000a_PrtFontName=Co 4 2 2 15" xfId="1809"/>
    <cellStyle name=" 3]_x000d__x000a_Zoomed=1_x000d__x000a_Row=0_x000d__x000a_Column=0_x000d__x000a_Height=300_x000d__x000a_Width=300_x000d__x000a_FontName=細明體_x000d__x000a_FontStyle=0_x000d__x000a_FontSize=9_x000d__x000a_PrtFontName=Co 18 15 3" xfId="1810"/>
    <cellStyle name=" 3]_x000d__x000a_Zoomed=1_x000d__x000a_Row=0_x000d__x000a_Column=0_x000d__x000a_Height=300_x000d__x000a_Width=300_x000d__x000a_FontName=細明體_x000d__x000a_FontStyle=0_x000d__x000a_FontSize=9_x000d__x000a_PrtFontName=Co 2 2 3 10" xfId="1811"/>
    <cellStyle name=" 3]_x000d__x000a_Zoomed=1_x000d__x000a_Row=0_x000d__x000a_Column=0_x000d__x000a_Height=300_x000d__x000a_Width=300_x000d__x000a_FontName=細明體_x000d__x000a_FontStyle=0_x000d__x000a_FontSize=9_x000d__x000a_PrtFontName=Co 5 3 10 3" xfId="1812"/>
    <cellStyle name=" 3]_x000d__x000a_Zoomed=1_x000d__x000a_Row=0_x000d__x000a_Column=0_x000d__x000a_Height=300_x000d__x000a_Width=300_x000d__x000a_FontName=細明體_x000d__x000a_FontStyle=0_x000d__x000a_FontSize=9_x000d__x000a_PrtFontName=Co 2 2 6 4 2 2 2" xfId="1813"/>
    <cellStyle name=" 3]_x000d__x000a_Zoomed=1_x000d__x000a_Row=0_x000d__x000a_Column=0_x000d__x000a_Height=300_x000d__x000a_Width=300_x000d__x000a_FontName=細明體_x000d__x000a_FontStyle=0_x000d__x000a_FontSize=9_x000d__x000a_PrtFontName=Co 2 2 11 2 2 2" xfId="1814"/>
    <cellStyle name=" 3]_x000d__x000a_Zoomed=1_x000d__x000a_Row=0_x000d__x000a_Column=0_x000d__x000a_Height=300_x000d__x000a_Width=300_x000d__x000a_FontName=細明體_x000d__x000a_FontStyle=0_x000d__x000a_FontSize=9_x000d__x000a_PrtFontName=Co 18 16" xfId="1815"/>
    <cellStyle name=" 3]_x000d__x000a_Zoomed=1_x000d__x000a_Row=0_x000d__x000a_Column=0_x000d__x000a_Height=300_x000d__x000a_Width=300_x000d__x000a_FontName=細明體_x000d__x000a_FontStyle=0_x000d__x000a_FontSize=9_x000d__x000a_PrtFontName=Co 18 16 2" xfId="1816"/>
    <cellStyle name=" 3]_x000d__x000a_Zoomed=1_x000d__x000a_Row=0_x000d__x000a_Column=0_x000d__x000a_Height=300_x000d__x000a_Width=300_x000d__x000a_FontName=細明體_x000d__x000a_FontStyle=0_x000d__x000a_FontSize=9_x000d__x000a_PrtFontName=Co 2 2 7 16" xfId="1817"/>
    <cellStyle name=" 3]_x000d__x000a_Zoomed=1_x000d__x000a_Row=0_x000d__x000a_Column=0_x000d__x000a_Height=300_x000d__x000a_Width=300_x000d__x000a_FontName=細明體_x000d__x000a_FontStyle=0_x000d__x000a_FontSize=9_x000d__x000a_PrtFontName=Co 18 16 2 2" xfId="1818"/>
    <cellStyle name=" 3]_x000d__x000a_Zoomed=1_x000d__x000a_Row=0_x000d__x000a_Column=0_x000d__x000a_Height=300_x000d__x000a_Width=300_x000d__x000a_FontName=細明體_x000d__x000a_FontStyle=0_x000d__x000a_FontSize=9_x000d__x000a_PrtFontName=Co 2 2 4 3 5" xfId="1819"/>
    <cellStyle name=" 3]_x000d__x000a_Zoomed=1_x000d__x000a_Row=0_x000d__x000a_Column=0_x000d__x000a_Height=300_x000d__x000a_Width=300_x000d__x000a_FontName=細明體_x000d__x000a_FontStyle=0_x000d__x000a_FontSize=9_x000d__x000a_PrtFontName=Co 18 16 3" xfId="1820"/>
    <cellStyle name=" 3]_x000d__x000a_Zoomed=1_x000d__x000a_Row=0_x000d__x000a_Column=0_x000d__x000a_Height=300_x000d__x000a_Width=300_x000d__x000a_FontName=細明體_x000d__x000a_FontStyle=0_x000d__x000a_FontSize=9_x000d__x000a_PrtFontName=Co 23 2 2" xfId="1821"/>
    <cellStyle name=" 3]_x000d__x000a_Zoomed=1_x000d__x000a_Row=0_x000d__x000a_Column=0_x000d__x000a_Height=300_x000d__x000a_Width=300_x000d__x000a_FontName=細明體_x000d__x000a_FontStyle=0_x000d__x000a_FontSize=9_x000d__x000a_PrtFontName=Co 2 4 3 14 3" xfId="1822"/>
    <cellStyle name=" 3]_x000d__x000a_Zoomed=1_x000d__x000a_Row=0_x000d__x000a_Column=0_x000d__x000a_Height=300_x000d__x000a_Width=300_x000d__x000a_FontName=細明體_x000d__x000a_FontStyle=0_x000d__x000a_FontSize=9_x000d__x000a_PrtFontName=Co 2 4 2 3 8 2" xfId="1823"/>
    <cellStyle name=" 3]_x000d__x000a_Zoomed=1_x000d__x000a_Row=0_x000d__x000a_Column=0_x000d__x000a_Height=300_x000d__x000a_Width=300_x000d__x000a_FontName=細明體_x000d__x000a_FontStyle=0_x000d__x000a_FontSize=9_x000d__x000a_PrtFontName=Co 18 2 2" xfId="1824"/>
    <cellStyle name=" 3]_x000d__x000a_Zoomed=1_x000d__x000a_Row=0_x000d__x000a_Column=0_x000d__x000a_Height=300_x000d__x000a_Width=300_x000d__x000a_FontName=細明體_x000d__x000a_FontStyle=0_x000d__x000a_FontSize=9_x000d__x000a_PrtFontName=Co 2 4 2 3 8 3" xfId="1825"/>
    <cellStyle name=" 3]_x000d__x000a_Zoomed=1_x000d__x000a_Row=0_x000d__x000a_Column=0_x000d__x000a_Height=300_x000d__x000a_Width=300_x000d__x000a_FontName=細明體_x000d__x000a_FontStyle=0_x000d__x000a_FontSize=9_x000d__x000a_PrtFontName=Co 18 2 3" xfId="1826"/>
    <cellStyle name=" 3]_x000d__x000a_Zoomed=1_x000d__x000a_Row=0_x000d__x000a_Column=0_x000d__x000a_Height=300_x000d__x000a_Width=300_x000d__x000a_FontName=細明體_x000d__x000a_FontStyle=0_x000d__x000a_FontSize=9_x000d__x000a_PrtFontName=Co 23 3" xfId="1827"/>
    <cellStyle name=" 3]_x000d__x000a_Zoomed=1_x000d__x000a_Row=0_x000d__x000a_Column=0_x000d__x000a_Height=300_x000d__x000a_Width=300_x000d__x000a_FontName=細明體_x000d__x000a_FontStyle=0_x000d__x000a_FontSize=9_x000d__x000a_PrtFontName=Co 2 4 2 3 9" xfId="1828"/>
    <cellStyle name=" 3]_x000d__x000a_Zoomed=1_x000d__x000a_Row=0_x000d__x000a_Column=0_x000d__x000a_Height=300_x000d__x000a_Width=300_x000d__x000a_FontName=細明體_x000d__x000a_FontStyle=0_x000d__x000a_FontSize=9_x000d__x000a_PrtFontName=Co 18 3" xfId="1829"/>
    <cellStyle name=" 3]_x000d__x000a_Zoomed=1_x000d__x000a_Row=0_x000d__x000a_Column=0_x000d__x000a_Height=300_x000d__x000a_Width=300_x000d__x000a_FontName=細明體_x000d__x000a_FontStyle=0_x000d__x000a_FontSize=9_x000d__x000a_PrtFontName=Co 2 4 2 3 9 2" xfId="1830"/>
    <cellStyle name=" 3]_x000d__x000a_Zoomed=1_x000d__x000a_Row=0_x000d__x000a_Column=0_x000d__x000a_Height=300_x000d__x000a_Width=300_x000d__x000a_FontName=細明體_x000d__x000a_FontStyle=0_x000d__x000a_FontSize=9_x000d__x000a_PrtFontName=Co 18 3 2" xfId="1831"/>
    <cellStyle name=" 3]_x000d__x000a_Zoomed=1_x000d__x000a_Row=0_x000d__x000a_Column=0_x000d__x000a_Height=300_x000d__x000a_Width=300_x000d__x000a_FontName=細明體_x000d__x000a_FontStyle=0_x000d__x000a_FontSize=9_x000d__x000a_PrtFontName=Co 2 4 2 3 9 2 2" xfId="1832"/>
    <cellStyle name=" 3]_x000d__x000a_Zoomed=1_x000d__x000a_Row=0_x000d__x000a_Column=0_x000d__x000a_Height=300_x000d__x000a_Width=300_x000d__x000a_FontName=細明體_x000d__x000a_FontStyle=0_x000d__x000a_FontSize=9_x000d__x000a_PrtFontName=Co 18 3 2 2" xfId="1833"/>
    <cellStyle name=" 3]_x000d__x000a_Zoomed=1_x000d__x000a_Row=0_x000d__x000a_Column=0_x000d__x000a_Height=300_x000d__x000a_Width=300_x000d__x000a_FontName=細明體_x000d__x000a_FontStyle=0_x000d__x000a_FontSize=9_x000d__x000a_PrtFontName=Co 2 4 2 3 9 3" xfId="1834"/>
    <cellStyle name=" 3]_x000d__x000a_Zoomed=1_x000d__x000a_Row=0_x000d__x000a_Column=0_x000d__x000a_Height=300_x000d__x000a_Width=300_x000d__x000a_FontName=細明體_x000d__x000a_FontStyle=0_x000d__x000a_FontSize=9_x000d__x000a_PrtFontName=Co 18 3 3" xfId="1835"/>
    <cellStyle name=" 3]_x000d__x000a_Zoomed=1_x000d__x000a_Row=0_x000d__x000a_Column=0_x000d__x000a_Height=300_x000d__x000a_Width=300_x000d__x000a_FontName=細明體_x000d__x000a_FontStyle=0_x000d__x000a_FontSize=9_x000d__x000a_PrtFontName=Co 18 4" xfId="1836"/>
    <cellStyle name=" 3]_x000d__x000a_Zoomed=1_x000d__x000a_Row=0_x000d__x000a_Column=0_x000d__x000a_Height=300_x000d__x000a_Width=300_x000d__x000a_FontName=細明體_x000d__x000a_FontStyle=0_x000d__x000a_FontSize=9_x000d__x000a_PrtFontName=Co 18 4 2" xfId="1837"/>
    <cellStyle name=" 3]_x000d__x000a_Zoomed=1_x000d__x000a_Row=0_x000d__x000a_Column=0_x000d__x000a_Height=300_x000d__x000a_Width=300_x000d__x000a_FontName=細明體_x000d__x000a_FontStyle=0_x000d__x000a_FontSize=9_x000d__x000a_PrtFontName=Co 18 4 2 2" xfId="1838"/>
    <cellStyle name=" 3]_x000d__x000a_Zoomed=1_x000d__x000a_Row=0_x000d__x000a_Column=0_x000d__x000a_Height=300_x000d__x000a_Width=300_x000d__x000a_FontName=細明體_x000d__x000a_FontStyle=0_x000d__x000a_FontSize=9_x000d__x000a_PrtFontName=Co 4 2" xfId="1839"/>
    <cellStyle name=" 3]_x000d__x000a_Zoomed=1_x000d__x000a_Row=0_x000d__x000a_Column=0_x000d__x000a_Height=300_x000d__x000a_Width=300_x000d__x000a_FontName=細明體_x000d__x000a_FontStyle=0_x000d__x000a_FontSize=9_x000d__x000a_PrtFontName=Co 18 5" xfId="1840"/>
    <cellStyle name=" 3]_x000d__x000a_Zoomed=1_x000d__x000a_Row=0_x000d__x000a_Column=0_x000d__x000a_Height=300_x000d__x000a_Width=300_x000d__x000a_FontName=細明體_x000d__x000a_FontStyle=0_x000d__x000a_FontSize=9_x000d__x000a_PrtFontName=Co 18 6" xfId="1841"/>
    <cellStyle name=" 3]_x000d__x000a_Zoomed=1_x000d__x000a_Row=0_x000d__x000a_Column=0_x000d__x000a_Height=300_x000d__x000a_Width=300_x000d__x000a_FontName=細明體_x000d__x000a_FontStyle=0_x000d__x000a_FontSize=9_x000d__x000a_PrtFontName=Co 18 6 2" xfId="1842"/>
    <cellStyle name=" 3]_x000d__x000a_Zoomed=1_x000d__x000a_Row=0_x000d__x000a_Column=0_x000d__x000a_Height=300_x000d__x000a_Width=300_x000d__x000a_FontName=細明體_x000d__x000a_FontStyle=0_x000d__x000a_FontSize=9_x000d__x000a_PrtFontName=Co 18 6 2 2" xfId="1843"/>
    <cellStyle name=" 3]_x000d__x000a_Zoomed=1_x000d__x000a_Row=0_x000d__x000a_Column=0_x000d__x000a_Height=300_x000d__x000a_Width=300_x000d__x000a_FontName=細明體_x000d__x000a_FontStyle=0_x000d__x000a_FontSize=9_x000d__x000a_PrtFontName=Co 2 2 3 3 6 3" xfId="1844"/>
    <cellStyle name=" 3]_x000d__x000a_Zoomed=1_x000d__x000a_Row=0_x000d__x000a_Column=0_x000d__x000a_Height=300_x000d__x000a_Width=300_x000d__x000a_FontName=細明體_x000d__x000a_FontStyle=0_x000d__x000a_FontSize=9_x000d__x000a_PrtFontName=Co 3 4 2 2 3 2 2" xfId="1845"/>
    <cellStyle name=" 3]_x000d__x000a_Zoomed=1_x000d__x000a_Row=0_x000d__x000a_Column=0_x000d__x000a_Height=300_x000d__x000a_Width=300_x000d__x000a_FontName=細明體_x000d__x000a_FontStyle=0_x000d__x000a_FontSize=9_x000d__x000a_PrtFontName=Co 3 4 2 2 10 2" xfId="1846"/>
    <cellStyle name=" 3]_x000d__x000a_Zoomed=1_x000d__x000a_Row=0_x000d__x000a_Column=0_x000d__x000a_Height=300_x000d__x000a_Width=300_x000d__x000a_FontName=細明體_x000d__x000a_FontStyle=0_x000d__x000a_FontSize=9_x000d__x000a_PrtFontName=Co 3 2 2 7 2 2" xfId="1847"/>
    <cellStyle name=" 3]_x000d__x000a_Zoomed=1_x000d__x000a_Row=0_x000d__x000a_Column=0_x000d__x000a_Height=300_x000d__x000a_Width=300_x000d__x000a_FontName=細明體_x000d__x000a_FontStyle=0_x000d__x000a_FontSize=9_x000d__x000a_PrtFontName=Co 18 6 3" xfId="1848"/>
    <cellStyle name=" 3]_x000d__x000a_Zoomed=1_x000d__x000a_Row=0_x000d__x000a_Column=0_x000d__x000a_Height=300_x000d__x000a_Width=300_x000d__x000a_FontName=細明體_x000d__x000a_FontStyle=0_x000d__x000a_FontSize=9_x000d__x000a_PrtFontName=Co 2 2 6 3 14 2 2" xfId="1849"/>
    <cellStyle name=" 3]_x000d__x000a_Zoomed=1_x000d__x000a_Row=0_x000d__x000a_Column=0_x000d__x000a_Height=300_x000d__x000a_Width=300_x000d__x000a_FontName=細明體_x000d__x000a_FontStyle=0_x000d__x000a_FontSize=9_x000d__x000a_PrtFontName=Co 18 7" xfId="1850"/>
    <cellStyle name=" 3]_x000d__x000a_Zoomed=1_x000d__x000a_Row=0_x000d__x000a_Column=0_x000d__x000a_Height=300_x000d__x000a_Width=300_x000d__x000a_FontName=細明體_x000d__x000a_FontStyle=0_x000d__x000a_FontSize=9_x000d__x000a_PrtFontName=Co 18 7 2" xfId="1851"/>
    <cellStyle name=" 3]_x000d__x000a_Zoomed=1_x000d__x000a_Row=0_x000d__x000a_Column=0_x000d__x000a_Height=300_x000d__x000a_Width=300_x000d__x000a_FontName=細明體_x000d__x000a_FontStyle=0_x000d__x000a_FontSize=9_x000d__x000a_PrtFontName=Co 2 2 2 5 2" xfId="1852"/>
    <cellStyle name=" 3]_x000d__x000a_Zoomed=1_x000d__x000a_Row=0_x000d__x000a_Column=0_x000d__x000a_Height=300_x000d__x000a_Width=300_x000d__x000a_FontName=細明體_x000d__x000a_FontStyle=0_x000d__x000a_FontSize=9_x000d__x000a_PrtFontName=Co 2 2 5 2 3 4 3" xfId="1853"/>
    <cellStyle name=" 3]_x000d__x000a_Zoomed=1_x000d__x000a_Row=0_x000d__x000a_Column=0_x000d__x000a_Height=300_x000d__x000a_Width=300_x000d__x000a_FontName=細明體_x000d__x000a_FontStyle=0_x000d__x000a_FontSize=9_x000d__x000a_PrtFontName=Co 3 3 7" xfId="1854"/>
    <cellStyle name=" 3]_x000d__x000a_Zoomed=1_x000d__x000a_Row=0_x000d__x000a_Column=0_x000d__x000a_Height=300_x000d__x000a_Width=300_x000d__x000a_FontName=細明體_x000d__x000a_FontStyle=0_x000d__x000a_FontSize=9_x000d__x000a_PrtFontName=Co 18 8 2 2" xfId="1855"/>
    <cellStyle name=" 3]_x000d__x000a_Zoomed=1_x000d__x000a_Row=0_x000d__x000a_Column=0_x000d__x000a_Height=300_x000d__x000a_Width=300_x000d__x000a_FontName=細明體_x000d__x000a_FontStyle=0_x000d__x000a_FontSize=9_x000d__x000a_PrtFontName=Co 3 3 2 2 2" xfId="1856"/>
    <cellStyle name=" 3]_x000d__x000a_Zoomed=1_x000d__x000a_Row=0_x000d__x000a_Column=0_x000d__x000a_Height=300_x000d__x000a_Width=300_x000d__x000a_FontName=細明體_x000d__x000a_FontStyle=0_x000d__x000a_FontSize=9_x000d__x000a_PrtFontName=Co 2 2 2 6" xfId="1857"/>
    <cellStyle name=" 3]_x000d__x000a_Zoomed=1_x000d__x000a_Row=0_x000d__x000a_Column=0_x000d__x000a_Height=300_x000d__x000a_Width=300_x000d__x000a_FontName=細明體_x000d__x000a_FontStyle=0_x000d__x000a_FontSize=9_x000d__x000a_PrtFontName=Co 3 4 2 2 12 2" xfId="1858"/>
    <cellStyle name=" 3]_x000d__x000a_Zoomed=1_x000d__x000a_Row=0_x000d__x000a_Column=0_x000d__x000a_Height=300_x000d__x000a_Width=300_x000d__x000a_FontName=細明體_x000d__x000a_FontStyle=0_x000d__x000a_FontSize=9_x000d__x000a_PrtFontName=Co 18 8 3" xfId="1859"/>
    <cellStyle name=" 3]_x000d__x000a_Zoomed=1_x000d__x000a_Row=0_x000d__x000a_Column=0_x000d__x000a_Height=300_x000d__x000a_Width=300_x000d__x000a_FontName=細明體_x000d__x000a_FontStyle=0_x000d__x000a_FontSize=9_x000d__x000a_PrtFontName=Co 18 9 2" xfId="1860"/>
    <cellStyle name=" 3]_x000d__x000a_Zoomed=1_x000d__x000a_Row=0_x000d__x000a_Column=0_x000d__x000a_Height=300_x000d__x000a_Width=300_x000d__x000a_FontName=細明體_x000d__x000a_FontStyle=0_x000d__x000a_FontSize=9_x000d__x000a_PrtFontName=Co 18 9 2 2" xfId="1861"/>
    <cellStyle name=" 3]_x000d__x000a_Zoomed=1_x000d__x000a_Row=0_x000d__x000a_Column=0_x000d__x000a_Height=300_x000d__x000a_Width=300_x000d__x000a_FontName=細明體_x000d__x000a_FontStyle=0_x000d__x000a_FontSize=9_x000d__x000a_PrtFontName=Co 4 3 7" xfId="1862"/>
    <cellStyle name=" 3]_x000d__x000a_Zoomed=1_x000d__x000a_Row=0_x000d__x000a_Column=0_x000d__x000a_Height=300_x000d__x000a_Width=300_x000d__x000a_FontName=細明體_x000d__x000a_FontStyle=0_x000d__x000a_FontSize=9_x000d__x000a_PrtFontName=Co 3 4 2 2 13 2" xfId="1863"/>
    <cellStyle name=" 3]_x000d__x000a_Zoomed=1_x000d__x000a_Row=0_x000d__x000a_Column=0_x000d__x000a_Height=300_x000d__x000a_Width=300_x000d__x000a_FontName=細明體_x000d__x000a_FontStyle=0_x000d__x000a_FontSize=9_x000d__x000a_PrtFontName=Co 18 9 3" xfId="1864"/>
    <cellStyle name=" 3]_x000d__x000a_Zoomed=1_x000d__x000a_Row=0_x000d__x000a_Column=0_x000d__x000a_Height=300_x000d__x000a_Width=300_x000d__x000a_FontName=細明體_x000d__x000a_FontStyle=0_x000d__x000a_FontSize=9_x000d__x000a_PrtFontName=Co 24" xfId="1865"/>
    <cellStyle name=" 3]_x000d__x000a_Zoomed=1_x000d__x000a_Row=0_x000d__x000a_Column=0_x000d__x000a_Height=300_x000d__x000a_Width=300_x000d__x000a_FontName=細明體_x000d__x000a_FontStyle=0_x000d__x000a_FontSize=9_x000d__x000a_PrtFontName=Co 19" xfId="1866"/>
    <cellStyle name=" 3]_x000d__x000a_Zoomed=1_x000d__x000a_Row=0_x000d__x000a_Column=0_x000d__x000a_Height=300_x000d__x000a_Width=300_x000d__x000a_FontName=細明體_x000d__x000a_FontStyle=0_x000d__x000a_FontSize=9_x000d__x000a_PrtFontName=Co 2 8 3 3 2" xfId="1867"/>
    <cellStyle name=" 3]_x000d__x000a_Zoomed=1_x000d__x000a_Row=0_x000d__x000a_Column=0_x000d__x000a_Height=300_x000d__x000a_Width=300_x000d__x000a_FontName=細明體_x000d__x000a_FontStyle=0_x000d__x000a_FontSize=9_x000d__x000a_PrtFontName=Co 19 10" xfId="1868"/>
    <cellStyle name=" 3]_x000d__x000a_Zoomed=1_x000d__x000a_Row=0_x000d__x000a_Column=0_x000d__x000a_Height=300_x000d__x000a_Width=300_x000d__x000a_FontName=細明體_x000d__x000a_FontStyle=0_x000d__x000a_FontSize=9_x000d__x000a_PrtFontName=Co 6 3 8 2" xfId="1869"/>
    <cellStyle name=" 3]_x000d__x000a_Zoomed=1_x000d__x000a_Row=0_x000d__x000a_Column=0_x000d__x000a_Height=300_x000d__x000a_Width=300_x000d__x000a_FontName=細明體_x000d__x000a_FontStyle=0_x000d__x000a_FontSize=9_x000d__x000a_PrtFontName=Co 19 10 2 2" xfId="1870"/>
    <cellStyle name=" 3]_x000d__x000a_Zoomed=1_x000d__x000a_Row=0_x000d__x000a_Column=0_x000d__x000a_Height=300_x000d__x000a_Width=300_x000d__x000a_FontName=細明體_x000d__x000a_FontStyle=0_x000d__x000a_FontSize=9_x000d__x000a_PrtFontName=Co 6 2 2 2 3" xfId="1871"/>
    <cellStyle name=" 3]_x000d__x000a_Zoomed=1_x000d__x000a_Row=0_x000d__x000a_Column=0_x000d__x000a_Height=300_x000d__x000a_Width=300_x000d__x000a_FontName=細明體_x000d__x000a_FontStyle=0_x000d__x000a_FontSize=9_x000d__x000a_PrtFontName=Co 2 2 5 4 2" xfId="1872"/>
    <cellStyle name=" 3]_x000d__x000a_Zoomed=1_x000d__x000a_Row=0_x000d__x000a_Column=0_x000d__x000a_Height=300_x000d__x000a_Width=300_x000d__x000a_FontName=細明體_x000d__x000a_FontStyle=0_x000d__x000a_FontSize=9_x000d__x000a_PrtFontName=Co 2 4 2 3 7 2 2" xfId="1873"/>
    <cellStyle name=" 3]_x000d__x000a_Zoomed=1_x000d__x000a_Row=0_x000d__x000a_Column=0_x000d__x000a_Height=300_x000d__x000a_Width=300_x000d__x000a_FontName=細明體_x000d__x000a_FontStyle=0_x000d__x000a_FontSize=9_x000d__x000a_PrtFontName=Co 2 2 5 5" xfId="1874"/>
    <cellStyle name=" 3]_x000d__x000a_Zoomed=1_x000d__x000a_Row=0_x000d__x000a_Column=0_x000d__x000a_Height=300_x000d__x000a_Width=300_x000d__x000a_FontName=細明體_x000d__x000a_FontStyle=0_x000d__x000a_FontSize=9_x000d__x000a_PrtFontName=Co 19 10 3" xfId="1875"/>
    <cellStyle name=" 3]_x000d__x000a_Zoomed=1_x000d__x000a_Row=0_x000d__x000a_Column=0_x000d__x000a_Height=300_x000d__x000a_Width=300_x000d__x000a_FontName=細明體_x000d__x000a_FontStyle=0_x000d__x000a_FontSize=9_x000d__x000a_PrtFontName=Co 2 4 2 2 2" xfId="1876"/>
    <cellStyle name=" 3]_x000d__x000a_Zoomed=1_x000d__x000a_Row=0_x000d__x000a_Column=0_x000d__x000a_Height=300_x000d__x000a_Width=300_x000d__x000a_FontName=細明體_x000d__x000a_FontStyle=0_x000d__x000a_FontSize=9_x000d__x000a_PrtFontName=Co 19 11" xfId="1877"/>
    <cellStyle name=" 3]_x000d__x000a_Zoomed=1_x000d__x000a_Row=0_x000d__x000a_Column=0_x000d__x000a_Height=300_x000d__x000a_Width=300_x000d__x000a_FontName=細明體_x000d__x000a_FontStyle=0_x000d__x000a_FontSize=9_x000d__x000a_PrtFontName=Co 6 3 8 3" xfId="1878"/>
    <cellStyle name=" 3]_x000d__x000a_Zoomed=1_x000d__x000a_Row=0_x000d__x000a_Column=0_x000d__x000a_Height=300_x000d__x000a_Width=300_x000d__x000a_FontName=細明體_x000d__x000a_FontStyle=0_x000d__x000a_FontSize=9_x000d__x000a_PrtFontName=Co 2 3 10 2" xfId="1879"/>
    <cellStyle name=" 3]_x000d__x000a_Zoomed=1_x000d__x000a_Row=0_x000d__x000a_Column=0_x000d__x000a_Height=300_x000d__x000a_Width=300_x000d__x000a_FontName=細明體_x000d__x000a_FontStyle=0_x000d__x000a_FontSize=9_x000d__x000a_PrtFontName=Co 2 7 4 2" xfId="1880"/>
    <cellStyle name=" 3]_x000d__x000a_Zoomed=1_x000d__x000a_Row=0_x000d__x000a_Column=0_x000d__x000a_Height=300_x000d__x000a_Width=300_x000d__x000a_FontName=細明體_x000d__x000a_FontStyle=0_x000d__x000a_FontSize=9_x000d__x000a_PrtFontName=Co 2 2 12" xfId="1881"/>
    <cellStyle name=" 3]_x000d__x000a_Zoomed=1_x000d__x000a_Row=0_x000d__x000a_Column=0_x000d__x000a_Height=300_x000d__x000a_Width=300_x000d__x000a_FontName=細明體_x000d__x000a_FontStyle=0_x000d__x000a_FontSize=9_x000d__x000a_PrtFontName=Co 2 4 2 2 2 3" xfId="1882"/>
    <cellStyle name=" 3]_x000d__x000a_Zoomed=1_x000d__x000a_Row=0_x000d__x000a_Column=0_x000d__x000a_Height=300_x000d__x000a_Width=300_x000d__x000a_FontName=細明體_x000d__x000a_FontStyle=0_x000d__x000a_FontSize=9_x000d__x000a_PrtFontName=Co 2 2 6 5" xfId="1883"/>
    <cellStyle name=" 3]_x000d__x000a_Zoomed=1_x000d__x000a_Row=0_x000d__x000a_Column=0_x000d__x000a_Height=300_x000d__x000a_Width=300_x000d__x000a_FontName=細明體_x000d__x000a_FontStyle=0_x000d__x000a_FontSize=9_x000d__x000a_PrtFontName=Co 19 11 3" xfId="1884"/>
    <cellStyle name=" 3]_x000d__x000a_Zoomed=1_x000d__x000a_Row=0_x000d__x000a_Column=0_x000d__x000a_Height=300_x000d__x000a_Width=300_x000d__x000a_FontName=細明體_x000d__x000a_FontStyle=0_x000d__x000a_FontSize=9_x000d__x000a_PrtFontName=Co 2 3 10 2 3" xfId="1885"/>
    <cellStyle name=" 3]_x000d__x000a_Zoomed=1_x000d__x000a_Row=0_x000d__x000a_Column=0_x000d__x000a_Height=300_x000d__x000a_Width=300_x000d__x000a_FontName=細明體_x000d__x000a_FontStyle=0_x000d__x000a_FontSize=9_x000d__x000a_PrtFontName=Co 2 4 2 2 3" xfId="1886"/>
    <cellStyle name=" 3]_x000d__x000a_Zoomed=1_x000d__x000a_Row=0_x000d__x000a_Column=0_x000d__x000a_Height=300_x000d__x000a_Width=300_x000d__x000a_FontName=細明體_x000d__x000a_FontStyle=0_x000d__x000a_FontSize=9_x000d__x000a_PrtFontName=Co 19 12" xfId="1887"/>
    <cellStyle name=" 3]_x000d__x000a_Zoomed=1_x000d__x000a_Row=0_x000d__x000a_Column=0_x000d__x000a_Height=300_x000d__x000a_Width=300_x000d__x000a_FontName=細明體_x000d__x000a_FontStyle=0_x000d__x000a_FontSize=9_x000d__x000a_PrtFontName=Co 2 3 10 3" xfId="1888"/>
    <cellStyle name=" 3]_x000d__x000a_Zoomed=1_x000d__x000a_Row=0_x000d__x000a_Column=0_x000d__x000a_Height=300_x000d__x000a_Width=300_x000d__x000a_FontName=細明體_x000d__x000a_FontStyle=0_x000d__x000a_FontSize=9_x000d__x000a_PrtFontName=Co 2 4 2 2 3 2 2" xfId="1889"/>
    <cellStyle name=" 3]_x000d__x000a_Zoomed=1_x000d__x000a_Row=0_x000d__x000a_Column=0_x000d__x000a_Height=300_x000d__x000a_Width=300_x000d__x000a_FontName=細明體_x000d__x000a_FontStyle=0_x000d__x000a_FontSize=9_x000d__x000a_PrtFontName=Co 2 2 7 4 2" xfId="1890"/>
    <cellStyle name=" 3]_x000d__x000a_Zoomed=1_x000d__x000a_Row=0_x000d__x000a_Column=0_x000d__x000a_Height=300_x000d__x000a_Width=300_x000d__x000a_FontName=細明體_x000d__x000a_FontStyle=0_x000d__x000a_FontSize=9_x000d__x000a_PrtFontName=Co 19 12 2 2" xfId="1891"/>
    <cellStyle name=" 3]_x000d__x000a_Zoomed=1_x000d__x000a_Row=0_x000d__x000a_Column=0_x000d__x000a_Height=300_x000d__x000a_Width=300_x000d__x000a_FontName=細明體_x000d__x000a_FontStyle=0_x000d__x000a_FontSize=9_x000d__x000a_PrtFontName=Co 2 3 10 3 2 2" xfId="1892"/>
    <cellStyle name=" 3]_x000d__x000a_Zoomed=1_x000d__x000a_Row=0_x000d__x000a_Column=0_x000d__x000a_Height=300_x000d__x000a_Width=300_x000d__x000a_FontName=細明體_x000d__x000a_FontStyle=0_x000d__x000a_FontSize=9_x000d__x000a_PrtFontName=Co 2 4 2 2 3 3" xfId="1893"/>
    <cellStyle name=" 3]_x000d__x000a_Zoomed=1_x000d__x000a_Row=0_x000d__x000a_Column=0_x000d__x000a_Height=300_x000d__x000a_Width=300_x000d__x000a_FontName=細明體_x000d__x000a_FontStyle=0_x000d__x000a_FontSize=9_x000d__x000a_PrtFontName=Co 2 2 7 5" xfId="1894"/>
    <cellStyle name=" 3]_x000d__x000a_Zoomed=1_x000d__x000a_Row=0_x000d__x000a_Column=0_x000d__x000a_Height=300_x000d__x000a_Width=300_x000d__x000a_FontName=細明體_x000d__x000a_FontStyle=0_x000d__x000a_FontSize=9_x000d__x000a_PrtFontName=Co 19 12 3" xfId="1895"/>
    <cellStyle name=" 3]_x000d__x000a_Zoomed=1_x000d__x000a_Row=0_x000d__x000a_Column=0_x000d__x000a_Height=300_x000d__x000a_Width=300_x000d__x000a_FontName=細明體_x000d__x000a_FontStyle=0_x000d__x000a_FontSize=9_x000d__x000a_PrtFontName=Co 2 3 10 3 3" xfId="1896"/>
    <cellStyle name=" 3]_x000d__x000a_Zoomed=1_x000d__x000a_Row=0_x000d__x000a_Column=0_x000d__x000a_Height=300_x000d__x000a_Width=300_x000d__x000a_FontName=細明體_x000d__x000a_FontStyle=0_x000d__x000a_FontSize=9_x000d__x000a_PrtFontName=Co 7 5 2 2" xfId="1897"/>
    <cellStyle name=" 3]_x000d__x000a_Zoomed=1_x000d__x000a_Row=0_x000d__x000a_Column=0_x000d__x000a_Height=300_x000d__x000a_Width=300_x000d__x000a_FontName=細明體_x000d__x000a_FontStyle=0_x000d__x000a_FontSize=9_x000d__x000a_PrtFontName=Co 2 4 2 2 4" xfId="1898"/>
    <cellStyle name=" 3]_x000d__x000a_Zoomed=1_x000d__x000a_Row=0_x000d__x000a_Column=0_x000d__x000a_Height=300_x000d__x000a_Width=300_x000d__x000a_FontName=細明體_x000d__x000a_FontStyle=0_x000d__x000a_FontSize=9_x000d__x000a_PrtFontName=Co 2 2 2 3 3 2" xfId="1899"/>
    <cellStyle name=" 3]_x000d__x000a_Zoomed=1_x000d__x000a_Row=0_x000d__x000a_Column=0_x000d__x000a_Height=300_x000d__x000a_Width=300_x000d__x000a_FontName=細明體_x000d__x000a_FontStyle=0_x000d__x000a_FontSize=9_x000d__x000a_PrtFontName=Co 19 13" xfId="1900"/>
    <cellStyle name=" 3]_x000d__x000a_Zoomed=1_x000d__x000a_Row=0_x000d__x000a_Column=0_x000d__x000a_Height=300_x000d__x000a_Width=300_x000d__x000a_FontName=細明體_x000d__x000a_FontStyle=0_x000d__x000a_FontSize=9_x000d__x000a_PrtFontName=Co 2 3 10 4" xfId="1901"/>
    <cellStyle name=" 3]_x000d__x000a_Zoomed=1_x000d__x000a_Row=0_x000d__x000a_Column=0_x000d__x000a_Height=300_x000d__x000a_Width=300_x000d__x000a_FontName=細明體_x000d__x000a_FontStyle=0_x000d__x000a_FontSize=9_x000d__x000a_PrtFontName=Co 2 4 2 2 4 2 2" xfId="1902"/>
    <cellStyle name=" 3]_x000d__x000a_Zoomed=1_x000d__x000a_Row=0_x000d__x000a_Column=0_x000d__x000a_Height=300_x000d__x000a_Width=300_x000d__x000a_FontName=細明體_x000d__x000a_FontStyle=0_x000d__x000a_FontSize=9_x000d__x000a_PrtFontName=Co 2 2 8 4 2" xfId="1903"/>
    <cellStyle name=" 3]_x000d__x000a_Zoomed=1_x000d__x000a_Row=0_x000d__x000a_Column=0_x000d__x000a_Height=300_x000d__x000a_Width=300_x000d__x000a_FontName=細明體_x000d__x000a_FontStyle=0_x000d__x000a_FontSize=9_x000d__x000a_PrtFontName=Co 19 13 2 2" xfId="1904"/>
    <cellStyle name=" 3]_x000d__x000a_Zoomed=1_x000d__x000a_Row=0_x000d__x000a_Column=0_x000d__x000a_Height=300_x000d__x000a_Width=300_x000d__x000a_FontName=細明體_x000d__x000a_FontStyle=0_x000d__x000a_FontSize=9_x000d__x000a_PrtFontName=Co 2 3 10 4 2 2" xfId="1905"/>
    <cellStyle name=" 3]_x000d__x000a_Zoomed=1_x000d__x000a_Row=0_x000d__x000a_Column=0_x000d__x000a_Height=300_x000d__x000a_Width=300_x000d__x000a_FontName=細明體_x000d__x000a_FontStyle=0_x000d__x000a_FontSize=9_x000d__x000a_PrtFontName=Co 2 4 2 2 5 2 2" xfId="1906"/>
    <cellStyle name=" 3]_x000d__x000a_Zoomed=1_x000d__x000a_Row=0_x000d__x000a_Column=0_x000d__x000a_Height=300_x000d__x000a_Width=300_x000d__x000a_FontName=細明體_x000d__x000a_FontStyle=0_x000d__x000a_FontSize=9_x000d__x000a_PrtFontName=Co 19 14 2 2" xfId="1907"/>
    <cellStyle name=" 3]_x000d__x000a_Zoomed=1_x000d__x000a_Row=0_x000d__x000a_Column=0_x000d__x000a_Height=300_x000d__x000a_Width=300_x000d__x000a_FontName=細明體_x000d__x000a_FontStyle=0_x000d__x000a_FontSize=9_x000d__x000a_PrtFontName=Co 2 2 5 3 4 3" xfId="1908"/>
    <cellStyle name=" 3]_x000d__x000a_Zoomed=1_x000d__x000a_Row=0_x000d__x000a_Column=0_x000d__x000a_Height=300_x000d__x000a_Width=300_x000d__x000a_FontName=細明體_x000d__x000a_FontStyle=0_x000d__x000a_FontSize=9_x000d__x000a_PrtFontName=Co 2 3 10 5 2 2" xfId="1909"/>
    <cellStyle name=" 3]_x000d__x000a_Zoomed=1_x000d__x000a_Row=0_x000d__x000a_Column=0_x000d__x000a_Height=300_x000d__x000a_Width=300_x000d__x000a_FontName=細明體_x000d__x000a_FontStyle=0_x000d__x000a_FontSize=9_x000d__x000a_PrtFontName=Co 2 4 2 2 5 3" xfId="1910"/>
    <cellStyle name=" 3]_x000d__x000a_Zoomed=1_x000d__x000a_Row=0_x000d__x000a_Column=0_x000d__x000a_Height=300_x000d__x000a_Width=300_x000d__x000a_FontName=細明體_x000d__x000a_FontStyle=0_x000d__x000a_FontSize=9_x000d__x000a_PrtFontName=Co 19 14 3" xfId="1911"/>
    <cellStyle name=" 3]_x000d__x000a_Zoomed=1_x000d__x000a_Row=0_x000d__x000a_Column=0_x000d__x000a_Height=300_x000d__x000a_Width=300_x000d__x000a_FontName=細明體_x000d__x000a_FontStyle=0_x000d__x000a_FontSize=9_x000d__x000a_PrtFontName=Co 2 3 10 5 3" xfId="1912"/>
    <cellStyle name=" 3]_x000d__x000a_Zoomed=1_x000d__x000a_Row=0_x000d__x000a_Column=0_x000d__x000a_Height=300_x000d__x000a_Width=300_x000d__x000a_FontName=細明體_x000d__x000a_FontStyle=0_x000d__x000a_FontSize=9_x000d__x000a_PrtFontName=Co 2 2 2 4 2 2 2" xfId="1913"/>
    <cellStyle name=" 3]_x000d__x000a_Zoomed=1_x000d__x000a_Row=0_x000d__x000a_Column=0_x000d__x000a_Height=300_x000d__x000a_Width=300_x000d__x000a_FontName=細明體_x000d__x000a_FontStyle=0_x000d__x000a_FontSize=9_x000d__x000a_PrtFontName=Co 2 4 2 2 6" xfId="1914"/>
    <cellStyle name=" 3]_x000d__x000a_Zoomed=1_x000d__x000a_Row=0_x000d__x000a_Column=0_x000d__x000a_Height=300_x000d__x000a_Width=300_x000d__x000a_FontName=細明體_x000d__x000a_FontStyle=0_x000d__x000a_FontSize=9_x000d__x000a_PrtFontName=Co 19 15" xfId="1915"/>
    <cellStyle name=" 3]_x000d__x000a_Zoomed=1_x000d__x000a_Row=0_x000d__x000a_Column=0_x000d__x000a_Height=300_x000d__x000a_Width=300_x000d__x000a_FontName=細明體_x000d__x000a_FontStyle=0_x000d__x000a_FontSize=9_x000d__x000a_PrtFontName=Co 3 2 7 2 2" xfId="1916"/>
    <cellStyle name=" 3]_x000d__x000a_Zoomed=1_x000d__x000a_Row=0_x000d__x000a_Column=0_x000d__x000a_Height=300_x000d__x000a_Width=300_x000d__x000a_FontName=細明體_x000d__x000a_FontStyle=0_x000d__x000a_FontSize=9_x000d__x000a_PrtFontName=Co 2 3 10 6" xfId="1917"/>
    <cellStyle name=" 3]_x000d__x000a_Zoomed=1_x000d__x000a_Row=0_x000d__x000a_Column=0_x000d__x000a_Height=300_x000d__x000a_Width=300_x000d__x000a_FontName=細明體_x000d__x000a_FontStyle=0_x000d__x000a_FontSize=9_x000d__x000a_PrtFontName=Co 2 4 2 2 6 3" xfId="1918"/>
    <cellStyle name=" 3]_x000d__x000a_Zoomed=1_x000d__x000a_Row=0_x000d__x000a_Column=0_x000d__x000a_Height=300_x000d__x000a_Width=300_x000d__x000a_FontName=細明體_x000d__x000a_FontStyle=0_x000d__x000a_FontSize=9_x000d__x000a_PrtFontName=Co 19 15 3" xfId="1919"/>
    <cellStyle name=" 3]_x000d__x000a_Zoomed=1_x000d__x000a_Row=0_x000d__x000a_Column=0_x000d__x000a_Height=300_x000d__x000a_Width=300_x000d__x000a_FontName=細明體_x000d__x000a_FontStyle=0_x000d__x000a_FontSize=9_x000d__x000a_PrtFontName=Co 2 2 6 2 2 5" xfId="1920"/>
    <cellStyle name=" 3]_x000d__x000a_Zoomed=1_x000d__x000a_Row=0_x000d__x000a_Column=0_x000d__x000a_Height=300_x000d__x000a_Width=300_x000d__x000a_FontName=細明體_x000d__x000a_FontStyle=0_x000d__x000a_FontSize=9_x000d__x000a_PrtFontName=Co 3 6 6 2" xfId="1921"/>
    <cellStyle name=" 3]_x000d__x000a_Zoomed=1_x000d__x000a_Row=0_x000d__x000a_Column=0_x000d__x000a_Height=300_x000d__x000a_Width=300_x000d__x000a_FontName=細明體_x000d__x000a_FontStyle=0_x000d__x000a_FontSize=9_x000d__x000a_PrtFontName=Co 2 4 2 2 7" xfId="1922"/>
    <cellStyle name=" 3]_x000d__x000a_Zoomed=1_x000d__x000a_Row=0_x000d__x000a_Column=0_x000d__x000a_Height=300_x000d__x000a_Width=300_x000d__x000a_FontName=細明體_x000d__x000a_FontStyle=0_x000d__x000a_FontSize=9_x000d__x000a_PrtFontName=Co 2 2 3 2 2 4 2" xfId="1923"/>
    <cellStyle name=" 3]_x000d__x000a_Zoomed=1_x000d__x000a_Row=0_x000d__x000a_Column=0_x000d__x000a_Height=300_x000d__x000a_Width=300_x000d__x000a_FontName=細明體_x000d__x000a_FontStyle=0_x000d__x000a_FontSize=9_x000d__x000a_PrtFontName=Co 19 16" xfId="1924"/>
    <cellStyle name=" 3]_x000d__x000a_Zoomed=1_x000d__x000a_Row=0_x000d__x000a_Column=0_x000d__x000a_Height=300_x000d__x000a_Width=300_x000d__x000a_FontName=細明體_x000d__x000a_FontStyle=0_x000d__x000a_FontSize=9_x000d__x000a_PrtFontName=Co 2 3 10 7" xfId="1925"/>
    <cellStyle name=" 3]_x000d__x000a_Zoomed=1_x000d__x000a_Row=0_x000d__x000a_Column=0_x000d__x000a_Height=300_x000d__x000a_Width=300_x000d__x000a_FontName=細明體_x000d__x000a_FontStyle=0_x000d__x000a_FontSize=9_x000d__x000a_PrtFontName=Co 3 6 6 2 2" xfId="1926"/>
    <cellStyle name=" 3]_x000d__x000a_Zoomed=1_x000d__x000a_Row=0_x000d__x000a_Column=0_x000d__x000a_Height=300_x000d__x000a_Width=300_x000d__x000a_FontName=細明體_x000d__x000a_FontStyle=0_x000d__x000a_FontSize=9_x000d__x000a_PrtFontName=Co 2 4 2 2 7 2" xfId="1927"/>
    <cellStyle name=" 3]_x000d__x000a_Zoomed=1_x000d__x000a_Row=0_x000d__x000a_Column=0_x000d__x000a_Height=300_x000d__x000a_Width=300_x000d__x000a_FontName=細明體_x000d__x000a_FontStyle=0_x000d__x000a_FontSize=9_x000d__x000a_PrtFontName=Co 2 2 3 2 2 4 2 2" xfId="1928"/>
    <cellStyle name=" 3]_x000d__x000a_Zoomed=1_x000d__x000a_Row=0_x000d__x000a_Column=0_x000d__x000a_Height=300_x000d__x000a_Width=300_x000d__x000a_FontName=細明體_x000d__x000a_FontStyle=0_x000d__x000a_FontSize=9_x000d__x000a_PrtFontName=Co 19 16 2" xfId="1929"/>
    <cellStyle name=" 3]_x000d__x000a_Zoomed=1_x000d__x000a_Row=0_x000d__x000a_Column=0_x000d__x000a_Height=300_x000d__x000a_Width=300_x000d__x000a_FontName=細明體_x000d__x000a_FontStyle=0_x000d__x000a_FontSize=9_x000d__x000a_PrtFontName=Co 2 2 6 2 3 4" xfId="1930"/>
    <cellStyle name=" 3]_x000d__x000a_Zoomed=1_x000d__x000a_Row=0_x000d__x000a_Column=0_x000d__x000a_Height=300_x000d__x000a_Width=300_x000d__x000a_FontName=細明體_x000d__x000a_FontStyle=0_x000d__x000a_FontSize=9_x000d__x000a_PrtFontName=Co 3 2 2 10" xfId="1931"/>
    <cellStyle name=" 3]_x000d__x000a_Zoomed=1_x000d__x000a_Row=0_x000d__x000a_Column=0_x000d__x000a_Height=300_x000d__x000a_Width=300_x000d__x000a_FontName=細明體_x000d__x000a_FontStyle=0_x000d__x000a_FontSize=9_x000d__x000a_PrtFontName=Co 2 2 2 8 3 3" xfId="1932"/>
    <cellStyle name=" 3]_x000d__x000a_Zoomed=1_x000d__x000a_Row=0_x000d__x000a_Column=0_x000d__x000a_Height=300_x000d__x000a_Width=300_x000d__x000a_FontName=細明體_x000d__x000a_FontStyle=0_x000d__x000a_FontSize=9_x000d__x000a_PrtFontName=Co 3 6 8 3" xfId="1933"/>
    <cellStyle name=" 3]_x000d__x000a_Zoomed=1_x000d__x000a_Row=0_x000d__x000a_Column=0_x000d__x000a_Height=300_x000d__x000a_Width=300_x000d__x000a_FontName=細明體_x000d__x000a_FontStyle=0_x000d__x000a_FontSize=9_x000d__x000a_PrtFontName=Co 24 2" xfId="1934"/>
    <cellStyle name=" 3]_x000d__x000a_Zoomed=1_x000d__x000a_Row=0_x000d__x000a_Column=0_x000d__x000a_Height=300_x000d__x000a_Width=300_x000d__x000a_FontName=細明體_x000d__x000a_FontStyle=0_x000d__x000a_FontSize=9_x000d__x000a_PrtFontName=Co 19 2" xfId="1935"/>
    <cellStyle name=" 3]_x000d__x000a_Zoomed=1_x000d__x000a_Row=0_x000d__x000a_Column=0_x000d__x000a_Height=300_x000d__x000a_Width=300_x000d__x000a_FontName=細明體_x000d__x000a_FontStyle=0_x000d__x000a_FontSize=9_x000d__x000a_PrtFontName=Co 2 2 3 2 2 6 3" xfId="1936"/>
    <cellStyle name=" 3]_x000d__x000a_Zoomed=1_x000d__x000a_Row=0_x000d__x000a_Column=0_x000d__x000a_Height=300_x000d__x000a_Width=300_x000d__x000a_FontName=細明體_x000d__x000a_FontStyle=0_x000d__x000a_FontSize=9_x000d__x000a_PrtFontName=Co 3 6 8 3 2" xfId="1937"/>
    <cellStyle name=" 3]_x000d__x000a_Zoomed=1_x000d__x000a_Row=0_x000d__x000a_Column=0_x000d__x000a_Height=300_x000d__x000a_Width=300_x000d__x000a_FontName=細明體_x000d__x000a_FontStyle=0_x000d__x000a_FontSize=9_x000d__x000a_PrtFontName=Co 24 2 2" xfId="1938"/>
    <cellStyle name=" 3]_x000d__x000a_Zoomed=1_x000d__x000a_Row=0_x000d__x000a_Column=0_x000d__x000a_Height=300_x000d__x000a_Width=300_x000d__x000a_FontName=細明體_x000d__x000a_FontStyle=0_x000d__x000a_FontSize=9_x000d__x000a_PrtFontName=Co 19 2 2" xfId="1939"/>
    <cellStyle name=" 3]_x000d__x000a_Zoomed=1_x000d__x000a_Row=0_x000d__x000a_Column=0_x000d__x000a_Height=300_x000d__x000a_Width=300_x000d__x000a_FontName=細明體_x000d__x000a_FontStyle=0_x000d__x000a_FontSize=9_x000d__x000a_PrtFontName=Co 3 6 8 3 3" xfId="1940"/>
    <cellStyle name=" 3]_x000d__x000a_Zoomed=1_x000d__x000a_Row=0_x000d__x000a_Column=0_x000d__x000a_Height=300_x000d__x000a_Width=300_x000d__x000a_FontName=細明體_x000d__x000a_FontStyle=0_x000d__x000a_FontSize=9_x000d__x000a_PrtFontName=Co 19 2 3" xfId="1941"/>
    <cellStyle name=" 3]_x000d__x000a_Zoomed=1_x000d__x000a_Row=0_x000d__x000a_Column=0_x000d__x000a_Height=300_x000d__x000a_Width=300_x000d__x000a_FontName=細明體_x000d__x000a_FontStyle=0_x000d__x000a_FontSize=9_x000d__x000a_PrtFontName=Co 3 6 8 4" xfId="1942"/>
    <cellStyle name=" 3]_x000d__x000a_Zoomed=1_x000d__x000a_Row=0_x000d__x000a_Column=0_x000d__x000a_Height=300_x000d__x000a_Width=300_x000d__x000a_FontName=細明體_x000d__x000a_FontStyle=0_x000d__x000a_FontSize=9_x000d__x000a_PrtFontName=Co 24 3" xfId="1943"/>
    <cellStyle name=" 3]_x000d__x000a_Zoomed=1_x000d__x000a_Row=0_x000d__x000a_Column=0_x000d__x000a_Height=300_x000d__x000a_Width=300_x000d__x000a_FontName=細明體_x000d__x000a_FontStyle=0_x000d__x000a_FontSize=9_x000d__x000a_PrtFontName=Co 19 3" xfId="1944"/>
    <cellStyle name=" 3]_x000d__x000a_Zoomed=1_x000d__x000a_Row=0_x000d__x000a_Column=0_x000d__x000a_Height=300_x000d__x000a_Width=300_x000d__x000a_FontName=細明體_x000d__x000a_FontStyle=0_x000d__x000a_FontSize=9_x000d__x000a_PrtFontName=Co 2 2 2 4 7 2 2" xfId="1945"/>
    <cellStyle name=" 3]_x000d__x000a_Zoomed=1_x000d__x000a_Row=0_x000d__x000a_Column=0_x000d__x000a_Height=300_x000d__x000a_Width=300_x000d__x000a_FontName=細明體_x000d__x000a_FontStyle=0_x000d__x000a_FontSize=9_x000d__x000a_PrtFontName=Co 3 6 8 4 2" xfId="1946"/>
    <cellStyle name=" 3]_x000d__x000a_Zoomed=1_x000d__x000a_Row=0_x000d__x000a_Column=0_x000d__x000a_Height=300_x000d__x000a_Width=300_x000d__x000a_FontName=細明體_x000d__x000a_FontStyle=0_x000d__x000a_FontSize=9_x000d__x000a_PrtFontName=Co 19 3 2" xfId="1947"/>
    <cellStyle name=" 3]_x000d__x000a_Zoomed=1_x000d__x000a_Row=0_x000d__x000a_Column=0_x000d__x000a_Height=300_x000d__x000a_Width=300_x000d__x000a_FontName=細明體_x000d__x000a_FontStyle=0_x000d__x000a_FontSize=9_x000d__x000a_PrtFontName=Co 3 6 8 5" xfId="1948"/>
    <cellStyle name=" 3]_x000d__x000a_Zoomed=1_x000d__x000a_Row=0_x000d__x000a_Column=0_x000d__x000a_Height=300_x000d__x000a_Width=300_x000d__x000a_FontName=細明體_x000d__x000a_FontStyle=0_x000d__x000a_FontSize=9_x000d__x000a_PrtFontName=Co 19 4" xfId="1949"/>
    <cellStyle name=" 3]_x000d__x000a_Zoomed=1_x000d__x000a_Row=0_x000d__x000a_Column=0_x000d__x000a_Height=300_x000d__x000a_Width=300_x000d__x000a_FontName=細明體_x000d__x000a_FontStyle=0_x000d__x000a_FontSize=9_x000d__x000a_PrtFontName=Co 3 6 8 5 2" xfId="1950"/>
    <cellStyle name=" 3]_x000d__x000a_Zoomed=1_x000d__x000a_Row=0_x000d__x000a_Column=0_x000d__x000a_Height=300_x000d__x000a_Width=300_x000d__x000a_FontName=細明體_x000d__x000a_FontStyle=0_x000d__x000a_FontSize=9_x000d__x000a_PrtFontName=Co 19 4 2" xfId="1951"/>
    <cellStyle name=" 3]_x000d__x000a_Zoomed=1_x000d__x000a_Row=0_x000d__x000a_Column=0_x000d__x000a_Height=300_x000d__x000a_Width=300_x000d__x000a_FontName=細明體_x000d__x000a_FontStyle=0_x000d__x000a_FontSize=9_x000d__x000a_PrtFontName=Co 3 6 8 5 2 2" xfId="1952"/>
    <cellStyle name=" 3]_x000d__x000a_Zoomed=1_x000d__x000a_Row=0_x000d__x000a_Column=0_x000d__x000a_Height=300_x000d__x000a_Width=300_x000d__x000a_FontName=細明體_x000d__x000a_FontStyle=0_x000d__x000a_FontSize=9_x000d__x000a_PrtFontName=Co 19 4 2 2" xfId="1953"/>
    <cellStyle name=" 3]_x000d__x000a_Zoomed=1_x000d__x000a_Row=0_x000d__x000a_Column=0_x000d__x000a_Height=300_x000d__x000a_Width=300_x000d__x000a_FontName=細明體_x000d__x000a_FontStyle=0_x000d__x000a_FontSize=9_x000d__x000a_PrtFontName=Co 2 2 2 2 2 8" xfId="1954"/>
    <cellStyle name=" 3]_x000d__x000a_Zoomed=1_x000d__x000a_Row=0_x000d__x000a_Column=0_x000d__x000a_Height=300_x000d__x000a_Width=300_x000d__x000a_FontName=細明體_x000d__x000a_FontStyle=0_x000d__x000a_FontSize=9_x000d__x000a_PrtFontName=Co 2 2 7 12" xfId="1955"/>
    <cellStyle name=" 3]_x000d__x000a_Zoomed=1_x000d__x000a_Row=0_x000d__x000a_Column=0_x000d__x000a_Height=300_x000d__x000a_Width=300_x000d__x000a_FontName=細明體_x000d__x000a_FontStyle=0_x000d__x000a_FontSize=9_x000d__x000a_PrtFontName=Co 3 6 8 6" xfId="1956"/>
    <cellStyle name=" 3]_x000d__x000a_Zoomed=1_x000d__x000a_Row=0_x000d__x000a_Column=0_x000d__x000a_Height=300_x000d__x000a_Width=300_x000d__x000a_FontName=細明體_x000d__x000a_FontStyle=0_x000d__x000a_FontSize=9_x000d__x000a_PrtFontName=Co 19 5" xfId="1957"/>
    <cellStyle name=" 3]_x000d__x000a_Zoomed=1_x000d__x000a_Row=0_x000d__x000a_Column=0_x000d__x000a_Height=300_x000d__x000a_Width=300_x000d__x000a_FontName=細明體_x000d__x000a_FontStyle=0_x000d__x000a_FontSize=9_x000d__x000a_PrtFontName=Co 3 6 8 6 2" xfId="1958"/>
    <cellStyle name=" 3]_x000d__x000a_Zoomed=1_x000d__x000a_Row=0_x000d__x000a_Column=0_x000d__x000a_Height=300_x000d__x000a_Width=300_x000d__x000a_FontName=細明體_x000d__x000a_FontStyle=0_x000d__x000a_FontSize=9_x000d__x000a_PrtFontName=Co 19 5 2" xfId="1959"/>
    <cellStyle name=" 3]_x000d__x000a_Zoomed=1_x000d__x000a_Row=0_x000d__x000a_Column=0_x000d__x000a_Height=300_x000d__x000a_Width=300_x000d__x000a_FontName=細明體_x000d__x000a_FontStyle=0_x000d__x000a_FontSize=9_x000d__x000a_PrtFontName=Co 19 5 3" xfId="1960"/>
    <cellStyle name=" 3]_x000d__x000a_Zoomed=1_x000d__x000a_Row=0_x000d__x000a_Column=0_x000d__x000a_Height=300_x000d__x000a_Width=300_x000d__x000a_FontName=細明體_x000d__x000a_FontStyle=0_x000d__x000a_FontSize=9_x000d__x000a_PrtFontName=Co 2 2 6 2 3 7 2 2" xfId="1961"/>
    <cellStyle name=" 3]_x000d__x000a_Zoomed=1_x000d__x000a_Row=0_x000d__x000a_Column=0_x000d__x000a_Height=300_x000d__x000a_Width=300_x000d__x000a_FontName=細明體_x000d__x000a_FontStyle=0_x000d__x000a_FontSize=9_x000d__x000a_PrtFontName=Co 3 6 8 7" xfId="1962"/>
    <cellStyle name=" 3]_x000d__x000a_Zoomed=1_x000d__x000a_Row=0_x000d__x000a_Column=0_x000d__x000a_Height=300_x000d__x000a_Width=300_x000d__x000a_FontName=細明體_x000d__x000a_FontStyle=0_x000d__x000a_FontSize=9_x000d__x000a_PrtFontName=Co 19 6" xfId="1963"/>
    <cellStyle name=" 3]_x000d__x000a_Zoomed=1_x000d__x000a_Row=0_x000d__x000a_Column=0_x000d__x000a_Height=300_x000d__x000a_Width=300_x000d__x000a_FontName=細明體_x000d__x000a_FontStyle=0_x000d__x000a_FontSize=9_x000d__x000a_PrtFontName=Co 3 12" xfId="1964"/>
    <cellStyle name=" 3]_x000d__x000a_Zoomed=1_x000d__x000a_Row=0_x000d__x000a_Column=0_x000d__x000a_Height=300_x000d__x000a_Width=300_x000d__x000a_FontName=細明體_x000d__x000a_FontStyle=0_x000d__x000a_FontSize=9_x000d__x000a_PrtFontName=Co 19 6 2" xfId="1965"/>
    <cellStyle name=" 3]_x000d__x000a_Zoomed=1_x000d__x000a_Row=0_x000d__x000a_Column=0_x000d__x000a_Height=300_x000d__x000a_Width=300_x000d__x000a_FontName=細明體_x000d__x000a_FontStyle=0_x000d__x000a_FontSize=9_x000d__x000a_PrtFontName=Co 4 2 2 9 3" xfId="1966"/>
    <cellStyle name=" 3]_x000d__x000a_Zoomed=1_x000d__x000a_Row=0_x000d__x000a_Column=0_x000d__x000a_Height=300_x000d__x000a_Width=300_x000d__x000a_FontName=細明體_x000d__x000a_FontStyle=0_x000d__x000a_FontSize=9_x000d__x000a_PrtFontName=Co 5 3 2 2" xfId="1967"/>
    <cellStyle name=" 3]_x000d__x000a_Zoomed=1_x000d__x000a_Row=0_x000d__x000a_Column=0_x000d__x000a_Height=300_x000d__x000a_Width=300_x000d__x000a_FontName=細明體_x000d__x000a_FontStyle=0_x000d__x000a_FontSize=9_x000d__x000a_PrtFontName=Co 3 12 2" xfId="1968"/>
    <cellStyle name=" 3]_x000d__x000a_Zoomed=1_x000d__x000a_Row=0_x000d__x000a_Column=0_x000d__x000a_Height=300_x000d__x000a_Width=300_x000d__x000a_FontName=細明體_x000d__x000a_FontStyle=0_x000d__x000a_FontSize=9_x000d__x000a_PrtFontName=Co 19 6 2 2" xfId="1969"/>
    <cellStyle name=" 3]_x000d__x000a_Zoomed=1_x000d__x000a_Row=0_x000d__x000a_Column=0_x000d__x000a_Height=300_x000d__x000a_Width=300_x000d__x000a_FontName=細明體_x000d__x000a_FontStyle=0_x000d__x000a_FontSize=9_x000d__x000a_PrtFontName=Co 2 2 4 3 6 3" xfId="1970"/>
    <cellStyle name=" 3]_x000d__x000a_Zoomed=1_x000d__x000a_Row=0_x000d__x000a_Column=0_x000d__x000a_Height=300_x000d__x000a_Width=300_x000d__x000a_FontName=細明體_x000d__x000a_FontStyle=0_x000d__x000a_FontSize=9_x000d__x000a_PrtFontName=Co 3 4 2 2 4 2 2" xfId="1971"/>
    <cellStyle name=" 3]_x000d__x000a_Zoomed=1_x000d__x000a_Row=0_x000d__x000a_Column=0_x000d__x000a_Height=300_x000d__x000a_Width=300_x000d__x000a_FontName=細明體_x000d__x000a_FontStyle=0_x000d__x000a_FontSize=9_x000d__x000a_PrtFontName=Co 3 2 2 8 2 2" xfId="1972"/>
    <cellStyle name=" 3]_x000d__x000a_Zoomed=1_x000d__x000a_Row=0_x000d__x000a_Column=0_x000d__x000a_Height=300_x000d__x000a_Width=300_x000d__x000a_FontName=細明體_x000d__x000a_FontStyle=0_x000d__x000a_FontSize=9_x000d__x000a_PrtFontName=Co 3 13" xfId="1973"/>
    <cellStyle name=" 3]_x000d__x000a_Zoomed=1_x000d__x000a_Row=0_x000d__x000a_Column=0_x000d__x000a_Height=300_x000d__x000a_Width=300_x000d__x000a_FontName=細明體_x000d__x000a_FontStyle=0_x000d__x000a_FontSize=9_x000d__x000a_PrtFontName=Co 19 6 3" xfId="1974"/>
    <cellStyle name=" 3]_x000d__x000a_Zoomed=1_x000d__x000a_Row=0_x000d__x000a_Column=0_x000d__x000a_Height=300_x000d__x000a_Width=300_x000d__x000a_FontName=細明體_x000d__x000a_FontStyle=0_x000d__x000a_FontSize=9_x000d__x000a_PrtFontName=Co 19 7" xfId="1975"/>
    <cellStyle name=" 3]_x000d__x000a_Zoomed=1_x000d__x000a_Row=0_x000d__x000a_Column=0_x000d__x000a_Height=300_x000d__x000a_Width=300_x000d__x000a_FontName=細明體_x000d__x000a_FontStyle=0_x000d__x000a_FontSize=9_x000d__x000a_PrtFontName=Co 19 7 2" xfId="1976"/>
    <cellStyle name=" 3]_x000d__x000a_Zoomed=1_x000d__x000a_Row=0_x000d__x000a_Column=0_x000d__x000a_Height=300_x000d__x000a_Width=300_x000d__x000a_FontName=細明體_x000d__x000a_FontStyle=0_x000d__x000a_FontSize=9_x000d__x000a_PrtFontName=Co 19 8 2 2" xfId="1977"/>
    <cellStyle name=" 3]_x000d__x000a_Zoomed=1_x000d__x000a_Row=0_x000d__x000a_Column=0_x000d__x000a_Height=300_x000d__x000a_Width=300_x000d__x000a_FontName=細明體_x000d__x000a_FontStyle=0_x000d__x000a_FontSize=9_x000d__x000a_PrtFontName=Co 3 2 2 8 4 2" xfId="1978"/>
    <cellStyle name=" 3]_x000d__x000a_Zoomed=1_x000d__x000a_Row=0_x000d__x000a_Column=0_x000d__x000a_Height=300_x000d__x000a_Width=300_x000d__x000a_FontName=細明體_x000d__x000a_FontStyle=0_x000d__x000a_FontSize=9_x000d__x000a_PrtFontName=Co 19 8 3" xfId="1979"/>
    <cellStyle name=" 3]_x000d__x000a_Zoomed=1_x000d__x000a_Row=0_x000d__x000a_Column=0_x000d__x000a_Height=300_x000d__x000a_Width=300_x000d__x000a_FontName=細明體_x000d__x000a_FontStyle=0_x000d__x000a_FontSize=9_x000d__x000a_PrtFontName=Co 19 9 2" xfId="1980"/>
    <cellStyle name=" 3]_x000d__x000a_Zoomed=1_x000d__x000a_Row=0_x000d__x000a_Column=0_x000d__x000a_Height=300_x000d__x000a_Width=300_x000d__x000a_FontName=細明體_x000d__x000a_FontStyle=0_x000d__x000a_FontSize=9_x000d__x000a_PrtFontName=Co 19 9 2 2" xfId="1981"/>
    <cellStyle name=" 3]_x000d__x000a_Zoomed=1_x000d__x000a_Row=0_x000d__x000a_Column=0_x000d__x000a_Height=300_x000d__x000a_Width=300_x000d__x000a_FontName=細明體_x000d__x000a_FontStyle=0_x000d__x000a_FontSize=9_x000d__x000a_PrtFontName=Co 3 2 2 8 5 2" xfId="1982"/>
    <cellStyle name=" 3]_x000d__x000a_Zoomed=1_x000d__x000a_Row=0_x000d__x000a_Column=0_x000d__x000a_Height=300_x000d__x000a_Width=300_x000d__x000a_FontName=細明體_x000d__x000a_FontStyle=0_x000d__x000a_FontSize=9_x000d__x000a_PrtFontName=Co 19 9 3" xfId="1983"/>
    <cellStyle name=" 3]_x000d__x000a_Zoomed=1_x000d__x000a_Row=0_x000d__x000a_Column=0_x000d__x000a_Height=300_x000d__x000a_Width=300_x000d__x000a_FontName=細明體_x000d__x000a_FontStyle=0_x000d__x000a_FontSize=9_x000d__x000a_PrtFontName=Co 2" xfId="1984"/>
    <cellStyle name=" 3]_x000d__x000a_Zoomed=1_x000d__x000a_Row=0_x000d__x000a_Column=0_x000d__x000a_Height=300_x000d__x000a_Width=300_x000d__x000a_FontName=細明體_x000d__x000a_FontStyle=0_x000d__x000a_FontSize=9_x000d__x000a_PrtFontName=Co 2 2 11 3 2 2" xfId="1985"/>
    <cellStyle name=" 3]_x000d__x000a_Zoomed=1_x000d__x000a_Row=0_x000d__x000a_Column=0_x000d__x000a_Height=300_x000d__x000a_Width=300_x000d__x000a_FontName=細明體_x000d__x000a_FontStyle=0_x000d__x000a_FontSize=9_x000d__x000a_PrtFontName=Co 3 2 3 5" xfId="1986"/>
    <cellStyle name=" 3]_x000d__x000a_Zoomed=1_x000d__x000a_Row=0_x000d__x000a_Column=0_x000d__x000a_Height=300_x000d__x000a_Width=300_x000d__x000a_FontName=細明體_x000d__x000a_FontStyle=0_x000d__x000a_FontSize=9_x000d__x000a_PrtFontName=Co 2 10 2" xfId="1987"/>
    <cellStyle name=" 3]_x000d__x000a_Zoomed=1_x000d__x000a_Row=0_x000d__x000a_Column=0_x000d__x000a_Height=300_x000d__x000a_Width=300_x000d__x000a_FontName=細明體_x000d__x000a_FontStyle=0_x000d__x000a_FontSize=9_x000d__x000a_PrtFontName=Co 5 2 2 15 2" xfId="1988"/>
    <cellStyle name=" 3]_x000d__x000a_Zoomed=1_x000d__x000a_Row=0_x000d__x000a_Column=0_x000d__x000a_Height=300_x000d__x000a_Width=300_x000d__x000a_FontName=細明體_x000d__x000a_FontStyle=0_x000d__x000a_FontSize=9_x000d__x000a_PrtFontName=Co 2 2 6 4 3 2 2" xfId="1989"/>
    <cellStyle name=" 3]_x000d__x000a_Zoomed=1_x000d__x000a_Row=0_x000d__x000a_Column=0_x000d__x000a_Height=300_x000d__x000a_Width=300_x000d__x000a_FontName=細明體_x000d__x000a_FontStyle=0_x000d__x000a_FontSize=9_x000d__x000a_PrtFontName=Co 2 2 8 10" xfId="1990"/>
    <cellStyle name=" 3]_x000d__x000a_Zoomed=1_x000d__x000a_Row=0_x000d__x000a_Column=0_x000d__x000a_Height=300_x000d__x000a_Width=300_x000d__x000a_FontName=細明體_x000d__x000a_FontStyle=0_x000d__x000a_FontSize=9_x000d__x000a_PrtFontName=Co 3 4 2 3 2" xfId="1991"/>
    <cellStyle name=" 3]_x000d__x000a_Zoomed=1_x000d__x000a_Row=0_x000d__x000a_Column=0_x000d__x000a_Height=300_x000d__x000a_Width=300_x000d__x000a_FontName=細明體_x000d__x000a_FontStyle=0_x000d__x000a_FontSize=9_x000d__x000a_PrtFontName=Co 3 2 3 6" xfId="1992"/>
    <cellStyle name=" 3]_x000d__x000a_Zoomed=1_x000d__x000a_Row=0_x000d__x000a_Column=0_x000d__x000a_Height=300_x000d__x000a_Width=300_x000d__x000a_FontName=細明體_x000d__x000a_FontStyle=0_x000d__x000a_FontSize=9_x000d__x000a_PrtFontName=Co 2 10 3" xfId="1993"/>
    <cellStyle name=" 3]_x000d__x000a_Zoomed=1_x000d__x000a_Row=0_x000d__x000a_Column=0_x000d__x000a_Height=300_x000d__x000a_Width=300_x000d__x000a_FontName=細明體_x000d__x000a_FontStyle=0_x000d__x000a_FontSize=9_x000d__x000a_PrtFontName=Co 2 2 8 11" xfId="1994"/>
    <cellStyle name=" 3]_x000d__x000a_Zoomed=1_x000d__x000a_Row=0_x000d__x000a_Column=0_x000d__x000a_Height=300_x000d__x000a_Width=300_x000d__x000a_FontName=細明體_x000d__x000a_FontStyle=0_x000d__x000a_FontSize=9_x000d__x000a_PrtFontName=Co 3 2 4 5 2" xfId="1995"/>
    <cellStyle name=" 3]_x000d__x000a_Zoomed=1_x000d__x000a_Row=0_x000d__x000a_Column=0_x000d__x000a_Height=300_x000d__x000a_Width=300_x000d__x000a_FontName=細明體_x000d__x000a_FontStyle=0_x000d__x000a_FontSize=9_x000d__x000a_PrtFontName=Co 2 11 2 2" xfId="1996"/>
    <cellStyle name=" 3]_x000d__x000a_Zoomed=1_x000d__x000a_Row=0_x000d__x000a_Column=0_x000d__x000a_Height=300_x000d__x000a_Width=300_x000d__x000a_FontName=細明體_x000d__x000a_FontStyle=0_x000d__x000a_FontSize=9_x000d__x000a_PrtFontName=Co 3 4 2 4 2" xfId="1997"/>
    <cellStyle name=" 3]_x000d__x000a_Zoomed=1_x000d__x000a_Row=0_x000d__x000a_Column=0_x000d__x000a_Height=300_x000d__x000a_Width=300_x000d__x000a_FontName=細明體_x000d__x000a_FontStyle=0_x000d__x000a_FontSize=9_x000d__x000a_PrtFontName=Co 3 2 4 6" xfId="1998"/>
    <cellStyle name=" 3]_x000d__x000a_Zoomed=1_x000d__x000a_Row=0_x000d__x000a_Column=0_x000d__x000a_Height=300_x000d__x000a_Width=300_x000d__x000a_FontName=細明體_x000d__x000a_FontStyle=0_x000d__x000a_FontSize=9_x000d__x000a_PrtFontName=Co 2 11 3" xfId="1999"/>
    <cellStyle name="常规 2 2 2" xfId="2000"/>
    <cellStyle name=" 3]_x000d__x000a_Zoomed=1_x000d__x000a_Row=0_x000d__x000a_Column=0_x000d__x000a_Height=300_x000d__x000a_Width=300_x000d__x000a_FontName=細明體_x000d__x000a_FontStyle=0_x000d__x000a_FontSize=9_x000d__x000a_PrtFontName=Co 20 18" xfId="2001"/>
    <cellStyle name=" 3]_x000d__x000a_Zoomed=1_x000d__x000a_Row=0_x000d__x000a_Column=0_x000d__x000a_Height=300_x000d__x000a_Width=300_x000d__x000a_FontName=細明體_x000d__x000a_FontStyle=0_x000d__x000a_FontSize=9_x000d__x000a_PrtFontName=Co 2 2 3 2 3 7 2 2" xfId="2002"/>
    <cellStyle name=" 3]_x000d__x000a_Zoomed=1_x000d__x000a_Row=0_x000d__x000a_Column=0_x000d__x000a_Height=300_x000d__x000a_Width=300_x000d__x000a_FontName=細明體_x000d__x000a_FontStyle=0_x000d__x000a_FontSize=9_x000d__x000a_PrtFontName=Co 3 7 3" xfId="2003"/>
    <cellStyle name=" 3]_x000d__x000a_Zoomed=1_x000d__x000a_Row=0_x000d__x000a_Column=0_x000d__x000a_Height=300_x000d__x000a_Width=300_x000d__x000a_FontName=細明體_x000d__x000a_FontStyle=0_x000d__x000a_FontSize=9_x000d__x000a_PrtFontName=Co 5 2 3 8 3" xfId="2004"/>
    <cellStyle name=" 3]_x000d__x000a_Zoomed=1_x000d__x000a_Row=0_x000d__x000a_Column=0_x000d__x000a_Height=300_x000d__x000a_Width=300_x000d__x000a_FontName=細明體_x000d__x000a_FontStyle=0_x000d__x000a_FontSize=9_x000d__x000a_PrtFontName=Co 2 2 2 8 3 2 2" xfId="2005"/>
    <cellStyle name=" 3]_x000d__x000a_Zoomed=1_x000d__x000a_Row=0_x000d__x000a_Column=0_x000d__x000a_Height=300_x000d__x000a_Width=300_x000d__x000a_FontName=細明體_x000d__x000a_FontStyle=0_x000d__x000a_FontSize=9_x000d__x000a_PrtFontName=Co 3 6 8 2 2" xfId="2006"/>
    <cellStyle name=" 3]_x000d__x000a_Zoomed=1_x000d__x000a_Row=0_x000d__x000a_Column=0_x000d__x000a_Height=300_x000d__x000a_Width=300_x000d__x000a_FontName=細明體_x000d__x000a_FontStyle=0_x000d__x000a_FontSize=9_x000d__x000a_PrtFontName=Co 2 12" xfId="2007"/>
    <cellStyle name=" 3]_x000d__x000a_Zoomed=1_x000d__x000a_Row=0_x000d__x000a_Column=0_x000d__x000a_Height=300_x000d__x000a_Width=300_x000d__x000a_FontName=細明體_x000d__x000a_FontStyle=0_x000d__x000a_FontSize=9_x000d__x000a_PrtFontName=Co 2 2 3 2 2 6 2 2" xfId="2008"/>
    <cellStyle name=" 3]_x000d__x000a_Zoomed=1_x000d__x000a_Row=0_x000d__x000a_Column=0_x000d__x000a_Height=300_x000d__x000a_Width=300_x000d__x000a_FontName=細明體_x000d__x000a_FontStyle=0_x000d__x000a_FontSize=9_x000d__x000a_PrtFontName=Co 3 6 8 2 2 2" xfId="2009"/>
    <cellStyle name=" 3]_x000d__x000a_Zoomed=1_x000d__x000a_Row=0_x000d__x000a_Column=0_x000d__x000a_Height=300_x000d__x000a_Width=300_x000d__x000a_FontName=細明體_x000d__x000a_FontStyle=0_x000d__x000a_FontSize=9_x000d__x000a_PrtFontName=Co 2 12 2" xfId="2010"/>
    <cellStyle name=" 3]_x000d__x000a_Zoomed=1_x000d__x000a_Row=0_x000d__x000a_Column=0_x000d__x000a_Height=300_x000d__x000a_Width=300_x000d__x000a_FontName=細明體_x000d__x000a_FontStyle=0_x000d__x000a_FontSize=9_x000d__x000a_PrtFontName=Co 2 2 3 2 2 11" xfId="2011"/>
    <cellStyle name=" 3]_x000d__x000a_Zoomed=1_x000d__x000a_Row=0_x000d__x000a_Column=0_x000d__x000a_Height=300_x000d__x000a_Width=300_x000d__x000a_FontName=細明體_x000d__x000a_FontStyle=0_x000d__x000a_FontSize=9_x000d__x000a_PrtFontName=Co 2 12 2 2" xfId="2012"/>
    <cellStyle name=" 3]_x000d__x000a_Zoomed=1_x000d__x000a_Row=0_x000d__x000a_Column=0_x000d__x000a_Height=300_x000d__x000a_Width=300_x000d__x000a_FontName=細明體_x000d__x000a_FontStyle=0_x000d__x000a_FontSize=9_x000d__x000a_PrtFontName=Co 2 12 3" xfId="2013"/>
    <cellStyle name=" 3]_x000d__x000a_Zoomed=1_x000d__x000a_Row=0_x000d__x000a_Column=0_x000d__x000a_Height=300_x000d__x000a_Width=300_x000d__x000a_FontName=細明體_x000d__x000a_FontStyle=0_x000d__x000a_FontSize=9_x000d__x000a_PrtFontName=Co 2 2 2 2 2 15" xfId="2014"/>
    <cellStyle name=" 3]_x000d__x000a_Zoomed=1_x000d__x000a_Row=0_x000d__x000a_Column=0_x000d__x000a_Height=300_x000d__x000a_Width=300_x000d__x000a_FontName=細明體_x000d__x000a_FontStyle=0_x000d__x000a_FontSize=9_x000d__x000a_PrtFontName=Co 7 2 12" xfId="2015"/>
    <cellStyle name=" 3]_x000d__x000a_Zoomed=1_x000d__x000a_Row=0_x000d__x000a_Column=0_x000d__x000a_Height=300_x000d__x000a_Width=300_x000d__x000a_FontName=細明體_x000d__x000a_FontStyle=0_x000d__x000a_FontSize=9_x000d__x000a_PrtFontName=Co 2 2 3 2 3 2 2" xfId="2016"/>
    <cellStyle name=" 3]_x000d__x000a_Zoomed=1_x000d__x000a_Row=0_x000d__x000a_Column=0_x000d__x000a_Height=300_x000d__x000a_Width=300_x000d__x000a_FontName=細明體_x000d__x000a_FontStyle=0_x000d__x000a_FontSize=9_x000d__x000a_PrtFontName=Co 2 13 2" xfId="2017"/>
    <cellStyle name=" 3]_x000d__x000a_Zoomed=1_x000d__x000a_Row=0_x000d__x000a_Column=0_x000d__x000a_Height=300_x000d__x000a_Width=300_x000d__x000a_FontName=細明體_x000d__x000a_FontStyle=0_x000d__x000a_FontSize=9_x000d__x000a_PrtFontName=Co 2 2 5 2 3 11" xfId="2018"/>
    <cellStyle name=" 3]_x000d__x000a_Zoomed=1_x000d__x000a_Row=0_x000d__x000a_Column=0_x000d__x000a_Height=300_x000d__x000a_Width=300_x000d__x000a_FontName=細明體_x000d__x000a_FontStyle=0_x000d__x000a_FontSize=9_x000d__x000a_PrtFontName=Co 2 2 10 3" xfId="2019"/>
    <cellStyle name=" 3]_x000d__x000a_Zoomed=1_x000d__x000a_Row=0_x000d__x000a_Column=0_x000d__x000a_Height=300_x000d__x000a_Width=300_x000d__x000a_FontName=細明體_x000d__x000a_FontStyle=0_x000d__x000a_FontSize=9_x000d__x000a_PrtFontName=Co 2 2 11 3" xfId="2020"/>
    <cellStyle name=" 3]_x000d__x000a_Zoomed=1_x000d__x000a_Row=0_x000d__x000a_Column=0_x000d__x000a_Height=300_x000d__x000a_Width=300_x000d__x000a_FontName=細明體_x000d__x000a_FontStyle=0_x000d__x000a_FontSize=9_x000d__x000a_PrtFontName=Co 2 2 11 4" xfId="2021"/>
    <cellStyle name=" 3]_x000d__x000a_Zoomed=1_x000d__x000a_Row=0_x000d__x000a_Column=0_x000d__x000a_Height=300_x000d__x000a_Width=300_x000d__x000a_FontName=細明體_x000d__x000a_FontStyle=0_x000d__x000a_FontSize=9_x000d__x000a_PrtFontName=Co 2 2 5 5 2 2" xfId="2022"/>
    <cellStyle name=" 3]_x000d__x000a_Zoomed=1_x000d__x000a_Row=0_x000d__x000a_Column=0_x000d__x000a_Height=300_x000d__x000a_Width=300_x000d__x000a_FontName=細明體_x000d__x000a_FontStyle=0_x000d__x000a_FontSize=9_x000d__x000a_PrtFontName=Co 3 2 2 8 7" xfId="2023"/>
    <cellStyle name=" 3]_x000d__x000a_Zoomed=1_x000d__x000a_Row=0_x000d__x000a_Column=0_x000d__x000a_Height=300_x000d__x000a_Width=300_x000d__x000a_FontName=細明體_x000d__x000a_FontStyle=0_x000d__x000a_FontSize=9_x000d__x000a_PrtFontName=Co 2 2 2 8 5 3" xfId="2024"/>
    <cellStyle name=" 3]_x000d__x000a_Zoomed=1_x000d__x000a_Row=0_x000d__x000a_Column=0_x000d__x000a_Height=300_x000d__x000a_Width=300_x000d__x000a_FontName=細明體_x000d__x000a_FontStyle=0_x000d__x000a_FontSize=9_x000d__x000a_PrtFontName=Co 2 2 11 4 2 2" xfId="2025"/>
    <cellStyle name=" 3]_x000d__x000a_Zoomed=1_x000d__x000a_Row=0_x000d__x000a_Column=0_x000d__x000a_Height=300_x000d__x000a_Width=300_x000d__x000a_FontName=細明體_x000d__x000a_FontStyle=0_x000d__x000a_FontSize=9_x000d__x000a_PrtFontName=Co 2 2 11 5" xfId="2026"/>
    <cellStyle name=" 3]_x000d__x000a_Zoomed=1_x000d__x000a_Row=0_x000d__x000a_Column=0_x000d__x000a_Height=300_x000d__x000a_Width=300_x000d__x000a_FontName=細明體_x000d__x000a_FontStyle=0_x000d__x000a_FontSize=9_x000d__x000a_PrtFontName=Co 2 2 6 2 3 2 2" xfId="2027"/>
    <cellStyle name=" 3]_x000d__x000a_Zoomed=1_x000d__x000a_Row=0_x000d__x000a_Column=0_x000d__x000a_Height=300_x000d__x000a_Width=300_x000d__x000a_FontName=細明體_x000d__x000a_FontStyle=0_x000d__x000a_FontSize=9_x000d__x000a_PrtFontName=Co 3 2 3 8 7" xfId="2028"/>
    <cellStyle name=" 3]_x000d__x000a_Zoomed=1_x000d__x000a_Row=0_x000d__x000a_Column=0_x000d__x000a_Height=300_x000d__x000a_Width=300_x000d__x000a_FontName=細明體_x000d__x000a_FontStyle=0_x000d__x000a_FontSize=9_x000d__x000a_PrtFontName=Co 2 2 11 5 2 2" xfId="2029"/>
    <cellStyle name=" 3]_x000d__x000a_Zoomed=1_x000d__x000a_Row=0_x000d__x000a_Column=0_x000d__x000a_Height=300_x000d__x000a_Width=300_x000d__x000a_FontName=細明體_x000d__x000a_FontStyle=0_x000d__x000a_FontSize=9_x000d__x000a_PrtFontName=Co 2 8 8 2 2" xfId="2030"/>
    <cellStyle name=" 3]_x000d__x000a_Zoomed=1_x000d__x000a_Row=0_x000d__x000a_Column=0_x000d__x000a_Height=300_x000d__x000a_Width=300_x000d__x000a_FontName=細明體_x000d__x000a_FontStyle=0_x000d__x000a_FontSize=9_x000d__x000a_PrtFontName=Co 2 6 4 2" xfId="2031"/>
    <cellStyle name=" 3]_x000d__x000a_Zoomed=1_x000d__x000a_Row=0_x000d__x000a_Column=0_x000d__x000a_Height=300_x000d__x000a_Width=300_x000d__x000a_FontName=細明體_x000d__x000a_FontStyle=0_x000d__x000a_FontSize=9_x000d__x000a_PrtFontName=Co 2 2 11 5 3" xfId="2032"/>
    <cellStyle name=" 3]_x000d__x000a_Zoomed=1_x000d__x000a_Row=0_x000d__x000a_Column=0_x000d__x000a_Height=300_x000d__x000a_Width=300_x000d__x000a_FontName=細明體_x000d__x000a_FontStyle=0_x000d__x000a_FontSize=9_x000d__x000a_PrtFontName=Co 3 2 2 3 2" xfId="2033"/>
    <cellStyle name=" 3]_x000d__x000a_Zoomed=1_x000d__x000a_Row=0_x000d__x000a_Column=0_x000d__x000a_Height=300_x000d__x000a_Width=300_x000d__x000a_FontName=細明體_x000d__x000a_FontStyle=0_x000d__x000a_FontSize=9_x000d__x000a_PrtFontName=Co 2 2 11 6" xfId="2034"/>
    <cellStyle name=" 3]_x000d__x000a_Zoomed=1_x000d__x000a_Row=0_x000d__x000a_Column=0_x000d__x000a_Height=300_x000d__x000a_Width=300_x000d__x000a_FontName=細明體_x000d__x000a_FontStyle=0_x000d__x000a_FontSize=9_x000d__x000a_PrtFontName=Co 2 2 6 2 3 2 3" xfId="2035"/>
    <cellStyle name=" 3]_x000d__x000a_Zoomed=1_x000d__x000a_Row=0_x000d__x000a_Column=0_x000d__x000a_Height=300_x000d__x000a_Width=300_x000d__x000a_FontName=細明體_x000d__x000a_FontStyle=0_x000d__x000a_FontSize=9_x000d__x000a_PrtFontName=Co 2 2 6 3 10 2" xfId="2036"/>
    <cellStyle name=" 3]_x000d__x000a_Zoomed=1_x000d__x000a_Row=0_x000d__x000a_Column=0_x000d__x000a_Height=300_x000d__x000a_Width=300_x000d__x000a_FontName=細明體_x000d__x000a_FontStyle=0_x000d__x000a_FontSize=9_x000d__x000a_PrtFontName=Co 2 7 4 3" xfId="2037"/>
    <cellStyle name=" 3]_x000d__x000a_Zoomed=1_x000d__x000a_Row=0_x000d__x000a_Column=0_x000d__x000a_Height=300_x000d__x000a_Width=300_x000d__x000a_FontName=細明體_x000d__x000a_FontStyle=0_x000d__x000a_FontSize=9_x000d__x000a_PrtFontName=Co 2 2 13" xfId="2038"/>
    <cellStyle name=" 3]_x000d__x000a_Zoomed=1_x000d__x000a_Row=0_x000d__x000a_Column=0_x000d__x000a_Height=300_x000d__x000a_Width=300_x000d__x000a_FontName=細明體_x000d__x000a_FontStyle=0_x000d__x000a_FontSize=9_x000d__x000a_PrtFontName=Co 3 2 4 9 3" xfId="2039"/>
    <cellStyle name=" 3]_x000d__x000a_Zoomed=1_x000d__x000a_Row=0_x000d__x000a_Column=0_x000d__x000a_Height=300_x000d__x000a_Width=300_x000d__x000a_FontName=細明體_x000d__x000a_FontStyle=0_x000d__x000a_FontSize=9_x000d__x000a_PrtFontName=Co 2 2 2 2 2 10 2" xfId="2040"/>
    <cellStyle name=" 3]_x000d__x000a_Zoomed=1_x000d__x000a_Row=0_x000d__x000a_Column=0_x000d__x000a_Height=300_x000d__x000a_Width=300_x000d__x000a_FontName=細明體_x000d__x000a_FontStyle=0_x000d__x000a_FontSize=9_x000d__x000a_PrtFontName=Co 2 2 2 2 2 10 2 2" xfId="2041"/>
    <cellStyle name=" 3]_x000d__x000a_Zoomed=1_x000d__x000a_Row=0_x000d__x000a_Column=0_x000d__x000a_Height=300_x000d__x000a_Width=300_x000d__x000a_FontName=細明體_x000d__x000a_FontStyle=0_x000d__x000a_FontSize=9_x000d__x000a_PrtFontName=Co 2 2 2 2 2 10 3" xfId="2042"/>
    <cellStyle name=" 3]_x000d__x000a_Zoomed=1_x000d__x000a_Row=0_x000d__x000a_Column=0_x000d__x000a_Height=300_x000d__x000a_Width=300_x000d__x000a_FontName=細明體_x000d__x000a_FontStyle=0_x000d__x000a_FontSize=9_x000d__x000a_PrtFontName=Co 3 2 2 2 14 2" xfId="2043"/>
    <cellStyle name=" 3]_x000d__x000a_Zoomed=1_x000d__x000a_Row=0_x000d__x000a_Column=0_x000d__x000a_Height=300_x000d__x000a_Width=300_x000d__x000a_FontName=細明體_x000d__x000a_FontStyle=0_x000d__x000a_FontSize=9_x000d__x000a_PrtFontName=Co 2 2 2 2 2 11" xfId="2044"/>
    <cellStyle name=" 3]_x000d__x000a_Zoomed=1_x000d__x000a_Row=0_x000d__x000a_Column=0_x000d__x000a_Height=300_x000d__x000a_Width=300_x000d__x000a_FontName=細明體_x000d__x000a_FontStyle=0_x000d__x000a_FontSize=9_x000d__x000a_PrtFontName=Co 3 2 3 2 2 2" xfId="2045"/>
    <cellStyle name=" 3]_x000d__x000a_Zoomed=1_x000d__x000a_Row=0_x000d__x000a_Column=0_x000d__x000a_Height=300_x000d__x000a_Width=300_x000d__x000a_FontName=細明體_x000d__x000a_FontStyle=0_x000d__x000a_FontSize=9_x000d__x000a_PrtFontName=Co 2 2 2 2 2 4" xfId="2046"/>
    <cellStyle name=" 3]_x000d__x000a_Zoomed=1_x000d__x000a_Row=0_x000d__x000a_Column=0_x000d__x000a_Height=300_x000d__x000a_Width=300_x000d__x000a_FontName=細明體_x000d__x000a_FontStyle=0_x000d__x000a_FontSize=9_x000d__x000a_PrtFontName=Co 2 2 5 4 9" xfId="2047"/>
    <cellStyle name=" 3]_x000d__x000a_Zoomed=1_x000d__x000a_Row=0_x000d__x000a_Column=0_x000d__x000a_Height=300_x000d__x000a_Width=300_x000d__x000a_FontName=細明體_x000d__x000a_FontStyle=0_x000d__x000a_FontSize=9_x000d__x000a_PrtFontName=Co 2 2 4 3 16" xfId="2048"/>
    <cellStyle name=" 3]_x000d__x000a_Zoomed=1_x000d__x000a_Row=0_x000d__x000a_Column=0_x000d__x000a_Height=300_x000d__x000a_Width=300_x000d__x000a_FontName=細明體_x000d__x000a_FontStyle=0_x000d__x000a_FontSize=9_x000d__x000a_PrtFontName=Co 2 2 2 2 2 11 2" xfId="2049"/>
    <cellStyle name=" 3]_x000d__x000a_Zoomed=1_x000d__x000a_Row=0_x000d__x000a_Column=0_x000d__x000a_Height=300_x000d__x000a_Width=300_x000d__x000a_FontName=細明體_x000d__x000a_FontStyle=0_x000d__x000a_FontSize=9_x000d__x000a_PrtFontName=Co 3 2 2 2 14 2 2" xfId="2050"/>
    <cellStyle name=" 3]_x000d__x000a_Zoomed=1_x000d__x000a_Row=0_x000d__x000a_Column=0_x000d__x000a_Height=300_x000d__x000a_Width=300_x000d__x000a_FontName=細明體_x000d__x000a_FontStyle=0_x000d__x000a_FontSize=9_x000d__x000a_PrtFontName=Co 2 2 2 2 2 11 2 2" xfId="2051"/>
    <cellStyle name=" 3]_x000d__x000a_Zoomed=1_x000d__x000a_Row=0_x000d__x000a_Column=0_x000d__x000a_Height=300_x000d__x000a_Width=300_x000d__x000a_FontName=細明體_x000d__x000a_FontStyle=0_x000d__x000a_FontSize=9_x000d__x000a_PrtFontName=Co 2 2 2 4 6" xfId="2052"/>
    <cellStyle name=" 3]_x000d__x000a_Zoomed=1_x000d__x000a_Row=0_x000d__x000a_Column=0_x000d__x000a_Height=300_x000d__x000a_Width=300_x000d__x000a_FontName=細明體_x000d__x000a_FontStyle=0_x000d__x000a_FontSize=9_x000d__x000a_PrtFontName=Co 2 2 7 2 3" xfId="2053"/>
    <cellStyle name=" 3]_x000d__x000a_Zoomed=1_x000d__x000a_Row=0_x000d__x000a_Column=0_x000d__x000a_Height=300_x000d__x000a_Width=300_x000d__x000a_FontName=細明體_x000d__x000a_FontStyle=0_x000d__x000a_FontSize=9_x000d__x000a_PrtFontName=Co 2 2 5 4 9 2" xfId="2054"/>
    <cellStyle name=" 3]_x000d__x000a_Zoomed=1_x000d__x000a_Row=0_x000d__x000a_Column=0_x000d__x000a_Height=300_x000d__x000a_Width=300_x000d__x000a_FontName=細明體_x000d__x000a_FontStyle=0_x000d__x000a_FontSize=9_x000d__x000a_PrtFontName=Co 2 2 2 2 2 4 2" xfId="2055"/>
    <cellStyle name=" 3]_x000d__x000a_Zoomed=1_x000d__x000a_Row=0_x000d__x000a_Column=0_x000d__x000a_Height=300_x000d__x000a_Width=300_x000d__x000a_FontName=細明體_x000d__x000a_FontStyle=0_x000d__x000a_FontSize=9_x000d__x000a_PrtFontName=Co 2 2 2 2 2 5" xfId="2056"/>
    <cellStyle name=" 3]_x000d__x000a_Zoomed=1_x000d__x000a_Row=0_x000d__x000a_Column=0_x000d__x000a_Height=300_x000d__x000a_Width=300_x000d__x000a_FontName=細明體_x000d__x000a_FontStyle=0_x000d__x000a_FontSize=9_x000d__x000a_PrtFontName=Co 3 5 5 2" xfId="2057"/>
    <cellStyle name=" 3]_x000d__x000a_Zoomed=1_x000d__x000a_Row=0_x000d__x000a_Column=0_x000d__x000a_Height=300_x000d__x000a_Width=300_x000d__x000a_FontName=細明體_x000d__x000a_FontStyle=0_x000d__x000a_FontSize=9_x000d__x000a_PrtFontName=Co 2 2 2 2 2 11 3" xfId="2058"/>
    <cellStyle name=" 3]_x000d__x000a_Zoomed=1_x000d__x000a_Row=0_x000d__x000a_Column=0_x000d__x000a_Height=300_x000d__x000a_Width=300_x000d__x000a_FontName=細明體_x000d__x000a_FontStyle=0_x000d__x000a_FontSize=9_x000d__x000a_PrtFontName=Co 3 3 4 9 2 2" xfId="2059"/>
    <cellStyle name=" 3]_x000d__x000a_Zoomed=1_x000d__x000a_Row=0_x000d__x000a_Column=0_x000d__x000a_Height=300_x000d__x000a_Width=300_x000d__x000a_FontName=細明體_x000d__x000a_FontStyle=0_x000d__x000a_FontSize=9_x000d__x000a_PrtFontName=Co 2 2 5 2 3 3 2 2" xfId="2060"/>
    <cellStyle name=" 3]_x000d__x000a_Zoomed=1_x000d__x000a_Row=0_x000d__x000a_Column=0_x000d__x000a_Height=300_x000d__x000a_Width=300_x000d__x000a_FontName=細明體_x000d__x000a_FontStyle=0_x000d__x000a_FontSize=9_x000d__x000a_PrtFontName=Co 2 2 2 2 2 12" xfId="2061"/>
    <cellStyle name=" 3]_x000d__x000a_Zoomed=1_x000d__x000a_Row=0_x000d__x000a_Column=0_x000d__x000a_Height=300_x000d__x000a_Width=300_x000d__x000a_FontName=細明體_x000d__x000a_FontStyle=0_x000d__x000a_FontSize=9_x000d__x000a_PrtFontName=Co 3 2 2 2 14 3" xfId="2062"/>
    <cellStyle name=" 3]_x000d__x000a_Zoomed=1_x000d__x000a_Row=0_x000d__x000a_Column=0_x000d__x000a_Height=300_x000d__x000a_Width=300_x000d__x000a_FontName=細明體_x000d__x000a_FontStyle=0_x000d__x000a_FontSize=9_x000d__x000a_PrtFontName=Co 7 2 10" xfId="2063"/>
    <cellStyle name=" 3]_x000d__x000a_Zoomed=1_x000d__x000a_Row=0_x000d__x000a_Column=0_x000d__x000a_Height=300_x000d__x000a_Width=300_x000d__x000a_FontName=細明體_x000d__x000a_FontStyle=0_x000d__x000a_FontSize=9_x000d__x000a_PrtFontName=Co 2 2 2 2 2 13" xfId="2064"/>
    <cellStyle name=" 3]_x000d__x000a_Zoomed=1_x000d__x000a_Row=0_x000d__x000a_Column=0_x000d__x000a_Height=300_x000d__x000a_Width=300_x000d__x000a_FontName=細明體_x000d__x000a_FontStyle=0_x000d__x000a_FontSize=9_x000d__x000a_PrtFontName=Co 2 2 5 3 14" xfId="2065"/>
    <cellStyle name=" 3]_x000d__x000a_Zoomed=1_x000d__x000a_Row=0_x000d__x000a_Column=0_x000d__x000a_Height=300_x000d__x000a_Width=300_x000d__x000a_FontName=細明體_x000d__x000a_FontStyle=0_x000d__x000a_FontSize=9_x000d__x000a_PrtFontName=Co 7 2 10 3" xfId="2066"/>
    <cellStyle name=" 3]_x000d__x000a_Zoomed=1_x000d__x000a_Row=0_x000d__x000a_Column=0_x000d__x000a_Height=300_x000d__x000a_Width=300_x000d__x000a_FontName=細明體_x000d__x000a_FontStyle=0_x000d__x000a_FontSize=9_x000d__x000a_PrtFontName=Co 2 2 2 2 2 13 3" xfId="2067"/>
    <cellStyle name=" 3]_x000d__x000a_Zoomed=1_x000d__x000a_Row=0_x000d__x000a_Column=0_x000d__x000a_Height=300_x000d__x000a_Width=300_x000d__x000a_FontName=細明體_x000d__x000a_FontStyle=0_x000d__x000a_FontSize=9_x000d__x000a_PrtFontName=Co 2 2 2 7 2 2" xfId="2068"/>
    <cellStyle name=" 3]_x000d__x000a_Zoomed=1_x000d__x000a_Row=0_x000d__x000a_Column=0_x000d__x000a_Height=300_x000d__x000a_Width=300_x000d__x000a_FontName=細明體_x000d__x000a_FontStyle=0_x000d__x000a_FontSize=9_x000d__x000a_PrtFontName=Co 3 3 2 2 3 2 2" xfId="2069"/>
    <cellStyle name=" 3]_x000d__x000a_Zoomed=1_x000d__x000a_Row=0_x000d__x000a_Column=0_x000d__x000a_Height=300_x000d__x000a_Width=300_x000d__x000a_FontName=細明體_x000d__x000a_FontStyle=0_x000d__x000a_FontSize=9_x000d__x000a_PrtFontName=Co 7 2 11" xfId="2070"/>
    <cellStyle name=" 3]_x000d__x000a_Zoomed=1_x000d__x000a_Row=0_x000d__x000a_Column=0_x000d__x000a_Height=300_x000d__x000a_Width=300_x000d__x000a_FontName=細明體_x000d__x000a_FontStyle=0_x000d__x000a_FontSize=9_x000d__x000a_PrtFontName=Co 2 2 2 2 2 14" xfId="2071"/>
    <cellStyle name=" 3]_x000d__x000a_Zoomed=1_x000d__x000a_Row=0_x000d__x000a_Column=0_x000d__x000a_Height=300_x000d__x000a_Width=300_x000d__x000a_FontName=細明體_x000d__x000a_FontStyle=0_x000d__x000a_FontSize=9_x000d__x000a_PrtFontName=Co 7 2 11 2" xfId="2072"/>
    <cellStyle name=" 3]_x000d__x000a_Zoomed=1_x000d__x000a_Row=0_x000d__x000a_Column=0_x000d__x000a_Height=300_x000d__x000a_Width=300_x000d__x000a_FontName=細明體_x000d__x000a_FontStyle=0_x000d__x000a_FontSize=9_x000d__x000a_PrtFontName=Co 2 2 2 2 2 14 2" xfId="2073"/>
    <cellStyle name=" 3]_x000d__x000a_Zoomed=1_x000d__x000a_Row=0_x000d__x000a_Column=0_x000d__x000a_Height=300_x000d__x000a_Width=300_x000d__x000a_FontName=細明體_x000d__x000a_FontStyle=0_x000d__x000a_FontSize=9_x000d__x000a_PrtFontName=Co 2 2 5 4 6" xfId="2074"/>
    <cellStyle name=" 3]_x000d__x000a_Zoomed=1_x000d__x000a_Row=0_x000d__x000a_Column=0_x000d__x000a_Height=300_x000d__x000a_Width=300_x000d__x000a_FontName=細明體_x000d__x000a_FontStyle=0_x000d__x000a_FontSize=9_x000d__x000a_PrtFontName=Co 7 2 11 2 2" xfId="2075"/>
    <cellStyle name=" 3]_x000d__x000a_Zoomed=1_x000d__x000a_Row=0_x000d__x000a_Column=0_x000d__x000a_Height=300_x000d__x000a_Width=300_x000d__x000a_FontName=細明體_x000d__x000a_FontStyle=0_x000d__x000a_FontSize=9_x000d__x000a_PrtFontName=Co 2 2 4 3 13" xfId="2076"/>
    <cellStyle name=" 3]_x000d__x000a_Zoomed=1_x000d__x000a_Row=0_x000d__x000a_Column=0_x000d__x000a_Height=300_x000d__x000a_Width=300_x000d__x000a_FontName=細明體_x000d__x000a_FontStyle=0_x000d__x000a_FontSize=9_x000d__x000a_PrtFontName=Co 2 2 2 2 2 14 2 2" xfId="2077"/>
    <cellStyle name=" 3]_x000d__x000a_Zoomed=1_x000d__x000a_Row=0_x000d__x000a_Column=0_x000d__x000a_Height=300_x000d__x000a_Width=300_x000d__x000a_FontName=細明體_x000d__x000a_FontStyle=0_x000d__x000a_FontSize=9_x000d__x000a_PrtFontName=Co 7 2 11 3" xfId="2078"/>
    <cellStyle name=" 3]_x000d__x000a_Zoomed=1_x000d__x000a_Row=0_x000d__x000a_Column=0_x000d__x000a_Height=300_x000d__x000a_Width=300_x000d__x000a_FontName=細明體_x000d__x000a_FontStyle=0_x000d__x000a_FontSize=9_x000d__x000a_PrtFontName=Co 2 2 2 2 2 14 3" xfId="2079"/>
    <cellStyle name=" 3]_x000d__x000a_Zoomed=1_x000d__x000a_Row=0_x000d__x000a_Column=0_x000d__x000a_Height=300_x000d__x000a_Width=300_x000d__x000a_FontName=細明體_x000d__x000a_FontStyle=0_x000d__x000a_FontSize=9_x000d__x000a_PrtFontName=Co 2 2 3 2 3 2 2 2" xfId="2080"/>
    <cellStyle name=" 3]_x000d__x000a_Zoomed=1_x000d__x000a_Row=0_x000d__x000a_Column=0_x000d__x000a_Height=300_x000d__x000a_Width=300_x000d__x000a_FontName=細明體_x000d__x000a_FontStyle=0_x000d__x000a_FontSize=9_x000d__x000a_PrtFontName=Co 7 2 12 2" xfId="2081"/>
    <cellStyle name=" 3]_x000d__x000a_Zoomed=1_x000d__x000a_Row=0_x000d__x000a_Column=0_x000d__x000a_Height=300_x000d__x000a_Width=300_x000d__x000a_FontName=細明體_x000d__x000a_FontStyle=0_x000d__x000a_FontSize=9_x000d__x000a_PrtFontName=Co 2 2 2 2 2 15 2" xfId="2082"/>
    <cellStyle name=" 3]_x000d__x000a_Zoomed=1_x000d__x000a_Row=0_x000d__x000a_Column=0_x000d__x000a_Height=300_x000d__x000a_Width=300_x000d__x000a_FontName=細明體_x000d__x000a_FontStyle=0_x000d__x000a_FontSize=9_x000d__x000a_PrtFontName=Co 2 2 3 2 3 2 3" xfId="2083"/>
    <cellStyle name=" 3]_x000d__x000a_Zoomed=1_x000d__x000a_Row=0_x000d__x000a_Column=0_x000d__x000a_Height=300_x000d__x000a_Width=300_x000d__x000a_FontName=細明體_x000d__x000a_FontStyle=0_x000d__x000a_FontSize=9_x000d__x000a_PrtFontName=Co 7 2 13" xfId="2084"/>
    <cellStyle name=" 3]_x000d__x000a_Zoomed=1_x000d__x000a_Row=0_x000d__x000a_Column=0_x000d__x000a_Height=300_x000d__x000a_Width=300_x000d__x000a_FontName=細明體_x000d__x000a_FontStyle=0_x000d__x000a_FontSize=9_x000d__x000a_PrtFontName=Co 2 2 2 2 2 16" xfId="2085"/>
    <cellStyle name=" 3]_x000d__x000a_Zoomed=1_x000d__x000a_Row=0_x000d__x000a_Column=0_x000d__x000a_Height=300_x000d__x000a_Width=300_x000d__x000a_FontName=細明體_x000d__x000a_FontStyle=0_x000d__x000a_FontSize=9_x000d__x000a_PrtFontName=Co 2 2 5 4 7 2" xfId="2086"/>
    <cellStyle name=" 3]_x000d__x000a_Zoomed=1_x000d__x000a_Row=0_x000d__x000a_Column=0_x000d__x000a_Height=300_x000d__x000a_Width=300_x000d__x000a_FontName=細明體_x000d__x000a_FontStyle=0_x000d__x000a_FontSize=9_x000d__x000a_PrtFontName=Co 2 2 2 2 2 2 2" xfId="2087"/>
    <cellStyle name=" 3]_x000d__x000a_Zoomed=1_x000d__x000a_Row=0_x000d__x000a_Column=0_x000d__x000a_Height=300_x000d__x000a_Width=300_x000d__x000a_FontName=細明體_x000d__x000a_FontStyle=0_x000d__x000a_FontSize=9_x000d__x000a_PrtFontName=Co 4 3 8 3 2 2" xfId="2088"/>
    <cellStyle name=" 3]_x000d__x000a_Zoomed=1_x000d__x000a_Row=0_x000d__x000a_Column=0_x000d__x000a_Height=300_x000d__x000a_Width=300_x000d__x000a_FontName=細明體_x000d__x000a_FontStyle=0_x000d__x000a_FontSize=9_x000d__x000a_PrtFontName=Co 3 2 2 2 10" xfId="2089"/>
    <cellStyle name=" 3]_x000d__x000a_Zoomed=1_x000d__x000a_Row=0_x000d__x000a_Column=0_x000d__x000a_Height=300_x000d__x000a_Width=300_x000d__x000a_FontName=細明體_x000d__x000a_FontStyle=0_x000d__x000a_FontSize=9_x000d__x000a_PrtFontName=Co 2 2 4 3 14 2" xfId="2090"/>
    <cellStyle name=" 3]_x000d__x000a_Zoomed=1_x000d__x000a_Row=0_x000d__x000a_Column=0_x000d__x000a_Height=300_x000d__x000a_Width=300_x000d__x000a_FontName=細明體_x000d__x000a_FontStyle=0_x000d__x000a_FontSize=9_x000d__x000a_PrtFontName=Co 2 4 4 8 2 2" xfId="2091"/>
    <cellStyle name=" 3]_x000d__x000a_Zoomed=1_x000d__x000a_Row=0_x000d__x000a_Column=0_x000d__x000a_Height=300_x000d__x000a_Width=300_x000d__x000a_FontName=細明體_x000d__x000a_FontStyle=0_x000d__x000a_FontSize=9_x000d__x000a_PrtFontName=Co 2 2 5 4 7 2 2" xfId="2092"/>
    <cellStyle name=" 3]_x000d__x000a_Zoomed=1_x000d__x000a_Row=0_x000d__x000a_Column=0_x000d__x000a_Height=300_x000d__x000a_Width=300_x000d__x000a_FontName=細明體_x000d__x000a_FontStyle=0_x000d__x000a_FontSize=9_x000d__x000a_PrtFontName=Co 2 2 2 2 2 2 2 2" xfId="2093"/>
    <cellStyle name=" 3]_x000d__x000a_Zoomed=1_x000d__x000a_Row=0_x000d__x000a_Column=0_x000d__x000a_Height=300_x000d__x000a_Width=300_x000d__x000a_FontName=細明體_x000d__x000a_FontStyle=0_x000d__x000a_FontSize=9_x000d__x000a_PrtFontName=Co 3 2 2 2 10 2" xfId="2094"/>
    <cellStyle name=" 3]_x000d__x000a_Zoomed=1_x000d__x000a_Row=0_x000d__x000a_Column=0_x000d__x000a_Height=300_x000d__x000a_Width=300_x000d__x000a_FontName=細明體_x000d__x000a_FontStyle=0_x000d__x000a_FontSize=9_x000d__x000a_PrtFontName=Co 3 5 8 5 3" xfId="2095"/>
    <cellStyle name=" 3]_x000d__x000a_Zoomed=1_x000d__x000a_Row=0_x000d__x000a_Column=0_x000d__x000a_Height=300_x000d__x000a_Width=300_x000d__x000a_FontName=細明體_x000d__x000a_FontStyle=0_x000d__x000a_FontSize=9_x000d__x000a_PrtFontName=Co 2 2 5 2 2 13 3" xfId="2096"/>
    <cellStyle name=" 3]_x000d__x000a_Zoomed=1_x000d__x000a_Row=0_x000d__x000a_Column=0_x000d__x000a_Height=300_x000d__x000a_Width=300_x000d__x000a_FontName=細明體_x000d__x000a_FontStyle=0_x000d__x000a_FontSize=9_x000d__x000a_PrtFontName=Co 2 2 4 3 14 2 2" xfId="2097"/>
    <cellStyle name=" 3]_x000d__x000a_Zoomed=1_x000d__x000a_Row=0_x000d__x000a_Column=0_x000d__x000a_Height=300_x000d__x000a_Width=300_x000d__x000a_FontName=細明體_x000d__x000a_FontStyle=0_x000d__x000a_FontSize=9_x000d__x000a_PrtFontName=Co 2 2 6 2 2 7 2" xfId="2098"/>
    <cellStyle name=" 3]_x000d__x000a_Zoomed=1_x000d__x000a_Row=0_x000d__x000a_Column=0_x000d__x000a_Height=300_x000d__x000a_Width=300_x000d__x000a_FontName=細明體_x000d__x000a_FontStyle=0_x000d__x000a_FontSize=9_x000d__x000a_PrtFontName=Co 2 2 4 3 14 3" xfId="2099"/>
    <cellStyle name=" 3]_x000d__x000a_Zoomed=1_x000d__x000a_Row=0_x000d__x000a_Column=0_x000d__x000a_Height=300_x000d__x000a_Width=300_x000d__x000a_FontName=細明體_x000d__x000a_FontStyle=0_x000d__x000a_FontSize=9_x000d__x000a_PrtFontName=Co 2 2 5 4 7 3" xfId="2100"/>
    <cellStyle name=" 3]_x000d__x000a_Zoomed=1_x000d__x000a_Row=0_x000d__x000a_Column=0_x000d__x000a_Height=300_x000d__x000a_Width=300_x000d__x000a_FontName=細明體_x000d__x000a_FontStyle=0_x000d__x000a_FontSize=9_x000d__x000a_PrtFontName=Co 2 2 2 2 2 2 3" xfId="2101"/>
    <cellStyle name=" 3]_x000d__x000a_Zoomed=1_x000d__x000a_Row=0_x000d__x000a_Column=0_x000d__x000a_Height=300_x000d__x000a_Width=300_x000d__x000a_FontName=細明體_x000d__x000a_FontStyle=0_x000d__x000a_FontSize=9_x000d__x000a_PrtFontName=Co 3 2 2 2 11" xfId="2102"/>
    <cellStyle name=" 3]_x000d__x000a_Zoomed=1_x000d__x000a_Row=0_x000d__x000a_Column=0_x000d__x000a_Height=300_x000d__x000a_Width=300_x000d__x000a_FontName=細明體_x000d__x000a_FontStyle=0_x000d__x000a_FontSize=9_x000d__x000a_PrtFontName=Co 2 2 5 4 8" xfId="2103"/>
    <cellStyle name=" 3]_x000d__x000a_Zoomed=1_x000d__x000a_Row=0_x000d__x000a_Column=0_x000d__x000a_Height=300_x000d__x000a_Width=300_x000d__x000a_FontName=細明體_x000d__x000a_FontStyle=0_x000d__x000a_FontSize=9_x000d__x000a_PrtFontName=Co 2 2 2 2 2 3" xfId="2104"/>
    <cellStyle name=" 3]_x000d__x000a_Zoomed=1_x000d__x000a_Row=0_x000d__x000a_Column=0_x000d__x000a_Height=300_x000d__x000a_Width=300_x000d__x000a_FontName=細明體_x000d__x000a_FontStyle=0_x000d__x000a_FontSize=9_x000d__x000a_PrtFontName=Co 2 2 4 3 15" xfId="2105"/>
    <cellStyle name=" 3]_x000d__x000a_Zoomed=1_x000d__x000a_Row=0_x000d__x000a_Column=0_x000d__x000a_Height=300_x000d__x000a_Width=300_x000d__x000a_FontName=細明體_x000d__x000a_FontStyle=0_x000d__x000a_FontSize=9_x000d__x000a_PrtFontName=Co 2 4 4 8 3" xfId="2106"/>
    <cellStyle name=" 3]_x000d__x000a_Zoomed=1_x000d__x000a_Row=0_x000d__x000a_Column=0_x000d__x000a_Height=300_x000d__x000a_Width=300_x000d__x000a_FontName=細明體_x000d__x000a_FontStyle=0_x000d__x000a_FontSize=9_x000d__x000a_PrtFontName=Co 2 2 2 4 6 2" xfId="2107"/>
    <cellStyle name=" 3]_x000d__x000a_Zoomed=1_x000d__x000a_Row=0_x000d__x000a_Column=0_x000d__x000a_Height=300_x000d__x000a_Width=300_x000d__x000a_FontName=細明體_x000d__x000a_FontStyle=0_x000d__x000a_FontSize=9_x000d__x000a_PrtFontName=Co 2 2 5 4 9 2 2" xfId="2108"/>
    <cellStyle name=" 3]_x000d__x000a_Zoomed=1_x000d__x000a_Row=0_x000d__x000a_Column=0_x000d__x000a_Height=300_x000d__x000a_Width=300_x000d__x000a_FontName=細明體_x000d__x000a_FontStyle=0_x000d__x000a_FontSize=9_x000d__x000a_PrtFontName=Co 2 2 2 2 2 4 2 2" xfId="2109"/>
    <cellStyle name=" 3]_x000d__x000a_Zoomed=1_x000d__x000a_Row=0_x000d__x000a_Column=0_x000d__x000a_Height=300_x000d__x000a_Width=300_x000d__x000a_FontName=細明體_x000d__x000a_FontStyle=0_x000d__x000a_FontSize=9_x000d__x000a_PrtFontName=Co 2 2 2 4 7" xfId="2110"/>
    <cellStyle name=" 3]_x000d__x000a_Zoomed=1_x000d__x000a_Row=0_x000d__x000a_Column=0_x000d__x000a_Height=300_x000d__x000a_Width=300_x000d__x000a_FontName=細明體_x000d__x000a_FontStyle=0_x000d__x000a_FontSize=9_x000d__x000a_PrtFontName=Co 2 7 8 6 2" xfId="2111"/>
    <cellStyle name=" 3]_x000d__x000a_Zoomed=1_x000d__x000a_Row=0_x000d__x000a_Column=0_x000d__x000a_Height=300_x000d__x000a_Width=300_x000d__x000a_FontName=細明體_x000d__x000a_FontStyle=0_x000d__x000a_FontSize=9_x000d__x000a_PrtFontName=Co 2 2 6 2 2 9 2" xfId="2112"/>
    <cellStyle name=" 3]_x000d__x000a_Zoomed=1_x000d__x000a_Row=0_x000d__x000a_Column=0_x000d__x000a_Height=300_x000d__x000a_Width=300_x000d__x000a_FontName=細明體_x000d__x000a_FontStyle=0_x000d__x000a_FontSize=9_x000d__x000a_PrtFontName=Co 2 2 5 4 9 3" xfId="2113"/>
    <cellStyle name=" 3]_x000d__x000a_Zoomed=1_x000d__x000a_Row=0_x000d__x000a_Column=0_x000d__x000a_Height=300_x000d__x000a_Width=300_x000d__x000a_FontName=細明體_x000d__x000a_FontStyle=0_x000d__x000a_FontSize=9_x000d__x000a_PrtFontName=Co 2 2 2 2 2 4 3" xfId="2114"/>
    <cellStyle name=" 3]_x000d__x000a_Zoomed=1_x000d__x000a_Row=0_x000d__x000a_Column=0_x000d__x000a_Height=300_x000d__x000a_Width=300_x000d__x000a_FontName=細明體_x000d__x000a_FontStyle=0_x000d__x000a_FontSize=9_x000d__x000a_PrtFontName=Co 2 2 7 3 3" xfId="2115"/>
    <cellStyle name=" 3]_x000d__x000a_Zoomed=1_x000d__x000a_Row=0_x000d__x000a_Column=0_x000d__x000a_Height=300_x000d__x000a_Width=300_x000d__x000a_FontName=細明體_x000d__x000a_FontStyle=0_x000d__x000a_FontSize=9_x000d__x000a_PrtFontName=Co 2 2 2 2 2 5 2" xfId="2116"/>
    <cellStyle name=" 3]_x000d__x000a_Zoomed=1_x000d__x000a_Row=0_x000d__x000a_Column=0_x000d__x000a_Height=300_x000d__x000a_Width=300_x000d__x000a_FontName=細明體_x000d__x000a_FontStyle=0_x000d__x000a_FontSize=9_x000d__x000a_PrtFontName=Co 3 5 5 2 2" xfId="2117"/>
    <cellStyle name=" 3]_x000d__x000a_Zoomed=1_x000d__x000a_Row=0_x000d__x000a_Column=0_x000d__x000a_Height=300_x000d__x000a_Width=300_x000d__x000a_FontName=細明體_x000d__x000a_FontStyle=0_x000d__x000a_FontSize=9_x000d__x000a_PrtFontName=Co 2 2 2 2 2 5 2 2" xfId="2118"/>
    <cellStyle name=" 3]_x000d__x000a_Zoomed=1_x000d__x000a_Row=0_x000d__x000a_Column=0_x000d__x000a_Height=300_x000d__x000a_Width=300_x000d__x000a_FontName=細明體_x000d__x000a_FontStyle=0_x000d__x000a_FontSize=9_x000d__x000a_PrtFontName=Co 3 3 10 4" xfId="2119"/>
    <cellStyle name=" 3]_x000d__x000a_Zoomed=1_x000d__x000a_Row=0_x000d__x000a_Column=0_x000d__x000a_Height=300_x000d__x000a_Width=300_x000d__x000a_FontName=細明體_x000d__x000a_FontStyle=0_x000d__x000a_FontSize=9_x000d__x000a_PrtFontName=Co 2 2 2 2 2 5 3" xfId="2120"/>
    <cellStyle name=" 3]_x000d__x000a_Zoomed=1_x000d__x000a_Row=0_x000d__x000a_Column=0_x000d__x000a_Height=300_x000d__x000a_Width=300_x000d__x000a_FontName=細明體_x000d__x000a_FontStyle=0_x000d__x000a_FontSize=9_x000d__x000a_PrtFontName=Co 4 2 4 2 2 2" xfId="2121"/>
    <cellStyle name=" 3]_x000d__x000a_Zoomed=1_x000d__x000a_Row=0_x000d__x000a_Column=0_x000d__x000a_Height=300_x000d__x000a_Width=300_x000d__x000a_FontName=細明體_x000d__x000a_FontStyle=0_x000d__x000a_FontSize=9_x000d__x000a_PrtFontName=Co 2 2 7 10" xfId="2122"/>
    <cellStyle name=" 3]_x000d__x000a_Zoomed=1_x000d__x000a_Row=0_x000d__x000a_Column=0_x000d__x000a_Height=300_x000d__x000a_Width=300_x000d__x000a_FontName=細明體_x000d__x000a_FontStyle=0_x000d__x000a_FontSize=9_x000d__x000a_PrtFontName=Co 2 2 2 2 2 6" xfId="2123"/>
    <cellStyle name=" 3]_x000d__x000a_Zoomed=1_x000d__x000a_Row=0_x000d__x000a_Column=0_x000d__x000a_Height=300_x000d__x000a_Width=300_x000d__x000a_FontName=細明體_x000d__x000a_FontStyle=0_x000d__x000a_FontSize=9_x000d__x000a_PrtFontName=Co 3 5 5 3" xfId="2124"/>
    <cellStyle name=" 3]_x000d__x000a_Zoomed=1_x000d__x000a_Row=0_x000d__x000a_Column=0_x000d__x000a_Height=300_x000d__x000a_Width=300_x000d__x000a_FontName=細明體_x000d__x000a_FontStyle=0_x000d__x000a_FontSize=9_x000d__x000a_PrtFontName=Co 5 2 2 10 2 2" xfId="2125"/>
    <cellStyle name=" 3]_x000d__x000a_Zoomed=1_x000d__x000a_Row=0_x000d__x000a_Column=0_x000d__x000a_Height=300_x000d__x000a_Width=300_x000d__x000a_FontName=細明體_x000d__x000a_FontStyle=0_x000d__x000a_FontSize=9_x000d__x000a_PrtFontName=Co 2 2 7 4 3" xfId="2126"/>
    <cellStyle name=" 3]_x000d__x000a_Zoomed=1_x000d__x000a_Row=0_x000d__x000a_Column=0_x000d__x000a_Height=300_x000d__x000a_Width=300_x000d__x000a_FontName=細明體_x000d__x000a_FontStyle=0_x000d__x000a_FontSize=9_x000d__x000a_PrtFontName=Co 2 2 7 10 2" xfId="2127"/>
    <cellStyle name=" 3]_x000d__x000a_Zoomed=1_x000d__x000a_Row=0_x000d__x000a_Column=0_x000d__x000a_Height=300_x000d__x000a_Width=300_x000d__x000a_FontName=細明體_x000d__x000a_FontStyle=0_x000d__x000a_FontSize=9_x000d__x000a_PrtFontName=Co 2 2 2 2 2 6 2" xfId="2128"/>
    <cellStyle name=" 3]_x000d__x000a_Zoomed=1_x000d__x000a_Row=0_x000d__x000a_Column=0_x000d__x000a_Height=300_x000d__x000a_Width=300_x000d__x000a_FontName=細明體_x000d__x000a_FontStyle=0_x000d__x000a_FontSize=9_x000d__x000a_PrtFontName=Co 2 2 7 10 3" xfId="2129"/>
    <cellStyle name=" 3]_x000d__x000a_Zoomed=1_x000d__x000a_Row=0_x000d__x000a_Column=0_x000d__x000a_Height=300_x000d__x000a_Width=300_x000d__x000a_FontName=細明體_x000d__x000a_FontStyle=0_x000d__x000a_FontSize=9_x000d__x000a_PrtFontName=Co 2 2 2 2 2 6 3" xfId="2130"/>
    <cellStyle name=" 3]_x000d__x000a_Zoomed=1_x000d__x000a_Row=0_x000d__x000a_Column=0_x000d__x000a_Height=300_x000d__x000a_Width=300_x000d__x000a_FontName=細明體_x000d__x000a_FontStyle=0_x000d__x000a_FontSize=9_x000d__x000a_PrtFontName=Co 3 4 3 14 2 2" xfId="2131"/>
    <cellStyle name=" 3]_x000d__x000a_Zoomed=1_x000d__x000a_Row=0_x000d__x000a_Column=0_x000d__x000a_Height=300_x000d__x000a_Width=300_x000d__x000a_FontName=細明體_x000d__x000a_FontStyle=0_x000d__x000a_FontSize=9_x000d__x000a_PrtFontName=Co 2 2 7 11" xfId="2132"/>
    <cellStyle name=" 3]_x000d__x000a_Zoomed=1_x000d__x000a_Row=0_x000d__x000a_Column=0_x000d__x000a_Height=300_x000d__x000a_Width=300_x000d__x000a_FontName=細明體_x000d__x000a_FontStyle=0_x000d__x000a_FontSize=9_x000d__x000a_PrtFontName=Co 2 2 5 3 10 2 2" xfId="2133"/>
    <cellStyle name=" 3]_x000d__x000a_Zoomed=1_x000d__x000a_Row=0_x000d__x000a_Column=0_x000d__x000a_Height=300_x000d__x000a_Width=300_x000d__x000a_FontName=細明體_x000d__x000a_FontStyle=0_x000d__x000a_FontSize=9_x000d__x000a_PrtFontName=Co 2 2 2 2 2 7" xfId="2134"/>
    <cellStyle name=" 3]_x000d__x000a_Zoomed=1_x000d__x000a_Row=0_x000d__x000a_Column=0_x000d__x000a_Height=300_x000d__x000a_Width=300_x000d__x000a_FontName=細明體_x000d__x000a_FontStyle=0_x000d__x000a_FontSize=9_x000d__x000a_PrtFontName=Co 2 2 7 5 3" xfId="2135"/>
    <cellStyle name=" 3]_x000d__x000a_Zoomed=1_x000d__x000a_Row=0_x000d__x000a_Column=0_x000d__x000a_Height=300_x000d__x000a_Width=300_x000d__x000a_FontName=細明體_x000d__x000a_FontStyle=0_x000d__x000a_FontSize=9_x000d__x000a_PrtFontName=Co 2 2 7 11 2" xfId="2136"/>
    <cellStyle name=" 3]_x000d__x000a_Zoomed=1_x000d__x000a_Row=0_x000d__x000a_Column=0_x000d__x000a_Height=300_x000d__x000a_Width=300_x000d__x000a_FontName=細明體_x000d__x000a_FontStyle=0_x000d__x000a_FontSize=9_x000d__x000a_PrtFontName=Co 2 2 2 2 2 7 2" xfId="2137"/>
    <cellStyle name=" 3]_x000d__x000a_Zoomed=1_x000d__x000a_Row=0_x000d__x000a_Column=0_x000d__x000a_Height=300_x000d__x000a_Width=300_x000d__x000a_FontName=細明體_x000d__x000a_FontStyle=0_x000d__x000a_FontSize=9_x000d__x000a_PrtFontName=Co 3 2 2 3 10" xfId="2138"/>
    <cellStyle name=" 3]_x000d__x000a_Zoomed=1_x000d__x000a_Row=0_x000d__x000a_Column=0_x000d__x000a_Height=300_x000d__x000a_Width=300_x000d__x000a_FontName=細明體_x000d__x000a_FontStyle=0_x000d__x000a_FontSize=9_x000d__x000a_PrtFontName=Co 2 2 7 11 3" xfId="2139"/>
    <cellStyle name=" 3]_x000d__x000a_Zoomed=1_x000d__x000a_Row=0_x000d__x000a_Column=0_x000d__x000a_Height=300_x000d__x000a_Width=300_x000d__x000a_FontName=細明體_x000d__x000a_FontStyle=0_x000d__x000a_FontSize=9_x000d__x000a_PrtFontName=Co 2 2 2 2 2 7 3" xfId="2140"/>
    <cellStyle name=" 3]_x000d__x000a_Zoomed=1_x000d__x000a_Row=0_x000d__x000a_Column=0_x000d__x000a_Height=300_x000d__x000a_Width=300_x000d__x000a_FontName=細明體_x000d__x000a_FontStyle=0_x000d__x000a_FontSize=9_x000d__x000a_PrtFontName=Co 3 2 2 3 11" xfId="2141"/>
    <cellStyle name=" 3]_x000d__x000a_Zoomed=1_x000d__x000a_Row=0_x000d__x000a_Column=0_x000d__x000a_Height=300_x000d__x000a_Width=300_x000d__x000a_FontName=細明體_x000d__x000a_FontStyle=0_x000d__x000a_FontSize=9_x000d__x000a_PrtFontName=Co 2 2 7 13" xfId="2142"/>
    <cellStyle name=" 3]_x000d__x000a_Zoomed=1_x000d__x000a_Row=0_x000d__x000a_Column=0_x000d__x000a_Height=300_x000d__x000a_Width=300_x000d__x000a_FontName=細明體_x000d__x000a_FontStyle=0_x000d__x000a_FontSize=9_x000d__x000a_PrtFontName=Co 2 2 2 2 2 9" xfId="2143"/>
    <cellStyle name=" 3]_x000d__x000a_Zoomed=1_x000d__x000a_Row=0_x000d__x000a_Column=0_x000d__x000a_Height=300_x000d__x000a_Width=300_x000d__x000a_FontName=細明體_x000d__x000a_FontStyle=0_x000d__x000a_FontSize=9_x000d__x000a_PrtFontName=Co 2 2 7 7 3" xfId="2144"/>
    <cellStyle name=" 3]_x000d__x000a_Zoomed=1_x000d__x000a_Row=0_x000d__x000a_Column=0_x000d__x000a_Height=300_x000d__x000a_Width=300_x000d__x000a_FontName=細明體_x000d__x000a_FontStyle=0_x000d__x000a_FontSize=9_x000d__x000a_PrtFontName=Co 2 2 7 13 2" xfId="2145"/>
    <cellStyle name=" 3]_x000d__x000a_Zoomed=1_x000d__x000a_Row=0_x000d__x000a_Column=0_x000d__x000a_Height=300_x000d__x000a_Width=300_x000d__x000a_FontName=細明體_x000d__x000a_FontStyle=0_x000d__x000a_FontSize=9_x000d__x000a_PrtFontName=Co 2 2 3 2 3 9" xfId="2146"/>
    <cellStyle name=" 3]_x000d__x000a_Zoomed=1_x000d__x000a_Row=0_x000d__x000a_Column=0_x000d__x000a_Height=300_x000d__x000a_Width=300_x000d__x000a_FontName=細明體_x000d__x000a_FontStyle=0_x000d__x000a_FontSize=9_x000d__x000a_PrtFontName=Co 2 2 2 2 2 9 2" xfId="2147"/>
    <cellStyle name=" 3]_x000d__x000a_Zoomed=1_x000d__x000a_Row=0_x000d__x000a_Column=0_x000d__x000a_Height=300_x000d__x000a_Width=300_x000d__x000a_FontName=細明體_x000d__x000a_FontStyle=0_x000d__x000a_FontSize=9_x000d__x000a_PrtFontName=Co 2 2 7 13 2 2" xfId="2148"/>
    <cellStyle name=" 3]_x000d__x000a_Zoomed=1_x000d__x000a_Row=0_x000d__x000a_Column=0_x000d__x000a_Height=300_x000d__x000a_Width=300_x000d__x000a_FontName=細明體_x000d__x000a_FontStyle=0_x000d__x000a_FontSize=9_x000d__x000a_PrtFontName=Co 2 2 3 2 3 9 2" xfId="2149"/>
    <cellStyle name=" 3]_x000d__x000a_Zoomed=1_x000d__x000a_Row=0_x000d__x000a_Column=0_x000d__x000a_Height=300_x000d__x000a_Width=300_x000d__x000a_FontName=細明體_x000d__x000a_FontStyle=0_x000d__x000a_FontSize=9_x000d__x000a_PrtFontName=Co 2 2 2 2 2 9 2 2" xfId="2150"/>
    <cellStyle name=" 3]_x000d__x000a_Zoomed=1_x000d__x000a_Row=0_x000d__x000a_Column=0_x000d__x000a_Height=300_x000d__x000a_Width=300_x000d__x000a_FontName=細明體_x000d__x000a_FontStyle=0_x000d__x000a_FontSize=9_x000d__x000a_PrtFontName=Co 2 2 7 13 3" xfId="2151"/>
    <cellStyle name=" 3]_x000d__x000a_Zoomed=1_x000d__x000a_Row=0_x000d__x000a_Column=0_x000d__x000a_Height=300_x000d__x000a_Width=300_x000d__x000a_FontName=細明體_x000d__x000a_FontStyle=0_x000d__x000a_FontSize=9_x000d__x000a_PrtFontName=Co 2 2 2 2 2 9 3" xfId="2152"/>
    <cellStyle name="常规 5" xfId="2153"/>
    <cellStyle name=" 3]_x000d__x000a_Zoomed=1_x000d__x000a_Row=0_x000d__x000a_Column=0_x000d__x000a_Height=300_x000d__x000a_Width=300_x000d__x000a_FontName=細明體_x000d__x000a_FontStyle=0_x000d__x000a_FontSize=9_x000d__x000a_PrtFontName=Co 2 2 6 2 2 4 2 2" xfId="2154"/>
    <cellStyle name=" 3]_x000d__x000a_Zoomed=1_x000d__x000a_Row=0_x000d__x000a_Column=0_x000d__x000a_Height=300_x000d__x000a_Width=300_x000d__x000a_FontName=細明體_x000d__x000a_FontStyle=0_x000d__x000a_FontSize=9_x000d__x000a_PrtFontName=Co 2 2 5 3 10 3" xfId="2155"/>
    <cellStyle name=" 3]_x000d__x000a_Zoomed=1_x000d__x000a_Row=0_x000d__x000a_Column=0_x000d__x000a_Height=300_x000d__x000a_Width=300_x000d__x000a_FontName=細明體_x000d__x000a_FontStyle=0_x000d__x000a_FontSize=9_x000d__x000a_PrtFontName=Co 2 2 2 2 3 10" xfId="2156"/>
    <cellStyle name="好_ABS一期土建汇总表_精制静设备  2" xfId="2157"/>
    <cellStyle name=" 3]_x000d__x000a_Zoomed=1_x000d__x000a_Row=0_x000d__x000a_Column=0_x000d__x000a_Height=300_x000d__x000a_Width=300_x000d__x000a_FontName=細明體_x000d__x000a_FontStyle=0_x000d__x000a_FontSize=9_x000d__x000a_PrtFontName=Co 2 4 3 5 2" xfId="2158"/>
    <cellStyle name=" 3]_x000d__x000a_Zoomed=1_x000d__x000a_Row=0_x000d__x000a_Column=0_x000d__x000a_Height=300_x000d__x000a_Width=300_x000d__x000a_FontName=細明體_x000d__x000a_FontStyle=0_x000d__x000a_FontSize=9_x000d__x000a_PrtFontName=Co 2 2 2 2 3 10 2" xfId="2159"/>
    <cellStyle name=" 3]_x000d__x000a_Zoomed=1_x000d__x000a_Row=0_x000d__x000a_Column=0_x000d__x000a_Height=300_x000d__x000a_Width=300_x000d__x000a_FontName=細明體_x000d__x000a_FontStyle=0_x000d__x000a_FontSize=9_x000d__x000a_PrtFontName=Co 2 2 2 2 3 7" xfId="2160"/>
    <cellStyle name=" 3]_x000d__x000a_Zoomed=1_x000d__x000a_Row=0_x000d__x000a_Column=0_x000d__x000a_Height=300_x000d__x000a_Width=300_x000d__x000a_FontName=細明體_x000d__x000a_FontStyle=0_x000d__x000a_FontSize=9_x000d__x000a_PrtFontName=Co 2 4 3 5 2 2" xfId="2161"/>
    <cellStyle name=" 3]_x000d__x000a_Zoomed=1_x000d__x000a_Row=0_x000d__x000a_Column=0_x000d__x000a_Height=300_x000d__x000a_Width=300_x000d__x000a_FontName=細明體_x000d__x000a_FontStyle=0_x000d__x000a_FontSize=9_x000d__x000a_PrtFontName=Co 2 2 4 3 2 2 2" xfId="2162"/>
    <cellStyle name=" 3]_x000d__x000a_Zoomed=1_x000d__x000a_Row=0_x000d__x000a_Column=0_x000d__x000a_Height=300_x000d__x000a_Width=300_x000d__x000a_FontName=細明體_x000d__x000a_FontStyle=0_x000d__x000a_FontSize=9_x000d__x000a_PrtFontName=Co 2 2 2 2 3 11" xfId="2163"/>
    <cellStyle name=" 3]_x000d__x000a_Zoomed=1_x000d__x000a_Row=0_x000d__x000a_Column=0_x000d__x000a_Height=300_x000d__x000a_Width=300_x000d__x000a_FontName=細明體_x000d__x000a_FontStyle=0_x000d__x000a_FontSize=9_x000d__x000a_PrtFontName=Co 2 4 3 5 3" xfId="2164"/>
    <cellStyle name=" 3]_x000d__x000a_Zoomed=1_x000d__x000a_Row=0_x000d__x000a_Column=0_x000d__x000a_Height=300_x000d__x000a_Width=300_x000d__x000a_FontName=細明體_x000d__x000a_FontStyle=0_x000d__x000a_FontSize=9_x000d__x000a_PrtFontName=Co 5 2 2 11 2 2" xfId="2165"/>
    <cellStyle name=" 3]_x000d__x000a_Zoomed=1_x000d__x000a_Row=0_x000d__x000a_Column=0_x000d__x000a_Height=300_x000d__x000a_Width=300_x000d__x000a_FontName=細明體_x000d__x000a_FontStyle=0_x000d__x000a_FontSize=9_x000d__x000a_PrtFontName=Co 2 2 8 4 3" xfId="2166"/>
    <cellStyle name=" 3]_x000d__x000a_Zoomed=1_x000d__x000a_Row=0_x000d__x000a_Column=0_x000d__x000a_Height=300_x000d__x000a_Width=300_x000d__x000a_FontName=細明體_x000d__x000a_FontStyle=0_x000d__x000a_FontSize=9_x000d__x000a_PrtFontName=Co 2 2 2 2 3 6 2" xfId="2167"/>
    <cellStyle name=" 3]_x000d__x000a_Zoomed=1_x000d__x000a_Row=0_x000d__x000a_Column=0_x000d__x000a_Height=300_x000d__x000a_Width=300_x000d__x000a_FontName=細明體_x000d__x000a_FontStyle=0_x000d__x000a_FontSize=9_x000d__x000a_PrtFontName=Co 2 2 2 2 3 6 2 2" xfId="2168"/>
    <cellStyle name=" 3]_x000d__x000a_Zoomed=1_x000d__x000a_Row=0_x000d__x000a_Column=0_x000d__x000a_Height=300_x000d__x000a_Width=300_x000d__x000a_FontName=細明體_x000d__x000a_FontStyle=0_x000d__x000a_FontSize=9_x000d__x000a_PrtFontName=Co 2 2 2 2 3 6 3" xfId="2169"/>
    <cellStyle name=" 3]_x000d__x000a_Zoomed=1_x000d__x000a_Row=0_x000d__x000a_Column=0_x000d__x000a_Height=300_x000d__x000a_Width=300_x000d__x000a_FontName=細明體_x000d__x000a_FontStyle=0_x000d__x000a_FontSize=9_x000d__x000a_PrtFontName=Co 2 2 8 5 3" xfId="2170"/>
    <cellStyle name=" 3]_x000d__x000a_Zoomed=1_x000d__x000a_Row=0_x000d__x000a_Column=0_x000d__x000a_Height=300_x000d__x000a_Width=300_x000d__x000a_FontName=細明體_x000d__x000a_FontStyle=0_x000d__x000a_FontSize=9_x000d__x000a_PrtFontName=Co 2 2 2 2 3 7 2" xfId="2171"/>
    <cellStyle name=" 3]_x000d__x000a_Zoomed=1_x000d__x000a_Row=0_x000d__x000a_Column=0_x000d__x000a_Height=300_x000d__x000a_Width=300_x000d__x000a_FontName=細明體_x000d__x000a_FontStyle=0_x000d__x000a_FontSize=9_x000d__x000a_PrtFontName=Co 2 2 2 2 3 7 2 2" xfId="2172"/>
    <cellStyle name=" 3]_x000d__x000a_Zoomed=1_x000d__x000a_Row=0_x000d__x000a_Column=0_x000d__x000a_Height=300_x000d__x000a_Width=300_x000d__x000a_FontName=細明體_x000d__x000a_FontStyle=0_x000d__x000a_FontSize=9_x000d__x000a_PrtFontName=Co 2 2 2 2 3 7 3" xfId="2173"/>
    <cellStyle name=" 3]_x000d__x000a_Zoomed=1_x000d__x000a_Row=0_x000d__x000a_Column=0_x000d__x000a_Height=300_x000d__x000a_Width=300_x000d__x000a_FontName=細明體_x000d__x000a_FontStyle=0_x000d__x000a_FontSize=9_x000d__x000a_PrtFontName=Co 2 2 2 2 3 8" xfId="2174"/>
    <cellStyle name=" 3]_x000d__x000a_Zoomed=1_x000d__x000a_Row=0_x000d__x000a_Column=0_x000d__x000a_Height=300_x000d__x000a_Width=300_x000d__x000a_FontName=細明體_x000d__x000a_FontStyle=0_x000d__x000a_FontSize=9_x000d__x000a_PrtFontName=Co 2 2 8 6 3" xfId="2175"/>
    <cellStyle name=" 3]_x000d__x000a_Zoomed=1_x000d__x000a_Row=0_x000d__x000a_Column=0_x000d__x000a_Height=300_x000d__x000a_Width=300_x000d__x000a_FontName=細明體_x000d__x000a_FontStyle=0_x000d__x000a_FontSize=9_x000d__x000a_PrtFontName=Co 6 2 2 3" xfId="2176"/>
    <cellStyle name=" 3]_x000d__x000a_Zoomed=1_x000d__x000a_Row=0_x000d__x000a_Column=0_x000d__x000a_Height=300_x000d__x000a_Width=300_x000d__x000a_FontName=細明體_x000d__x000a_FontStyle=0_x000d__x000a_FontSize=9_x000d__x000a_PrtFontName=Co 2 2 2 2 3 8 2" xfId="2177"/>
    <cellStyle name=" 3]_x000d__x000a_Zoomed=1_x000d__x000a_Row=0_x000d__x000a_Column=0_x000d__x000a_Height=300_x000d__x000a_Width=300_x000d__x000a_FontName=細明體_x000d__x000a_FontStyle=0_x000d__x000a_FontSize=9_x000d__x000a_PrtFontName=Co 3 2 10 3" xfId="2178"/>
    <cellStyle name=" 3]_x000d__x000a_Zoomed=1_x000d__x000a_Row=0_x000d__x000a_Column=0_x000d__x000a_Height=300_x000d__x000a_Width=300_x000d__x000a_FontName=細明體_x000d__x000a_FontStyle=0_x000d__x000a_FontSize=9_x000d__x000a_PrtFontName=Co 6 2 2 3 2" xfId="2179"/>
    <cellStyle name=" 3]_x000d__x000a_Zoomed=1_x000d__x000a_Row=0_x000d__x000a_Column=0_x000d__x000a_Height=300_x000d__x000a_Width=300_x000d__x000a_FontName=細明體_x000d__x000a_FontStyle=0_x000d__x000a_FontSize=9_x000d__x000a_PrtFontName=Co 2 2 2 2 3 8 2 2" xfId="2180"/>
    <cellStyle name=" 3]_x000d__x000a_Zoomed=1_x000d__x000a_Row=0_x000d__x000a_Column=0_x000d__x000a_Height=300_x000d__x000a_Width=300_x000d__x000a_FontName=細明體_x000d__x000a_FontStyle=0_x000d__x000a_FontSize=9_x000d__x000a_PrtFontName=Co 6 2 2 4" xfId="2181"/>
    <cellStyle name=" 3]_x000d__x000a_Zoomed=1_x000d__x000a_Row=0_x000d__x000a_Column=0_x000d__x000a_Height=300_x000d__x000a_Width=300_x000d__x000a_FontName=細明體_x000d__x000a_FontStyle=0_x000d__x000a_FontSize=9_x000d__x000a_PrtFontName=Co 2 2 5 4 5 2 2" xfId="2182"/>
    <cellStyle name=" 3]_x000d__x000a_Zoomed=1_x000d__x000a_Row=0_x000d__x000a_Column=0_x000d__x000a_Height=300_x000d__x000a_Width=300_x000d__x000a_FontName=細明體_x000d__x000a_FontStyle=0_x000d__x000a_FontSize=9_x000d__x000a_PrtFontName=Co 2 2 2 2 3 8 3" xfId="2183"/>
    <cellStyle name=" 3]_x000d__x000a_Zoomed=1_x000d__x000a_Row=0_x000d__x000a_Column=0_x000d__x000a_Height=300_x000d__x000a_Width=300_x000d__x000a_FontName=細明體_x000d__x000a_FontStyle=0_x000d__x000a_FontSize=9_x000d__x000a_PrtFontName=Co 2 2 4 3 12 2 2" xfId="2184"/>
    <cellStyle name=" 3]_x000d__x000a_Zoomed=1_x000d__x000a_Row=0_x000d__x000a_Column=0_x000d__x000a_Height=300_x000d__x000a_Width=300_x000d__x000a_FontName=細明體_x000d__x000a_FontStyle=0_x000d__x000a_FontSize=9_x000d__x000a_PrtFontName=Co 2 2 2 2 3 9" xfId="2185"/>
    <cellStyle name=" 3]_x000d__x000a_Zoomed=1_x000d__x000a_Row=0_x000d__x000a_Column=0_x000d__x000a_Height=300_x000d__x000a_Width=300_x000d__x000a_FontName=細明體_x000d__x000a_FontStyle=0_x000d__x000a_FontSize=9_x000d__x000a_PrtFontName=Co 3 4 4 5 2 2" xfId="2186"/>
    <cellStyle name=" 3]_x000d__x000a_Zoomed=1_x000d__x000a_Row=0_x000d__x000a_Column=0_x000d__x000a_Height=300_x000d__x000a_Width=300_x000d__x000a_FontName=細明體_x000d__x000a_FontStyle=0_x000d__x000a_FontSize=9_x000d__x000a_PrtFontName=Co 2 2 5 9 2" xfId="2187"/>
    <cellStyle name=" 3]_x000d__x000a_Zoomed=1_x000d__x000a_Row=0_x000d__x000a_Column=0_x000d__x000a_Height=300_x000d__x000a_Width=300_x000d__x000a_FontName=細明體_x000d__x000a_FontStyle=0_x000d__x000a_FontSize=9_x000d__x000a_PrtFontName=Co 2 2 2 2 4" xfId="2188"/>
    <cellStyle name=" 3]_x000d__x000a_Zoomed=1_x000d__x000a_Row=0_x000d__x000a_Column=0_x000d__x000a_Height=300_x000d__x000a_Width=300_x000d__x000a_FontName=細明體_x000d__x000a_FontStyle=0_x000d__x000a_FontSize=9_x000d__x000a_PrtFontName=Co 4 7 3" xfId="2189"/>
    <cellStyle name=" 3]_x000d__x000a_Zoomed=1_x000d__x000a_Row=0_x000d__x000a_Column=0_x000d__x000a_Height=300_x000d__x000a_Width=300_x000d__x000a_FontName=細明體_x000d__x000a_FontStyle=0_x000d__x000a_FontSize=9_x000d__x000a_PrtFontName=Co 2 2 2 3 10" xfId="2190"/>
    <cellStyle name=" 3]_x000d__x000a_Zoomed=1_x000d__x000a_Row=0_x000d__x000a_Column=0_x000d__x000a_Height=300_x000d__x000a_Width=300_x000d__x000a_FontName=細明體_x000d__x000a_FontStyle=0_x000d__x000a_FontSize=9_x000d__x000a_PrtFontName=Co 2 5 3 10 3" xfId="2191"/>
    <cellStyle name=" 3]_x000d__x000a_Zoomed=1_x000d__x000a_Row=0_x000d__x000a_Column=0_x000d__x000a_Height=300_x000d__x000a_Width=300_x000d__x000a_FontName=細明體_x000d__x000a_FontStyle=0_x000d__x000a_FontSize=9_x000d__x000a_PrtFontName=Co 2 2 2 8 4 2 2" xfId="2192"/>
    <cellStyle name=" 3]_x000d__x000a_Zoomed=1_x000d__x000a_Row=0_x000d__x000a_Column=0_x000d__x000a_Height=300_x000d__x000a_Width=300_x000d__x000a_FontName=細明體_x000d__x000a_FontStyle=0_x000d__x000a_FontSize=9_x000d__x000a_PrtFontName=Co 2 5 2 2 3" xfId="2193"/>
    <cellStyle name=" 3]_x000d__x000a_Zoomed=1_x000d__x000a_Row=0_x000d__x000a_Column=0_x000d__x000a_Height=300_x000d__x000a_Width=300_x000d__x000a_FontName=細明體_x000d__x000a_FontStyle=0_x000d__x000a_FontSize=9_x000d__x000a_PrtFontName=Co 3 4 2 2 14 2" xfId="2194"/>
    <cellStyle name=" 3]_x000d__x000a_Zoomed=1_x000d__x000a_Row=0_x000d__x000a_Column=0_x000d__x000a_Height=300_x000d__x000a_Width=300_x000d__x000a_FontName=細明體_x000d__x000a_FontStyle=0_x000d__x000a_FontSize=9_x000d__x000a_PrtFontName=Co 2 2 2 3 10 2" xfId="2195"/>
    <cellStyle name=" 3]_x000d__x000a_Zoomed=1_x000d__x000a_Row=0_x000d__x000a_Column=0_x000d__x000a_Height=300_x000d__x000a_Width=300_x000d__x000a_FontName=細明體_x000d__x000a_FontStyle=0_x000d__x000a_FontSize=9_x000d__x000a_PrtFontName=Co 5 4 7" xfId="2196"/>
    <cellStyle name=" 3]_x000d__x000a_Zoomed=1_x000d__x000a_Row=0_x000d__x000a_Column=0_x000d__x000a_Height=300_x000d__x000a_Width=300_x000d__x000a_FontName=細明體_x000d__x000a_FontStyle=0_x000d__x000a_FontSize=9_x000d__x000a_PrtFontName=Co 2 5 2 2 3 2" xfId="2197"/>
    <cellStyle name=" 3]_x000d__x000a_Zoomed=1_x000d__x000a_Row=0_x000d__x000a_Column=0_x000d__x000a_Height=300_x000d__x000a_Width=300_x000d__x000a_FontName=細明體_x000d__x000a_FontStyle=0_x000d__x000a_FontSize=9_x000d__x000a_PrtFontName=Co 3 4 2 2 14 2 2" xfId="2198"/>
    <cellStyle name=" 3]_x000d__x000a_Zoomed=1_x000d__x000a_Row=0_x000d__x000a_Column=0_x000d__x000a_Height=300_x000d__x000a_Width=300_x000d__x000a_FontName=細明體_x000d__x000a_FontStyle=0_x000d__x000a_FontSize=9_x000d__x000a_PrtFontName=Co 2 2 2 3 10 3" xfId="2199"/>
    <cellStyle name=" 3]_x000d__x000a_Zoomed=1_x000d__x000a_Row=0_x000d__x000a_Column=0_x000d__x000a_Height=300_x000d__x000a_Width=300_x000d__x000a_FontName=細明體_x000d__x000a_FontStyle=0_x000d__x000a_FontSize=9_x000d__x000a_PrtFontName=Co 5 4 8" xfId="2200"/>
    <cellStyle name=" 3]_x000d__x000a_Zoomed=1_x000d__x000a_Row=0_x000d__x000a_Column=0_x000d__x000a_Height=300_x000d__x000a_Width=300_x000d__x000a_FontName=細明體_x000d__x000a_FontStyle=0_x000d__x000a_FontSize=9_x000d__x000a_PrtFontName=Co 2 5 2 2 3 3" xfId="2201"/>
    <cellStyle name=" 3]_x000d__x000a_Zoomed=1_x000d__x000a_Row=0_x000d__x000a_Column=0_x000d__x000a_Height=300_x000d__x000a_Width=300_x000d__x000a_FontName=細明體_x000d__x000a_FontStyle=0_x000d__x000a_FontSize=9_x000d__x000a_PrtFontName=Co 2 2 3 3 3 2 2" xfId="2202"/>
    <cellStyle name=" 3]_x000d__x000a_Zoomed=1_x000d__x000a_Row=0_x000d__x000a_Column=0_x000d__x000a_Height=300_x000d__x000a_Width=300_x000d__x000a_FontName=細明體_x000d__x000a_FontStyle=0_x000d__x000a_FontSize=9_x000d__x000a_PrtFontName=Co 2 2 2 3 11 2" xfId="2203"/>
    <cellStyle name=" 3]_x000d__x000a_Zoomed=1_x000d__x000a_Row=0_x000d__x000a_Column=0_x000d__x000a_Height=300_x000d__x000a_Width=300_x000d__x000a_FontName=細明體_x000d__x000a_FontStyle=0_x000d__x000a_FontSize=9_x000d__x000a_PrtFontName=Co 2 5 2 2 4 2" xfId="2204"/>
    <cellStyle name=" 3]_x000d__x000a_Zoomed=1_x000d__x000a_Row=0_x000d__x000a_Column=0_x000d__x000a_Height=300_x000d__x000a_Width=300_x000d__x000a_FontName=細明體_x000d__x000a_FontStyle=0_x000d__x000a_FontSize=9_x000d__x000a_PrtFontName=Co 2 2 2 3 12 2 2" xfId="2205"/>
    <cellStyle name=" 3]_x000d__x000a_Zoomed=1_x000d__x000a_Row=0_x000d__x000a_Column=0_x000d__x000a_Height=300_x000d__x000a_Width=300_x000d__x000a_FontName=細明體_x000d__x000a_FontStyle=0_x000d__x000a_FontSize=9_x000d__x000a_PrtFontName=Co 2 5 2 2 5 2 2" xfId="2206"/>
    <cellStyle name=" 3]_x000d__x000a_Zoomed=1_x000d__x000a_Row=0_x000d__x000a_Column=0_x000d__x000a_Height=300_x000d__x000a_Width=300_x000d__x000a_FontName=細明體_x000d__x000a_FontStyle=0_x000d__x000a_FontSize=9_x000d__x000a_PrtFontName=Co 2 2 2 3 13" xfId="2207"/>
    <cellStyle name=" 3]_x000d__x000a_Zoomed=1_x000d__x000a_Row=0_x000d__x000a_Column=0_x000d__x000a_Height=300_x000d__x000a_Width=300_x000d__x000a_FontName=細明體_x000d__x000a_FontStyle=0_x000d__x000a_FontSize=9_x000d__x000a_PrtFontName=Co 2 5 2 2 6" xfId="2208"/>
    <cellStyle name=" 3]_x000d__x000a_Zoomed=1_x000d__x000a_Row=0_x000d__x000a_Column=0_x000d__x000a_Height=300_x000d__x000a_Width=300_x000d__x000a_FontName=細明體_x000d__x000a_FontStyle=0_x000d__x000a_FontSize=9_x000d__x000a_PrtFontName=Co 2 2 2 3 13 2" xfId="2209"/>
    <cellStyle name=" 3]_x000d__x000a_Zoomed=1_x000d__x000a_Row=0_x000d__x000a_Column=0_x000d__x000a_Height=300_x000d__x000a_Width=300_x000d__x000a_FontName=細明體_x000d__x000a_FontStyle=0_x000d__x000a_FontSize=9_x000d__x000a_PrtFontName=Co 2 5 2 2 6 2" xfId="2210"/>
    <cellStyle name=" 3]_x000d__x000a_Zoomed=1_x000d__x000a_Row=0_x000d__x000a_Column=0_x000d__x000a_Height=300_x000d__x000a_Width=300_x000d__x000a_FontName=細明體_x000d__x000a_FontStyle=0_x000d__x000a_FontSize=9_x000d__x000a_PrtFontName=Co 2 2 2 3 13 2 2" xfId="2211"/>
    <cellStyle name=" 3]_x000d__x000a_Zoomed=1_x000d__x000a_Row=0_x000d__x000a_Column=0_x000d__x000a_Height=300_x000d__x000a_Width=300_x000d__x000a_FontName=細明體_x000d__x000a_FontStyle=0_x000d__x000a_FontSize=9_x000d__x000a_PrtFontName=Co 2 5 2 2 6 2 2" xfId="2212"/>
    <cellStyle name=" 3]_x000d__x000a_Zoomed=1_x000d__x000a_Row=0_x000d__x000a_Column=0_x000d__x000a_Height=300_x000d__x000a_Width=300_x000d__x000a_FontName=細明體_x000d__x000a_FontStyle=0_x000d__x000a_FontSize=9_x000d__x000a_PrtFontName=Co 2 2 2 3 14" xfId="2213"/>
    <cellStyle name=" 3]_x000d__x000a_Zoomed=1_x000d__x000a_Row=0_x000d__x000a_Column=0_x000d__x000a_Height=300_x000d__x000a_Width=300_x000d__x000a_FontName=細明體_x000d__x000a_FontStyle=0_x000d__x000a_FontSize=9_x000d__x000a_PrtFontName=Co 2 5 2 2 7" xfId="2214"/>
    <cellStyle name=" 3]_x000d__x000a_Zoomed=1_x000d__x000a_Row=0_x000d__x000a_Column=0_x000d__x000a_Height=300_x000d__x000a_Width=300_x000d__x000a_FontName=細明體_x000d__x000a_FontStyle=0_x000d__x000a_FontSize=9_x000d__x000a_PrtFontName=Co 2 2 2 3 14 2" xfId="2215"/>
    <cellStyle name=" 3]_x000d__x000a_Zoomed=1_x000d__x000a_Row=0_x000d__x000a_Column=0_x000d__x000a_Height=300_x000d__x000a_Width=300_x000d__x000a_FontName=細明體_x000d__x000a_FontStyle=0_x000d__x000a_FontSize=9_x000d__x000a_PrtFontName=Co 5 8 7" xfId="2216"/>
    <cellStyle name=" 3]_x000d__x000a_Zoomed=1_x000d__x000a_Row=0_x000d__x000a_Column=0_x000d__x000a_Height=300_x000d__x000a_Width=300_x000d__x000a_FontName=細明體_x000d__x000a_FontStyle=0_x000d__x000a_FontSize=9_x000d__x000a_PrtFontName=Co 2 5 2 2 7 2" xfId="2217"/>
    <cellStyle name=" 3]_x000d__x000a_Zoomed=1_x000d__x000a_Row=0_x000d__x000a_Column=0_x000d__x000a_Height=300_x000d__x000a_Width=300_x000d__x000a_FontName=細明體_x000d__x000a_FontStyle=0_x000d__x000a_FontSize=9_x000d__x000a_PrtFontName=Co 2 2 3 2 2 13 3" xfId="2218"/>
    <cellStyle name=" 3]_x000d__x000a_Zoomed=1_x000d__x000a_Row=0_x000d__x000a_Column=0_x000d__x000a_Height=300_x000d__x000a_Width=300_x000d__x000a_FontName=細明體_x000d__x000a_FontStyle=0_x000d__x000a_FontSize=9_x000d__x000a_PrtFontName=Co 2 2 2 3 14 2 2" xfId="2219"/>
    <cellStyle name=" 3]_x000d__x000a_Zoomed=1_x000d__x000a_Row=0_x000d__x000a_Column=0_x000d__x000a_Height=300_x000d__x000a_Width=300_x000d__x000a_FontName=細明體_x000d__x000a_FontStyle=0_x000d__x000a_FontSize=9_x000d__x000a_PrtFontName=Co 2 5 2 2 7 2 2" xfId="2220"/>
    <cellStyle name=" 3]_x000d__x000a_Zoomed=1_x000d__x000a_Row=0_x000d__x000a_Column=0_x000d__x000a_Height=300_x000d__x000a_Width=300_x000d__x000a_FontName=細明體_x000d__x000a_FontStyle=0_x000d__x000a_FontSize=9_x000d__x000a_PrtFontName=Co 2 2 9" xfId="2221"/>
    <cellStyle name=" 3]_x000d__x000a_Zoomed=1_x000d__x000a_Row=0_x000d__x000a_Column=0_x000d__x000a_Height=300_x000d__x000a_Width=300_x000d__x000a_FontName=細明體_x000d__x000a_FontStyle=0_x000d__x000a_FontSize=9_x000d__x000a_PrtFontName=Co 2 2 2 3 15 2" xfId="2222"/>
    <cellStyle name=" 3]_x000d__x000a_Zoomed=1_x000d__x000a_Row=0_x000d__x000a_Column=0_x000d__x000a_Height=300_x000d__x000a_Width=300_x000d__x000a_FontName=細明體_x000d__x000a_FontStyle=0_x000d__x000a_FontSize=9_x000d__x000a_PrtFontName=Co 2 5 2 2 8 2" xfId="2223"/>
    <cellStyle name=" 3]_x000d__x000a_Zoomed=1_x000d__x000a_Row=0_x000d__x000a_Column=0_x000d__x000a_Height=300_x000d__x000a_Width=300_x000d__x000a_FontName=細明體_x000d__x000a_FontStyle=0_x000d__x000a_FontSize=9_x000d__x000a_PrtFontName=Co 2 2 2 3 16" xfId="2224"/>
    <cellStyle name=" 3]_x000d__x000a_Zoomed=1_x000d__x000a_Row=0_x000d__x000a_Column=0_x000d__x000a_Height=300_x000d__x000a_Width=300_x000d__x000a_FontName=細明體_x000d__x000a_FontStyle=0_x000d__x000a_FontSize=9_x000d__x000a_PrtFontName=Co 2 4 4 6 2 2" xfId="2225"/>
    <cellStyle name=" 3]_x000d__x000a_Zoomed=1_x000d__x000a_Row=0_x000d__x000a_Column=0_x000d__x000a_Height=300_x000d__x000a_Width=300_x000d__x000a_FontName=細明體_x000d__x000a_FontStyle=0_x000d__x000a_FontSize=9_x000d__x000a_PrtFontName=Co 2 5 2 2 9" xfId="2226"/>
    <cellStyle name=" 3]_x000d__x000a_Zoomed=1_x000d__x000a_Row=0_x000d__x000a_Column=0_x000d__x000a_Height=300_x000d__x000a_Width=300_x000d__x000a_FontName=細明體_x000d__x000a_FontStyle=0_x000d__x000a_FontSize=9_x000d__x000a_PrtFontName=Co 2 2 6 4 8" xfId="2227"/>
    <cellStyle name=" 3]_x000d__x000a_Zoomed=1_x000d__x000a_Row=0_x000d__x000a_Column=0_x000d__x000a_Height=300_x000d__x000a_Width=300_x000d__x000a_FontName=細明體_x000d__x000a_FontStyle=0_x000d__x000a_FontSize=9_x000d__x000a_PrtFontName=Co 2 2 2 3 2 3" xfId="2228"/>
    <cellStyle name=" 3]_x000d__x000a_Zoomed=1_x000d__x000a_Row=0_x000d__x000a_Column=0_x000d__x000a_Height=300_x000d__x000a_Width=300_x000d__x000a_FontName=細明體_x000d__x000a_FontStyle=0_x000d__x000a_FontSize=9_x000d__x000a_PrtFontName=Co 2 2 3 8 2 2 2" xfId="2229"/>
    <cellStyle name=" 3]_x000d__x000a_Zoomed=1_x000d__x000a_Row=0_x000d__x000a_Column=0_x000d__x000a_Height=300_x000d__x000a_Width=300_x000d__x000a_FontName=細明體_x000d__x000a_FontStyle=0_x000d__x000a_FontSize=9_x000d__x000a_PrtFontName=Co 6 2 2 8 3" xfId="2230"/>
    <cellStyle name=" 3]_x000d__x000a_Zoomed=1_x000d__x000a_Row=0_x000d__x000a_Column=0_x000d__x000a_Height=300_x000d__x000a_Width=300_x000d__x000a_FontName=細明體_x000d__x000a_FontStyle=0_x000d__x000a_FontSize=9_x000d__x000a_PrtFontName=Co 3 3 2 3 6 2 2" xfId="2231"/>
    <cellStyle name=" 3]_x000d__x000a_Zoomed=1_x000d__x000a_Row=0_x000d__x000a_Column=0_x000d__x000a_Height=300_x000d__x000a_Width=300_x000d__x000a_FontName=細明體_x000d__x000a_FontStyle=0_x000d__x000a_FontSize=9_x000d__x000a_PrtFontName=Co 2 2 2 3 4" xfId="2232"/>
    <cellStyle name=" 3]_x000d__x000a_Zoomed=1_x000d__x000a_Row=0_x000d__x000a_Column=0_x000d__x000a_Height=300_x000d__x000a_Width=300_x000d__x000a_FontName=細明體_x000d__x000a_FontStyle=0_x000d__x000a_FontSize=9_x000d__x000a_PrtFontName=Co 2 2 2 3 5 2" xfId="2233"/>
    <cellStyle name=" 3]_x000d__x000a_Zoomed=1_x000d__x000a_Row=0_x000d__x000a_Column=0_x000d__x000a_Height=300_x000d__x000a_Width=300_x000d__x000a_FontName=細明體_x000d__x000a_FontStyle=0_x000d__x000a_FontSize=9_x000d__x000a_PrtFontName=Co 2 2 2 3 5 3" xfId="2234"/>
    <cellStyle name=" 3]_x000d__x000a_Zoomed=1_x000d__x000a_Row=0_x000d__x000a_Column=0_x000d__x000a_Height=300_x000d__x000a_Width=300_x000d__x000a_FontName=細明體_x000d__x000a_FontStyle=0_x000d__x000a_FontSize=9_x000d__x000a_PrtFontName=Co 2 2 2 4 10" xfId="2235"/>
    <cellStyle name=" 3]_x000d__x000a_Zoomed=1_x000d__x000a_Row=0_x000d__x000a_Column=0_x000d__x000a_Height=300_x000d__x000a_Width=300_x000d__x000a_FontName=細明體_x000d__x000a_FontStyle=0_x000d__x000a_FontSize=9_x000d__x000a_PrtFontName=Co 2 2 4 8 5" xfId="2236"/>
    <cellStyle name=" 3]_x000d__x000a_Zoomed=1_x000d__x000a_Row=0_x000d__x000a_Column=0_x000d__x000a_Height=300_x000d__x000a_Width=300_x000d__x000a_FontName=細明體_x000d__x000a_FontStyle=0_x000d__x000a_FontSize=9_x000d__x000a_PrtFontName=Co 2 2 2 4 10 2" xfId="2237"/>
    <cellStyle name=" 3]_x000d__x000a_Zoomed=1_x000d__x000a_Row=0_x000d__x000a_Column=0_x000d__x000a_Height=300_x000d__x000a_Width=300_x000d__x000a_FontName=細明體_x000d__x000a_FontStyle=0_x000d__x000a_FontSize=9_x000d__x000a_PrtFontName=Co 2 2 3 3 8 2" xfId="2238"/>
    <cellStyle name=" 3]_x000d__x000a_Zoomed=1_x000d__x000a_Row=0_x000d__x000a_Column=0_x000d__x000a_Height=300_x000d__x000a_Width=300_x000d__x000a_FontName=細明體_x000d__x000a_FontStyle=0_x000d__x000a_FontSize=9_x000d__x000a_PrtFontName=Co 2 2 2 4 11" xfId="2239"/>
    <cellStyle name=" 3]_x000d__x000a_Zoomed=1_x000d__x000a_Row=0_x000d__x000a_Column=0_x000d__x000a_Height=300_x000d__x000a_Width=300_x000d__x000a_FontName=細明體_x000d__x000a_FontStyle=0_x000d__x000a_FontSize=9_x000d__x000a_PrtFontName=Co 2 2 2 4 2 2" xfId="2240"/>
    <cellStyle name=" 3]_x000d__x000a_Zoomed=1_x000d__x000a_Row=0_x000d__x000a_Column=0_x000d__x000a_Height=300_x000d__x000a_Width=300_x000d__x000a_FontName=細明體_x000d__x000a_FontStyle=0_x000d__x000a_FontSize=9_x000d__x000a_PrtFontName=Co 2 2 2 4 2 3" xfId="2241"/>
    <cellStyle name=" 3]_x000d__x000a_Zoomed=1_x000d__x000a_Row=0_x000d__x000a_Column=0_x000d__x000a_Height=300_x000d__x000a_Width=300_x000d__x000a_FontName=細明體_x000d__x000a_FontStyle=0_x000d__x000a_FontSize=9_x000d__x000a_PrtFontName=Co 2 2 2 4 3 2" xfId="2242"/>
    <cellStyle name=" 3]_x000d__x000a_Zoomed=1_x000d__x000a_Row=0_x000d__x000a_Column=0_x000d__x000a_Height=300_x000d__x000a_Width=300_x000d__x000a_FontName=細明體_x000d__x000a_FontStyle=0_x000d__x000a_FontSize=9_x000d__x000a_PrtFontName=Co 2 2 2 4 3 2 2" xfId="2243"/>
    <cellStyle name=" 3]_x000d__x000a_Zoomed=1_x000d__x000a_Row=0_x000d__x000a_Column=0_x000d__x000a_Height=300_x000d__x000a_Width=300_x000d__x000a_FontName=細明體_x000d__x000a_FontStyle=0_x000d__x000a_FontSize=9_x000d__x000a_PrtFontName=Co 2 2 2 4 4" xfId="2244"/>
    <cellStyle name=" 3]_x000d__x000a_Zoomed=1_x000d__x000a_Row=0_x000d__x000a_Column=0_x000d__x000a_Height=300_x000d__x000a_Width=300_x000d__x000a_FontName=細明體_x000d__x000a_FontStyle=0_x000d__x000a_FontSize=9_x000d__x000a_PrtFontName=Co 2 2 2 4 5" xfId="2245"/>
    <cellStyle name=" 3]_x000d__x000a_Zoomed=1_x000d__x000a_Row=0_x000d__x000a_Column=0_x000d__x000a_Height=300_x000d__x000a_Width=300_x000d__x000a_FontName=細明體_x000d__x000a_FontStyle=0_x000d__x000a_FontSize=9_x000d__x000a_PrtFontName=Co 2 2 5 2 2 12" xfId="2246"/>
    <cellStyle name=" 3]_x000d__x000a_Zoomed=1_x000d__x000a_Row=0_x000d__x000a_Column=0_x000d__x000a_Height=300_x000d__x000a_Width=300_x000d__x000a_FontName=細明體_x000d__x000a_FontStyle=0_x000d__x000a_FontSize=9_x000d__x000a_PrtFontName=Co 2 2 2 4 6 2 2" xfId="2247"/>
    <cellStyle name=" 3]_x000d__x000a_Zoomed=1_x000d__x000a_Row=0_x000d__x000a_Column=0_x000d__x000a_Height=300_x000d__x000a_Width=300_x000d__x000a_FontName=細明體_x000d__x000a_FontStyle=0_x000d__x000a_FontSize=9_x000d__x000a_PrtFontName=Co 3 5 8 4" xfId="2248"/>
    <cellStyle name=" 3]_x000d__x000a_Zoomed=1_x000d__x000a_Row=0_x000d__x000a_Column=0_x000d__x000a_Height=300_x000d__x000a_Width=300_x000d__x000a_FontName=細明體_x000d__x000a_FontStyle=0_x000d__x000a_FontSize=9_x000d__x000a_PrtFontName=Co 2 2 2 4 7 2" xfId="2249"/>
    <cellStyle name=" 3]_x000d__x000a_Zoomed=1_x000d__x000a_Row=0_x000d__x000a_Column=0_x000d__x000a_Height=300_x000d__x000a_Width=300_x000d__x000a_FontName=細明體_x000d__x000a_FontStyle=0_x000d__x000a_FontSize=9_x000d__x000a_PrtFontName=Co 2 2 2 4 7 3" xfId="2250"/>
    <cellStyle name=" 3]_x000d__x000a_Zoomed=1_x000d__x000a_Row=0_x000d__x000a_Column=0_x000d__x000a_Height=300_x000d__x000a_Width=300_x000d__x000a_FontName=細明體_x000d__x000a_FontStyle=0_x000d__x000a_FontSize=9_x000d__x000a_PrtFontName=Co 2 2 2 4 8" xfId="2251"/>
    <cellStyle name=" 3]_x000d__x000a_Zoomed=1_x000d__x000a_Row=0_x000d__x000a_Column=0_x000d__x000a_Height=300_x000d__x000a_Width=300_x000d__x000a_FontName=細明體_x000d__x000a_FontStyle=0_x000d__x000a_FontSize=9_x000d__x000a_PrtFontName=Co 4 2 2 3 5 2" xfId="2252"/>
    <cellStyle name=" 3]_x000d__x000a_Zoomed=1_x000d__x000a_Row=0_x000d__x000a_Column=0_x000d__x000a_Height=300_x000d__x000a_Width=300_x000d__x000a_FontName=細明體_x000d__x000a_FontStyle=0_x000d__x000a_FontSize=9_x000d__x000a_PrtFontName=Co 2 2 4 3 9" xfId="2253"/>
    <cellStyle name=" 3]_x000d__x000a_Zoomed=1_x000d__x000a_Row=0_x000d__x000a_Column=0_x000d__x000a_Height=300_x000d__x000a_Width=300_x000d__x000a_FontName=細明體_x000d__x000a_FontStyle=0_x000d__x000a_FontSize=9_x000d__x000a_PrtFontName=Co 2 2 2 4 8 2" xfId="2254"/>
    <cellStyle name=" 3]_x000d__x000a_Zoomed=1_x000d__x000a_Row=0_x000d__x000a_Column=0_x000d__x000a_Height=300_x000d__x000a_Width=300_x000d__x000a_FontName=細明體_x000d__x000a_FontStyle=0_x000d__x000a_FontSize=9_x000d__x000a_PrtFontName=Co 4 2 2 3 5 2 2" xfId="2255"/>
    <cellStyle name=" 3]_x000d__x000a_Zoomed=1_x000d__x000a_Row=0_x000d__x000a_Column=0_x000d__x000a_Height=300_x000d__x000a_Width=300_x000d__x000a_FontName=細明體_x000d__x000a_FontStyle=0_x000d__x000a_FontSize=9_x000d__x000a_PrtFontName=Co 2 2 2 4 8 3" xfId="2256"/>
    <cellStyle name=" 3]_x000d__x000a_Zoomed=1_x000d__x000a_Row=0_x000d__x000a_Column=0_x000d__x000a_Height=300_x000d__x000a_Width=300_x000d__x000a_FontName=細明體_x000d__x000a_FontStyle=0_x000d__x000a_FontSize=9_x000d__x000a_PrtFontName=Co 2 5 4 6 2 2" xfId="2257"/>
    <cellStyle name=" 3]_x000d__x000a_Zoomed=1_x000d__x000a_Row=0_x000d__x000a_Column=0_x000d__x000a_Height=300_x000d__x000a_Width=300_x000d__x000a_FontName=細明體_x000d__x000a_FontStyle=0_x000d__x000a_FontSize=9_x000d__x000a_PrtFontName=Co 2 2 2 4 9" xfId="2258"/>
    <cellStyle name=" 3]_x000d__x000a_Zoomed=1_x000d__x000a_Row=0_x000d__x000a_Column=0_x000d__x000a_Height=300_x000d__x000a_Width=300_x000d__x000a_FontName=細明體_x000d__x000a_FontStyle=0_x000d__x000a_FontSize=9_x000d__x000a_PrtFontName=Co 4 2 2 3 5 3" xfId="2259"/>
    <cellStyle name=" 3]_x000d__x000a_Zoomed=1_x000d__x000a_Row=0_x000d__x000a_Column=0_x000d__x000a_Height=300_x000d__x000a_Width=300_x000d__x000a_FontName=細明體_x000d__x000a_FontStyle=0_x000d__x000a_FontSize=9_x000d__x000a_PrtFontName=Co 2 2 2 5 3" xfId="2260"/>
    <cellStyle name="0,0_x000d__x000a_NA_x000d__x000a__海南280万吨_年重油催化裂化装置烟气污染物治理及余热锅炉改造" xfId="2261"/>
    <cellStyle name=" 3]_x000d__x000a_Zoomed=1_x000d__x000a_Row=0_x000d__x000a_Column=0_x000d__x000a_Height=300_x000d__x000a_Width=300_x000d__x000a_FontName=細明體_x000d__x000a_FontStyle=0_x000d__x000a_FontSize=9_x000d__x000a_PrtFontName=Co 2 2 5 2 3 5 3" xfId="2262"/>
    <cellStyle name=" 3]_x000d__x000a_Zoomed=1_x000d__x000a_Row=0_x000d__x000a_Column=0_x000d__x000a_Height=300_x000d__x000a_Width=300_x000d__x000a_FontName=細明體_x000d__x000a_FontStyle=0_x000d__x000a_FontSize=9_x000d__x000a_PrtFontName=Co 2 2 2 6 2" xfId="2263"/>
    <cellStyle name=" 3]_x000d__x000a_Zoomed=1_x000d__x000a_Row=0_x000d__x000a_Column=0_x000d__x000a_Height=300_x000d__x000a_Width=300_x000d__x000a_FontName=細明體_x000d__x000a_FontStyle=0_x000d__x000a_FontSize=9_x000d__x000a_PrtFontName=Co 3 3 2 2 2 2" xfId="2264"/>
    <cellStyle name=" 3]_x000d__x000a_Zoomed=1_x000d__x000a_Row=0_x000d__x000a_Column=0_x000d__x000a_Height=300_x000d__x000a_Width=300_x000d__x000a_FontName=細明體_x000d__x000a_FontStyle=0_x000d__x000a_FontSize=9_x000d__x000a_PrtFontName=Co 2 2 2 6 2 2" xfId="2265"/>
    <cellStyle name=" 3]_x000d__x000a_Zoomed=1_x000d__x000a_Row=0_x000d__x000a_Column=0_x000d__x000a_Height=300_x000d__x000a_Width=300_x000d__x000a_FontName=細明體_x000d__x000a_FontStyle=0_x000d__x000a_FontSize=9_x000d__x000a_PrtFontName=Co 3 3 2 2 2 2 2" xfId="2266"/>
    <cellStyle name=" 3]_x000d__x000a_Zoomed=1_x000d__x000a_Row=0_x000d__x000a_Column=0_x000d__x000a_Height=300_x000d__x000a_Width=300_x000d__x000a_FontName=細明體_x000d__x000a_FontStyle=0_x000d__x000a_FontSize=9_x000d__x000a_PrtFontName=Co 2 2 2 6 3" xfId="2267"/>
    <cellStyle name=" 3]_x000d__x000a_Zoomed=1_x000d__x000a_Row=0_x000d__x000a_Column=0_x000d__x000a_Height=300_x000d__x000a_Width=300_x000d__x000a_FontName=細明體_x000d__x000a_FontStyle=0_x000d__x000a_FontSize=9_x000d__x000a_PrtFontName=Co 3 3 2 2 2 3" xfId="2268"/>
    <cellStyle name=" 3]_x000d__x000a_Zoomed=1_x000d__x000a_Row=0_x000d__x000a_Column=0_x000d__x000a_Height=300_x000d__x000a_Width=300_x000d__x000a_FontName=細明體_x000d__x000a_FontStyle=0_x000d__x000a_FontSize=9_x000d__x000a_PrtFontName=Co 7 8 4 2" xfId="2269"/>
    <cellStyle name=" 3]_x000d__x000a_Zoomed=1_x000d__x000a_Row=0_x000d__x000a_Column=0_x000d__x000a_Height=300_x000d__x000a_Width=300_x000d__x000a_FontName=細明體_x000d__x000a_FontStyle=0_x000d__x000a_FontSize=9_x000d__x000a_PrtFontName=Co 2 2 2 7" xfId="2270"/>
    <cellStyle name=" 3]_x000d__x000a_Zoomed=1_x000d__x000a_Row=0_x000d__x000a_Column=0_x000d__x000a_Height=300_x000d__x000a_Width=300_x000d__x000a_FontName=細明體_x000d__x000a_FontStyle=0_x000d__x000a_FontSize=9_x000d__x000a_PrtFontName=Co 3 3 2 2 3" xfId="2271"/>
    <cellStyle name=" 3]_x000d__x000a_Zoomed=1_x000d__x000a_Row=0_x000d__x000a_Column=0_x000d__x000a_Height=300_x000d__x000a_Width=300_x000d__x000a_FontName=細明體_x000d__x000a_FontStyle=0_x000d__x000a_FontSize=9_x000d__x000a_PrtFontName=Co 2 2 5 2 3 6 3" xfId="2272"/>
    <cellStyle name=" 3]_x000d__x000a_Zoomed=1_x000d__x000a_Row=0_x000d__x000a_Column=0_x000d__x000a_Height=300_x000d__x000a_Width=300_x000d__x000a_FontName=細明體_x000d__x000a_FontStyle=0_x000d__x000a_FontSize=9_x000d__x000a_PrtFontName=Co 3_2013.12.18安徽中普石油能源有限公司2×8.7万吨年异丁烷脱氢制" xfId="2273"/>
    <cellStyle name=" 3]_x000d__x000a_Zoomed=1_x000d__x000a_Row=0_x000d__x000a_Column=0_x000d__x000a_Height=300_x000d__x000a_Width=300_x000d__x000a_FontName=細明體_x000d__x000a_FontStyle=0_x000d__x000a_FontSize=9_x000d__x000a_PrtFontName=Co 7 8 4 2 2" xfId="2274"/>
    <cellStyle name=" 3]_x000d__x000a_Zoomed=1_x000d__x000a_Row=0_x000d__x000a_Column=0_x000d__x000a_Height=300_x000d__x000a_Width=300_x000d__x000a_FontName=細明體_x000d__x000a_FontStyle=0_x000d__x000a_FontSize=9_x000d__x000a_PrtFontName=Co 2 2 2 7 2" xfId="2275"/>
    <cellStyle name=" 3]_x000d__x000a_Zoomed=1_x000d__x000a_Row=0_x000d__x000a_Column=0_x000d__x000a_Height=300_x000d__x000a_Width=300_x000d__x000a_FontName=細明體_x000d__x000a_FontStyle=0_x000d__x000a_FontSize=9_x000d__x000a_PrtFontName=Co 3 3 2 2 3 2" xfId="2276"/>
    <cellStyle name=" 3]_x000d__x000a_Zoomed=1_x000d__x000a_Row=0_x000d__x000a_Column=0_x000d__x000a_Height=300_x000d__x000a_Width=300_x000d__x000a_FontName=細明體_x000d__x000a_FontStyle=0_x000d__x000a_FontSize=9_x000d__x000a_PrtFontName=Co 9 3 2" xfId="2277"/>
    <cellStyle name=" 3]_x000d__x000a_Zoomed=1_x000d__x000a_Row=0_x000d__x000a_Column=0_x000d__x000a_Height=300_x000d__x000a_Width=300_x000d__x000a_FontName=細明體_x000d__x000a_FontStyle=0_x000d__x000a_FontSize=9_x000d__x000a_PrtFontName=Co 7 8 4 3" xfId="2278"/>
    <cellStyle name=" 3]_x000d__x000a_Zoomed=1_x000d__x000a_Row=0_x000d__x000a_Column=0_x000d__x000a_Height=300_x000d__x000a_Width=300_x000d__x000a_FontName=細明體_x000d__x000a_FontStyle=0_x000d__x000a_FontSize=9_x000d__x000a_PrtFontName=Co 2 2 2 8" xfId="2279"/>
    <cellStyle name=" 3]_x000d__x000a_Zoomed=1_x000d__x000a_Row=0_x000d__x000a_Column=0_x000d__x000a_Height=300_x000d__x000a_Width=300_x000d__x000a_FontName=細明體_x000d__x000a_FontStyle=0_x000d__x000a_FontSize=9_x000d__x000a_PrtFontName=Co 3 3 2 2 4" xfId="2280"/>
    <cellStyle name=" 3]_x000d__x000a_Zoomed=1_x000d__x000a_Row=0_x000d__x000a_Column=0_x000d__x000a_Height=300_x000d__x000a_Width=300_x000d__x000a_FontName=細明體_x000d__x000a_FontStyle=0_x000d__x000a_FontSize=9_x000d__x000a_PrtFontName=Co 2 2 5 2 3 7 3" xfId="2281"/>
    <cellStyle name=" 3]_x000d__x000a_Zoomed=1_x000d__x000a_Row=0_x000d__x000a_Column=0_x000d__x000a_Height=300_x000d__x000a_Width=300_x000d__x000a_FontName=細明體_x000d__x000a_FontStyle=0_x000d__x000a_FontSize=9_x000d__x000a_PrtFontName=Co 9 3 2 2" xfId="2282"/>
    <cellStyle name=" 3]_x000d__x000a_Zoomed=1_x000d__x000a_Row=0_x000d__x000a_Column=0_x000d__x000a_Height=300_x000d__x000a_Width=300_x000d__x000a_FontName=細明體_x000d__x000a_FontStyle=0_x000d__x000a_FontSize=9_x000d__x000a_PrtFontName=Co 2 2 2 8 2" xfId="2283"/>
    <cellStyle name=" 3]_x000d__x000a_Zoomed=1_x000d__x000a_Row=0_x000d__x000a_Column=0_x000d__x000a_Height=300_x000d__x000a_Width=300_x000d__x000a_FontName=細明體_x000d__x000a_FontStyle=0_x000d__x000a_FontSize=9_x000d__x000a_PrtFontName=Co 3 3 2 2 4 2" xfId="2284"/>
    <cellStyle name=" 3]_x000d__x000a_Zoomed=1_x000d__x000a_Row=0_x000d__x000a_Column=0_x000d__x000a_Height=300_x000d__x000a_Width=300_x000d__x000a_FontName=細明體_x000d__x000a_FontStyle=0_x000d__x000a_FontSize=9_x000d__x000a_PrtFontName=Co 5 4 4 2 2" xfId="2285"/>
    <cellStyle name=" 3]_x000d__x000a_Zoomed=1_x000d__x000a_Row=0_x000d__x000a_Column=0_x000d__x000a_Height=300_x000d__x000a_Width=300_x000d__x000a_FontName=細明體_x000d__x000a_FontStyle=0_x000d__x000a_FontSize=9_x000d__x000a_PrtFontName=Co 2 2 2 8 3" xfId="2286"/>
    <cellStyle name=" 3]_x000d__x000a_Zoomed=1_x000d__x000a_Row=0_x000d__x000a_Column=0_x000d__x000a_Height=300_x000d__x000a_Width=300_x000d__x000a_FontName=細明體_x000d__x000a_FontStyle=0_x000d__x000a_FontSize=9_x000d__x000a_PrtFontName=Co 3 3 2 2 4 3" xfId="2287"/>
    <cellStyle name=" 3]_x000d__x000a_Zoomed=1_x000d__x000a_Row=0_x000d__x000a_Column=0_x000d__x000a_Height=300_x000d__x000a_Width=300_x000d__x000a_FontName=細明體_x000d__x000a_FontStyle=0_x000d__x000a_FontSize=9_x000d__x000a_PrtFontName=Co 2 2 2 8 3 2" xfId="2288"/>
    <cellStyle name=" 3]_x000d__x000a_Zoomed=1_x000d__x000a_Row=0_x000d__x000a_Column=0_x000d__x000a_Height=300_x000d__x000a_Width=300_x000d__x000a_FontName=細明體_x000d__x000a_FontStyle=0_x000d__x000a_FontSize=9_x000d__x000a_PrtFontName=Co 2 2 2 8 4" xfId="2289"/>
    <cellStyle name=" 3]_x000d__x000a_Zoomed=1_x000d__x000a_Row=0_x000d__x000a_Column=0_x000d__x000a_Height=300_x000d__x000a_Width=300_x000d__x000a_FontName=細明體_x000d__x000a_FontStyle=0_x000d__x000a_FontSize=9_x000d__x000a_PrtFontName=Co 2 2 2 8 4 2" xfId="2290"/>
    <cellStyle name=" 3]_x000d__x000a_Zoomed=1_x000d__x000a_Row=0_x000d__x000a_Column=0_x000d__x000a_Height=300_x000d__x000a_Width=300_x000d__x000a_FontName=細明體_x000d__x000a_FontStyle=0_x000d__x000a_FontSize=9_x000d__x000a_PrtFontName=Co 3 4 2 2 14" xfId="2291"/>
    <cellStyle name=" 3]_x000d__x000a_Zoomed=1_x000d__x000a_Row=0_x000d__x000a_Column=0_x000d__x000a_Height=300_x000d__x000a_Width=300_x000d__x000a_FontName=細明體_x000d__x000a_FontStyle=0_x000d__x000a_FontSize=9_x000d__x000a_PrtFontName=Co 2 2 2 8 5" xfId="2292"/>
    <cellStyle name=" 3]_x000d__x000a_Zoomed=1_x000d__x000a_Row=0_x000d__x000a_Column=0_x000d__x000a_Height=300_x000d__x000a_Width=300_x000d__x000a_FontName=細明體_x000d__x000a_FontStyle=0_x000d__x000a_FontSize=9_x000d__x000a_PrtFontName=Co 2 2 2 8 5 2" xfId="2293"/>
    <cellStyle name=" 3]_x000d__x000a_Zoomed=1_x000d__x000a_Row=0_x000d__x000a_Column=0_x000d__x000a_Height=300_x000d__x000a_Width=300_x000d__x000a_FontName=細明體_x000d__x000a_FontStyle=0_x000d__x000a_FontSize=9_x000d__x000a_PrtFontName=Co 3 2 2 8 6" xfId="2294"/>
    <cellStyle name=" 3]_x000d__x000a_Zoomed=1_x000d__x000a_Row=0_x000d__x000a_Column=0_x000d__x000a_Height=300_x000d__x000a_Width=300_x000d__x000a_FontName=細明體_x000d__x000a_FontStyle=0_x000d__x000a_FontSize=9_x000d__x000a_PrtFontName=Co 2 2 2 8 5 2 2" xfId="2295"/>
    <cellStyle name=" 3]_x000d__x000a_Zoomed=1_x000d__x000a_Row=0_x000d__x000a_Column=0_x000d__x000a_Height=300_x000d__x000a_Width=300_x000d__x000a_FontName=細明體_x000d__x000a_FontStyle=0_x000d__x000a_FontSize=9_x000d__x000a_PrtFontName=Co 2 5 3 2 3" xfId="2296"/>
    <cellStyle name=" 3]_x000d__x000a_Zoomed=1_x000d__x000a_Row=0_x000d__x000a_Column=0_x000d__x000a_Height=300_x000d__x000a_Width=300_x000d__x000a_FontName=細明體_x000d__x000a_FontStyle=0_x000d__x000a_FontSize=9_x000d__x000a_PrtFontName=Co 3 2 2 8 6 2" xfId="2297"/>
    <cellStyle name=" 3]_x000d__x000a_Zoomed=1_x000d__x000a_Row=0_x000d__x000a_Column=0_x000d__x000a_Height=300_x000d__x000a_Width=300_x000d__x000a_FontName=細明體_x000d__x000a_FontStyle=0_x000d__x000a_FontSize=9_x000d__x000a_PrtFontName=Co 9 3 3" xfId="2298"/>
    <cellStyle name=" 3]_x000d__x000a_Zoomed=1_x000d__x000a_Row=0_x000d__x000a_Column=0_x000d__x000a_Height=300_x000d__x000a_Width=300_x000d__x000a_FontName=細明體_x000d__x000a_FontStyle=0_x000d__x000a_FontSize=9_x000d__x000a_PrtFontName=Co 2 2 2 9" xfId="2299"/>
    <cellStyle name=" 3]_x000d__x000a_Zoomed=1_x000d__x000a_Row=0_x000d__x000a_Column=0_x000d__x000a_Height=300_x000d__x000a_Width=300_x000d__x000a_FontName=細明體_x000d__x000a_FontStyle=0_x000d__x000a_FontSize=9_x000d__x000a_PrtFontName=Co 3 3 2 2 5" xfId="2300"/>
    <cellStyle name=" 3]_x000d__x000a_Zoomed=1_x000d__x000a_Row=0_x000d__x000a_Column=0_x000d__x000a_Height=300_x000d__x000a_Width=300_x000d__x000a_FontName=細明體_x000d__x000a_FontStyle=0_x000d__x000a_FontSize=9_x000d__x000a_PrtFontName=Co 3 4 2 2 8 2 2" xfId="2301"/>
    <cellStyle name=" 3]_x000d__x000a_Zoomed=1_x000d__x000a_Row=0_x000d__x000a_Column=0_x000d__x000a_Height=300_x000d__x000a_Width=300_x000d__x000a_FontName=細明體_x000d__x000a_FontStyle=0_x000d__x000a_FontSize=9_x000d__x000a_PrtFontName=Co 3 4 2 3 10 2" xfId="2302"/>
    <cellStyle name=" 3]_x000d__x000a_Zoomed=1_x000d__x000a_Row=0_x000d__x000a_Column=0_x000d__x000a_Height=300_x000d__x000a_Width=300_x000d__x000a_FontName=細明體_x000d__x000a_FontStyle=0_x000d__x000a_FontSize=9_x000d__x000a_PrtFontName=Co 4 4 10" xfId="2303"/>
    <cellStyle name=" 3]_x000d__x000a_Zoomed=1_x000d__x000a_Row=0_x000d__x000a_Column=0_x000d__x000a_Height=300_x000d__x000a_Width=300_x000d__x000a_FontName=細明體_x000d__x000a_FontStyle=0_x000d__x000a_FontSize=9_x000d__x000a_PrtFontName=Co 2 2 5 2 3 8 3" xfId="2304"/>
    <cellStyle name=" 3]_x000d__x000a_Zoomed=1_x000d__x000a_Row=0_x000d__x000a_Column=0_x000d__x000a_Height=300_x000d__x000a_Width=300_x000d__x000a_FontName=細明體_x000d__x000a_FontStyle=0_x000d__x000a_FontSize=9_x000d__x000a_PrtFontName=Co 2 2 2 9 2" xfId="2305"/>
    <cellStyle name=" 3]_x000d__x000a_Zoomed=1_x000d__x000a_Row=0_x000d__x000a_Column=0_x000d__x000a_Height=300_x000d__x000a_Width=300_x000d__x000a_FontName=細明體_x000d__x000a_FontStyle=0_x000d__x000a_FontSize=9_x000d__x000a_PrtFontName=Co 3 3 2 2 5 2" xfId="2306"/>
    <cellStyle name=" 3]_x000d__x000a_Zoomed=1_x000d__x000a_Row=0_x000d__x000a_Column=0_x000d__x000a_Height=300_x000d__x000a_Width=300_x000d__x000a_FontName=細明體_x000d__x000a_FontStyle=0_x000d__x000a_FontSize=9_x000d__x000a_PrtFontName=Co 2 2 3 2 2" xfId="2307"/>
    <cellStyle name=" 3]_x000d__x000a_Zoomed=1_x000d__x000a_Row=0_x000d__x000a_Column=0_x000d__x000a_Height=300_x000d__x000a_Width=300_x000d__x000a_FontName=細明體_x000d__x000a_FontStyle=0_x000d__x000a_FontSize=9_x000d__x000a_PrtFontName=Co 4 4 8 3" xfId="2308"/>
    <cellStyle name=" 3]_x000d__x000a_Zoomed=1_x000d__x000a_Row=0_x000d__x000a_Column=0_x000d__x000a_Height=300_x000d__x000a_Width=300_x000d__x000a_FontName=細明體_x000d__x000a_FontStyle=0_x000d__x000a_FontSize=9_x000d__x000a_PrtFontName=Co 3 3 3 13 2" xfId="2309"/>
    <cellStyle name=" 3]_x000d__x000a_Zoomed=1_x000d__x000a_Row=0_x000d__x000a_Column=0_x000d__x000a_Height=300_x000d__x000a_Width=300_x000d__x000a_FontName=細明體_x000d__x000a_FontStyle=0_x000d__x000a_FontSize=9_x000d__x000a_PrtFontName=Co 2 2 3 2 3 5 3" xfId="2310"/>
    <cellStyle name=" 3]_x000d__x000a_Zoomed=1_x000d__x000a_Row=0_x000d__x000a_Column=0_x000d__x000a_Height=300_x000d__x000a_Width=300_x000d__x000a_FontName=細明體_x000d__x000a_FontStyle=0_x000d__x000a_FontSize=9_x000d__x000a_PrtFontName=Co 2 2 3 2 2 10 2 2" xfId="2311"/>
    <cellStyle name=" 3]_x000d__x000a_Zoomed=1_x000d__x000a_Row=0_x000d__x000a_Column=0_x000d__x000a_Height=300_x000d__x000a_Width=300_x000d__x000a_FontName=細明體_x000d__x000a_FontStyle=0_x000d__x000a_FontSize=9_x000d__x000a_PrtFontName=Co 5 8 4 2" xfId="2312"/>
    <cellStyle name=" 3]_x000d__x000a_Zoomed=1_x000d__x000a_Row=0_x000d__x000a_Column=0_x000d__x000a_Height=300_x000d__x000a_Width=300_x000d__x000a_FontName=細明體_x000d__x000a_FontStyle=0_x000d__x000a_FontSize=9_x000d__x000a_PrtFontName=Co 2 2 3 4 4 2 2" xfId="2313"/>
    <cellStyle name=" 3]_x000d__x000a_Zoomed=1_x000d__x000a_Row=0_x000d__x000a_Column=0_x000d__x000a_Height=300_x000d__x000a_Width=300_x000d__x000a_FontName=細明體_x000d__x000a_FontStyle=0_x000d__x000a_FontSize=9_x000d__x000a_PrtFontName=Co 2 2 3 2 2 10 3" xfId="2314"/>
    <cellStyle name=" 3]_x000d__x000a_Zoomed=1_x000d__x000a_Row=0_x000d__x000a_Column=0_x000d__x000a_Height=300_x000d__x000a_Width=300_x000d__x000a_FontName=細明體_x000d__x000a_FontStyle=0_x000d__x000a_FontSize=9_x000d__x000a_PrtFontName=Co 2 2 3 2 2 11 2 2" xfId="2315"/>
    <cellStyle name=" 3]_x000d__x000a_Zoomed=1_x000d__x000a_Row=0_x000d__x000a_Column=0_x000d__x000a_Height=300_x000d__x000a_Width=300_x000d__x000a_FontName=細明體_x000d__x000a_FontStyle=0_x000d__x000a_FontSize=9_x000d__x000a_PrtFontName=Co 2 2 3 2 2 11 3" xfId="2316"/>
    <cellStyle name=" 3]_x000d__x000a_Zoomed=1_x000d__x000a_Row=0_x000d__x000a_Column=0_x000d__x000a_Height=300_x000d__x000a_Width=300_x000d__x000a_FontName=細明體_x000d__x000a_FontStyle=0_x000d__x000a_FontSize=9_x000d__x000a_PrtFontName=Co 2 2 3 2 2 12" xfId="2317"/>
    <cellStyle name=" 3]_x000d__x000a_Zoomed=1_x000d__x000a_Row=0_x000d__x000a_Column=0_x000d__x000a_Height=300_x000d__x000a_Width=300_x000d__x000a_FontName=細明體_x000d__x000a_FontStyle=0_x000d__x000a_FontSize=9_x000d__x000a_PrtFontName=Co 2 2 6 2 2 16" xfId="2318"/>
    <cellStyle name=" 3]_x000d__x000a_Zoomed=1_x000d__x000a_Row=0_x000d__x000a_Column=0_x000d__x000a_Height=300_x000d__x000a_Width=300_x000d__x000a_FontName=細明體_x000d__x000a_FontStyle=0_x000d__x000a_FontSize=9_x000d__x000a_PrtFontName=Co 2 2 3 2 2 12 3" xfId="2319"/>
    <cellStyle name=" 3]_x000d__x000a_Zoomed=1_x000d__x000a_Row=0_x000d__x000a_Column=0_x000d__x000a_Height=300_x000d__x000a_Width=300_x000d__x000a_FontName=細明體_x000d__x000a_FontStyle=0_x000d__x000a_FontSize=9_x000d__x000a_PrtFontName=Co 2 2 3 2 2 13" xfId="2320"/>
    <cellStyle name=" 3]_x000d__x000a_Zoomed=1_x000d__x000a_Row=0_x000d__x000a_Column=0_x000d__x000a_Height=300_x000d__x000a_Width=300_x000d__x000a_FontName=細明體_x000d__x000a_FontStyle=0_x000d__x000a_FontSize=9_x000d__x000a_PrtFontName=Co 2 2 3 2 2 13 2" xfId="2321"/>
    <cellStyle name=" 3]_x000d__x000a_Zoomed=1_x000d__x000a_Row=0_x000d__x000a_Column=0_x000d__x000a_Height=300_x000d__x000a_Width=300_x000d__x000a_FontName=細明體_x000d__x000a_FontStyle=0_x000d__x000a_FontSize=9_x000d__x000a_PrtFontName=Co 3 5 13 3" xfId="2322"/>
    <cellStyle name=" 3]_x000d__x000a_Zoomed=1_x000d__x000a_Row=0_x000d__x000a_Column=0_x000d__x000a_Height=300_x000d__x000a_Width=300_x000d__x000a_FontName=細明體_x000d__x000a_FontStyle=0_x000d__x000a_FontSize=9_x000d__x000a_PrtFontName=Co 2 2 3 2 2 13 2 2" xfId="2323"/>
    <cellStyle name=" 3]_x000d__x000a_Zoomed=1_x000d__x000a_Row=0_x000d__x000a_Column=0_x000d__x000a_Height=300_x000d__x000a_Width=300_x000d__x000a_FontName=細明體_x000d__x000a_FontStyle=0_x000d__x000a_FontSize=9_x000d__x000a_PrtFontName=Co 4 2 2 4 3" xfId="2324"/>
    <cellStyle name=" 3]_x000d__x000a_Zoomed=1_x000d__x000a_Row=0_x000d__x000a_Column=0_x000d__x000a_Height=300_x000d__x000a_Width=300_x000d__x000a_FontName=細明體_x000d__x000a_FontStyle=0_x000d__x000a_FontSize=9_x000d__x000a_PrtFontName=Co 2 2 3 2 2 14" xfId="2325"/>
    <cellStyle name=" 3]_x000d__x000a_Zoomed=1_x000d__x000a_Row=0_x000d__x000a_Column=0_x000d__x000a_Height=300_x000d__x000a_Width=300_x000d__x000a_FontName=細明體_x000d__x000a_FontStyle=0_x000d__x000a_FontSize=9_x000d__x000a_PrtFontName=Co 2 2 3 2 2 14 2" xfId="2326"/>
    <cellStyle name=" 3]_x000d__x000a_Zoomed=1_x000d__x000a_Row=0_x000d__x000a_Column=0_x000d__x000a_Height=300_x000d__x000a_Width=300_x000d__x000a_FontName=細明體_x000d__x000a_FontStyle=0_x000d__x000a_FontSize=9_x000d__x000a_PrtFontName=Co 2 2 3 2 2 14 2 2" xfId="2327"/>
    <cellStyle name=" 3]_x000d__x000a_Zoomed=1_x000d__x000a_Row=0_x000d__x000a_Column=0_x000d__x000a_Height=300_x000d__x000a_Width=300_x000d__x000a_FontName=細明體_x000d__x000a_FontStyle=0_x000d__x000a_FontSize=9_x000d__x000a_PrtFontName=Co 4 2 3 4 3" xfId="2328"/>
    <cellStyle name=" 3]_x000d__x000a_Zoomed=1_x000d__x000a_Row=0_x000d__x000a_Column=0_x000d__x000a_Height=300_x000d__x000a_Width=300_x000d__x000a_FontName=細明體_x000d__x000a_FontStyle=0_x000d__x000a_FontSize=9_x000d__x000a_PrtFontName=Co 2 2 3 2 2 14 3" xfId="2329"/>
    <cellStyle name=" 3]_x000d__x000a_Zoomed=1_x000d__x000a_Row=0_x000d__x000a_Column=0_x000d__x000a_Height=300_x000d__x000a_Width=300_x000d__x000a_FontName=細明體_x000d__x000a_FontStyle=0_x000d__x000a_FontSize=9_x000d__x000a_PrtFontName=Co 2 2 3 2 2 15" xfId="2330"/>
    <cellStyle name=" 3]_x000d__x000a_Zoomed=1_x000d__x000a_Row=0_x000d__x000a_Column=0_x000d__x000a_Height=300_x000d__x000a_Width=300_x000d__x000a_FontName=細明體_x000d__x000a_FontStyle=0_x000d__x000a_FontSize=9_x000d__x000a_PrtFontName=Co 3 3 2 2 7 2 2" xfId="2331"/>
    <cellStyle name=" 3]_x000d__x000a_Zoomed=1_x000d__x000a_Row=0_x000d__x000a_Column=0_x000d__x000a_Height=300_x000d__x000a_Width=300_x000d__x000a_FontName=細明體_x000d__x000a_FontStyle=0_x000d__x000a_FontSize=9_x000d__x000a_PrtFontName=Co 2 2 3 2 2 15 2" xfId="2332"/>
    <cellStyle name=" 3]_x000d__x000a_Zoomed=1_x000d__x000a_Row=0_x000d__x000a_Column=0_x000d__x000a_Height=300_x000d__x000a_Width=300_x000d__x000a_FontName=細明體_x000d__x000a_FontStyle=0_x000d__x000a_FontSize=9_x000d__x000a_PrtFontName=Co 2 3 2 2 3 2" xfId="2333"/>
    <cellStyle name=" 3]_x000d__x000a_Zoomed=1_x000d__x000a_Row=0_x000d__x000a_Column=0_x000d__x000a_Height=300_x000d__x000a_Width=300_x000d__x000a_FontName=細明體_x000d__x000a_FontStyle=0_x000d__x000a_FontSize=9_x000d__x000a_PrtFontName=Co 2 2 3 2 2 16" xfId="2334"/>
    <cellStyle name=" 3]_x000d__x000a_Zoomed=1_x000d__x000a_Row=0_x000d__x000a_Column=0_x000d__x000a_Height=300_x000d__x000a_Width=300_x000d__x000a_FontName=細明體_x000d__x000a_FontStyle=0_x000d__x000a_FontSize=9_x000d__x000a_PrtFontName=Co 3 3 3 13 2 2" xfId="2335"/>
    <cellStyle name=" 3]_x000d__x000a_Zoomed=1_x000d__x000a_Row=0_x000d__x000a_Column=0_x000d__x000a_Height=300_x000d__x000a_Width=300_x000d__x000a_FontName=細明體_x000d__x000a_FontStyle=0_x000d__x000a_FontSize=9_x000d__x000a_PrtFontName=Co 2 2 3 2 2 2" xfId="2336"/>
    <cellStyle name=" 3]_x000d__x000a_Zoomed=1_x000d__x000a_Row=0_x000d__x000a_Column=0_x000d__x000a_Height=300_x000d__x000a_Width=300_x000d__x000a_FontName=細明體_x000d__x000a_FontStyle=0_x000d__x000a_FontSize=9_x000d__x000a_PrtFontName=Co 3 6 4" xfId="2337"/>
    <cellStyle name=" 3]_x000d__x000a_Zoomed=1_x000d__x000a_Row=0_x000d__x000a_Column=0_x000d__x000a_Height=300_x000d__x000a_Width=300_x000d__x000a_FontName=細明體_x000d__x000a_FontStyle=0_x000d__x000a_FontSize=9_x000d__x000a_PrtFontName=Co 2 2 3 2 2 2 2" xfId="2338"/>
    <cellStyle name=" 3]_x000d__x000a_Zoomed=1_x000d__x000a_Row=0_x000d__x000a_Column=0_x000d__x000a_Height=300_x000d__x000a_Width=300_x000d__x000a_FontName=細明體_x000d__x000a_FontStyle=0_x000d__x000a_FontSize=9_x000d__x000a_PrtFontName=Co 3 6 4 2" xfId="2339"/>
    <cellStyle name=" 3]_x000d__x000a_Zoomed=1_x000d__x000a_Row=0_x000d__x000a_Column=0_x000d__x000a_Height=300_x000d__x000a_Width=300_x000d__x000a_FontName=細明體_x000d__x000a_FontStyle=0_x000d__x000a_FontSize=9_x000d__x000a_PrtFontName=Co 2 2 3 2 2 2 2 2" xfId="2340"/>
    <cellStyle name=" 3]_x000d__x000a_Zoomed=1_x000d__x000a_Row=0_x000d__x000a_Column=0_x000d__x000a_Height=300_x000d__x000a_Width=300_x000d__x000a_FontName=細明體_x000d__x000a_FontStyle=0_x000d__x000a_FontSize=9_x000d__x000a_PrtFontName=Co 3 6 4 2 2" xfId="2341"/>
    <cellStyle name=" 3]_x000d__x000a_Zoomed=1_x000d__x000a_Row=0_x000d__x000a_Column=0_x000d__x000a_Height=300_x000d__x000a_Width=300_x000d__x000a_FontName=細明體_x000d__x000a_FontStyle=0_x000d__x000a_FontSize=9_x000d__x000a_PrtFontName=Co 2 2 3 2 2 3" xfId="2342"/>
    <cellStyle name=" 3]_x000d__x000a_Zoomed=1_x000d__x000a_Row=0_x000d__x000a_Column=0_x000d__x000a_Height=300_x000d__x000a_Width=300_x000d__x000a_FontName=細明體_x000d__x000a_FontStyle=0_x000d__x000a_FontSize=9_x000d__x000a_PrtFontName=Co 3 6 5" xfId="2343"/>
    <cellStyle name=" 3]_x000d__x000a_Zoomed=1_x000d__x000a_Row=0_x000d__x000a_Column=0_x000d__x000a_Height=300_x000d__x000a_Width=300_x000d__x000a_FontName=細明體_x000d__x000a_FontStyle=0_x000d__x000a_FontSize=9_x000d__x000a_PrtFontName=Co 2 2 3 2 2 3 2" xfId="2344"/>
    <cellStyle name=" 3]_x000d__x000a_Zoomed=1_x000d__x000a_Row=0_x000d__x000a_Column=0_x000d__x000a_Height=300_x000d__x000a_Width=300_x000d__x000a_FontName=細明體_x000d__x000a_FontStyle=0_x000d__x000a_FontSize=9_x000d__x000a_PrtFontName=Co 3 6 5 2" xfId="2345"/>
    <cellStyle name=" 3]_x000d__x000a_Zoomed=1_x000d__x000a_Row=0_x000d__x000a_Column=0_x000d__x000a_Height=300_x000d__x000a_Width=300_x000d__x000a_FontName=細明體_x000d__x000a_FontStyle=0_x000d__x000a_FontSize=9_x000d__x000a_PrtFontName=Co 2 2 3 2 2 3 2 2" xfId="2346"/>
    <cellStyle name=" 3]_x000d__x000a_Zoomed=1_x000d__x000a_Row=0_x000d__x000a_Column=0_x000d__x000a_Height=300_x000d__x000a_Width=300_x000d__x000a_FontName=細明體_x000d__x000a_FontStyle=0_x000d__x000a_FontSize=9_x000d__x000a_PrtFontName=Co 3 6 5 2 2" xfId="2347"/>
    <cellStyle name=" 3]_x000d__x000a_Zoomed=1_x000d__x000a_Row=0_x000d__x000a_Column=0_x000d__x000a_Height=300_x000d__x000a_Width=300_x000d__x000a_FontName=細明體_x000d__x000a_FontStyle=0_x000d__x000a_FontSize=9_x000d__x000a_PrtFontName=Co 2 2 3 2 2 5" xfId="2348"/>
    <cellStyle name=" 3]_x000d__x000a_Zoomed=1_x000d__x000a_Row=0_x000d__x000a_Column=0_x000d__x000a_Height=300_x000d__x000a_Width=300_x000d__x000a_FontName=細明體_x000d__x000a_FontStyle=0_x000d__x000a_FontSize=9_x000d__x000a_PrtFontName=Co 3 6 7" xfId="2349"/>
    <cellStyle name=" 3]_x000d__x000a_Zoomed=1_x000d__x000a_Row=0_x000d__x000a_Column=0_x000d__x000a_Height=300_x000d__x000a_Width=300_x000d__x000a_FontName=細明體_x000d__x000a_FontStyle=0_x000d__x000a_FontSize=9_x000d__x000a_PrtFontName=Co 2 2 3 2 2 5 2" xfId="2350"/>
    <cellStyle name=" 3]_x000d__x000a_Zoomed=1_x000d__x000a_Row=0_x000d__x000a_Column=0_x000d__x000a_Height=300_x000d__x000a_Width=300_x000d__x000a_FontName=細明體_x000d__x000a_FontStyle=0_x000d__x000a_FontSize=9_x000d__x000a_PrtFontName=Co 2 4 2 3 7" xfId="2351"/>
    <cellStyle name=" 3]_x000d__x000a_Zoomed=1_x000d__x000a_Row=0_x000d__x000a_Column=0_x000d__x000a_Height=300_x000d__x000a_Width=300_x000d__x000a_FontName=細明體_x000d__x000a_FontStyle=0_x000d__x000a_FontSize=9_x000d__x000a_PrtFontName=Co 3 6 7 2" xfId="2352"/>
    <cellStyle name=" 3]_x000d__x000a_Zoomed=1_x000d__x000a_Row=0_x000d__x000a_Column=0_x000d__x000a_Height=300_x000d__x000a_Width=300_x000d__x000a_FontName=細明體_x000d__x000a_FontStyle=0_x000d__x000a_FontSize=9_x000d__x000a_PrtFontName=Co 2 2 3 2 2 5 2 2" xfId="2353"/>
    <cellStyle name=" 3]_x000d__x000a_Zoomed=1_x000d__x000a_Row=0_x000d__x000a_Column=0_x000d__x000a_Height=300_x000d__x000a_Width=300_x000d__x000a_FontName=細明體_x000d__x000a_FontStyle=0_x000d__x000a_FontSize=9_x000d__x000a_PrtFontName=Co 2 4 2 3 7 2" xfId="2354"/>
    <cellStyle name=" 3]_x000d__x000a_Zoomed=1_x000d__x000a_Row=0_x000d__x000a_Column=0_x000d__x000a_Height=300_x000d__x000a_Width=300_x000d__x000a_FontName=細明體_x000d__x000a_FontStyle=0_x000d__x000a_FontSize=9_x000d__x000a_PrtFontName=Co 2 4 3 13 3" xfId="2355"/>
    <cellStyle name=" 3]_x000d__x000a_Zoomed=1_x000d__x000a_Row=0_x000d__x000a_Column=0_x000d__x000a_Height=300_x000d__x000a_Width=300_x000d__x000a_FontName=細明體_x000d__x000a_FontStyle=0_x000d__x000a_FontSize=9_x000d__x000a_PrtFontName=Co 3 6 7 2 2" xfId="2356"/>
    <cellStyle name=" 3]_x000d__x000a_Zoomed=1_x000d__x000a_Row=0_x000d__x000a_Column=0_x000d__x000a_Height=300_x000d__x000a_Width=300_x000d__x000a_FontName=細明體_x000d__x000a_FontStyle=0_x000d__x000a_FontSize=9_x000d__x000a_PrtFontName=Co 2 6 8 5 2 2" xfId="2357"/>
    <cellStyle name=" 3]_x000d__x000a_Zoomed=1_x000d__x000a_Row=0_x000d__x000a_Column=0_x000d__x000a_Height=300_x000d__x000a_Width=300_x000d__x000a_FontName=細明體_x000d__x000a_FontStyle=0_x000d__x000a_FontSize=9_x000d__x000a_PrtFontName=Co 2 2 3 2 2 6" xfId="2358"/>
    <cellStyle name=" 3]_x000d__x000a_Zoomed=1_x000d__x000a_Row=0_x000d__x000a_Column=0_x000d__x000a_Height=300_x000d__x000a_Width=300_x000d__x000a_FontName=細明體_x000d__x000a_FontStyle=0_x000d__x000a_FontSize=9_x000d__x000a_PrtFontName=Co 3 6 8" xfId="2359"/>
    <cellStyle name=" 3]_x000d__x000a_Zoomed=1_x000d__x000a_Row=0_x000d__x000a_Column=0_x000d__x000a_Height=300_x000d__x000a_Width=300_x000d__x000a_FontName=細明體_x000d__x000a_FontStyle=0_x000d__x000a_FontSize=9_x000d__x000a_PrtFontName=Co 2 2 3 2 2 6 2" xfId="2360"/>
    <cellStyle name=" 3]_x000d__x000a_Zoomed=1_x000d__x000a_Row=0_x000d__x000a_Column=0_x000d__x000a_Height=300_x000d__x000a_Width=300_x000d__x000a_FontName=細明體_x000d__x000a_FontStyle=0_x000d__x000a_FontSize=9_x000d__x000a_PrtFontName=Co 3 6 8 2" xfId="2361"/>
    <cellStyle name=" 3]_x000d__x000a_Zoomed=1_x000d__x000a_Row=0_x000d__x000a_Column=0_x000d__x000a_Height=300_x000d__x000a_Width=300_x000d__x000a_FontName=細明體_x000d__x000a_FontStyle=0_x000d__x000a_FontSize=9_x000d__x000a_PrtFontName=Co 2 2 3 2 2 7" xfId="2362"/>
    <cellStyle name=" 3]_x000d__x000a_Zoomed=1_x000d__x000a_Row=0_x000d__x000a_Column=0_x000d__x000a_Height=300_x000d__x000a_Width=300_x000d__x000a_FontName=細明體_x000d__x000a_FontStyle=0_x000d__x000a_FontSize=9_x000d__x000a_PrtFontName=Co 3 6 9" xfId="2363"/>
    <cellStyle name=" 3]_x000d__x000a_Zoomed=1_x000d__x000a_Row=0_x000d__x000a_Column=0_x000d__x000a_Height=300_x000d__x000a_Width=300_x000d__x000a_FontName=細明體_x000d__x000a_FontStyle=0_x000d__x000a_FontSize=9_x000d__x000a_PrtFontName=Co 2 2 3 2 2 7 2" xfId="2364"/>
    <cellStyle name=" 3]_x000d__x000a_Zoomed=1_x000d__x000a_Row=0_x000d__x000a_Column=0_x000d__x000a_Height=300_x000d__x000a_Width=300_x000d__x000a_FontName=細明體_x000d__x000a_FontStyle=0_x000d__x000a_FontSize=9_x000d__x000a_PrtFontName=Co 3 6 9 2" xfId="2365"/>
    <cellStyle name=" 3]_x000d__x000a_Zoomed=1_x000d__x000a_Row=0_x000d__x000a_Column=0_x000d__x000a_Height=300_x000d__x000a_Width=300_x000d__x000a_FontName=細明體_x000d__x000a_FontStyle=0_x000d__x000a_FontSize=9_x000d__x000a_PrtFontName=Co 2 2 4 6" xfId="2366"/>
    <cellStyle name=" 3]_x000d__x000a_Zoomed=1_x000d__x000a_Row=0_x000d__x000a_Column=0_x000d__x000a_Height=300_x000d__x000a_Width=300_x000d__x000a_FontName=細明體_x000d__x000a_FontStyle=0_x000d__x000a_FontSize=9_x000d__x000a_PrtFontName=Co 3 3 2 4 2" xfId="2367"/>
    <cellStyle name=" 3]_x000d__x000a_Zoomed=1_x000d__x000a_Row=0_x000d__x000a_Column=0_x000d__x000a_Height=300_x000d__x000a_Width=300_x000d__x000a_FontName=細明體_x000d__x000a_FontStyle=0_x000d__x000a_FontSize=9_x000d__x000a_PrtFontName=Co 2 2 3 2 2 7 2 2" xfId="2368"/>
    <cellStyle name=" 3]_x000d__x000a_Zoomed=1_x000d__x000a_Row=0_x000d__x000a_Column=0_x000d__x000a_Height=300_x000d__x000a_Width=300_x000d__x000a_FontName=細明體_x000d__x000a_FontStyle=0_x000d__x000a_FontSize=9_x000d__x000a_PrtFontName=Co 3 6 9 2 2" xfId="2369"/>
    <cellStyle name=" 3]_x000d__x000a_Zoomed=1_x000d__x000a_Row=0_x000d__x000a_Column=0_x000d__x000a_Height=300_x000d__x000a_Width=300_x000d__x000a_FontName=細明體_x000d__x000a_FontStyle=0_x000d__x000a_FontSize=9_x000d__x000a_PrtFontName=Co 2 2 3 2 2 7 3" xfId="2370"/>
    <cellStyle name=" 3]_x000d__x000a_Zoomed=1_x000d__x000a_Row=0_x000d__x000a_Column=0_x000d__x000a_Height=300_x000d__x000a_Width=300_x000d__x000a_FontName=細明體_x000d__x000a_FontStyle=0_x000d__x000a_FontSize=9_x000d__x000a_PrtFontName=Co 25 2" xfId="2371"/>
    <cellStyle name=" 3]_x000d__x000a_Zoomed=1_x000d__x000a_Row=0_x000d__x000a_Column=0_x000d__x000a_Height=300_x000d__x000a_Width=300_x000d__x000a_FontName=細明體_x000d__x000a_FontStyle=0_x000d__x000a_FontSize=9_x000d__x000a_PrtFontName=Co 3 6 9 3" xfId="2372"/>
    <cellStyle name=" 3]_x000d__x000a_Zoomed=1_x000d__x000a_Row=0_x000d__x000a_Column=0_x000d__x000a_Height=300_x000d__x000a_Width=300_x000d__x000a_FontName=細明體_x000d__x000a_FontStyle=0_x000d__x000a_FontSize=9_x000d__x000a_PrtFontName=Co 2 2 7 6 2" xfId="2373"/>
    <cellStyle name=" 3]_x000d__x000a_Zoomed=1_x000d__x000a_Row=0_x000d__x000a_Column=0_x000d__x000a_Height=300_x000d__x000a_Width=300_x000d__x000a_FontName=細明體_x000d__x000a_FontStyle=0_x000d__x000a_FontSize=9_x000d__x000a_PrtFontName=Co 2 2 3 2 2 8" xfId="2374"/>
    <cellStyle name=" 3]_x000d__x000a_Zoomed=1_x000d__x000a_Row=0_x000d__x000a_Column=0_x000d__x000a_Height=300_x000d__x000a_Width=300_x000d__x000a_FontName=細明體_x000d__x000a_FontStyle=0_x000d__x000a_FontSize=9_x000d__x000a_PrtFontName=Co 2 2 7 6 2 2" xfId="2375"/>
    <cellStyle name=" 3]_x000d__x000a_Zoomed=1_x000d__x000a_Row=0_x000d__x000a_Column=0_x000d__x000a_Height=300_x000d__x000a_Width=300_x000d__x000a_FontName=細明體_x000d__x000a_FontStyle=0_x000d__x000a_FontSize=9_x000d__x000a_PrtFontName=Co 3 3 3 4" xfId="2376"/>
    <cellStyle name=" 3]_x000d__x000a_Zoomed=1_x000d__x000a_Row=0_x000d__x000a_Column=0_x000d__x000a_Height=300_x000d__x000a_Width=300_x000d__x000a_FontName=細明體_x000d__x000a_FontStyle=0_x000d__x000a_FontSize=9_x000d__x000a_PrtFontName=Co 2 2 3 2 2 8 2" xfId="2377"/>
    <cellStyle name=" 3]_x000d__x000a_Zoomed=1_x000d__x000a_Row=0_x000d__x000a_Column=0_x000d__x000a_Height=300_x000d__x000a_Width=300_x000d__x000a_FontName=細明體_x000d__x000a_FontStyle=0_x000d__x000a_FontSize=9_x000d__x000a_PrtFontName=Co 2 2 3 2 2 8 2 2" xfId="2378"/>
    <cellStyle name=" 3]_x000d__x000a_Zoomed=1_x000d__x000a_Row=0_x000d__x000a_Column=0_x000d__x000a_Height=300_x000d__x000a_Width=300_x000d__x000a_FontName=細明體_x000d__x000a_FontStyle=0_x000d__x000a_FontSize=9_x000d__x000a_PrtFontName=Co 2 2 6 4 4 2 2" xfId="2379"/>
    <cellStyle name=" 3]_x000d__x000a_Zoomed=1_x000d__x000a_Row=0_x000d__x000a_Column=0_x000d__x000a_Height=300_x000d__x000a_Width=300_x000d__x000a_FontName=細明體_x000d__x000a_FontStyle=0_x000d__x000a_FontSize=9_x000d__x000a_PrtFontName=Co 2 2 3 2 2 8 3" xfId="2380"/>
    <cellStyle name=" 3]_x000d__x000a_Zoomed=1_x000d__x000a_Row=0_x000d__x000a_Column=0_x000d__x000a_Height=300_x000d__x000a_Width=300_x000d__x000a_FontName=細明體_x000d__x000a_FontStyle=0_x000d__x000a_FontSize=9_x000d__x000a_PrtFontName=Co 26 2" xfId="2381"/>
    <cellStyle name=" 3]_x000d__x000a_Zoomed=1_x000d__x000a_Row=0_x000d__x000a_Column=0_x000d__x000a_Height=300_x000d__x000a_Width=300_x000d__x000a_FontName=細明體_x000d__x000a_FontStyle=0_x000d__x000a_FontSize=9_x000d__x000a_PrtFontName=Co 2 2 3 2 2 9 2 2" xfId="2382"/>
    <cellStyle name=" 3]_x000d__x000a_Zoomed=1_x000d__x000a_Row=0_x000d__x000a_Column=0_x000d__x000a_Height=300_x000d__x000a_Width=300_x000d__x000a_FontName=細明體_x000d__x000a_FontStyle=0_x000d__x000a_FontSize=9_x000d__x000a_PrtFontName=Co 2 2 3 2 2 9 3" xfId="2383"/>
    <cellStyle name=" 3]_x000d__x000a_Zoomed=1_x000d__x000a_Row=0_x000d__x000a_Column=0_x000d__x000a_Height=300_x000d__x000a_Width=300_x000d__x000a_FontName=細明體_x000d__x000a_FontStyle=0_x000d__x000a_FontSize=9_x000d__x000a_PrtFontName=Co 27 2" xfId="2384"/>
    <cellStyle name=" 3]_x000d__x000a_Zoomed=1_x000d__x000a_Row=0_x000d__x000a_Column=0_x000d__x000a_Height=300_x000d__x000a_Width=300_x000d__x000a_FontName=細明體_x000d__x000a_FontStyle=0_x000d__x000a_FontSize=9_x000d__x000a_PrtFontName=Co 2 2 4 8 2 2 2" xfId="2385"/>
    <cellStyle name=" 3]_x000d__x000a_Zoomed=1_x000d__x000a_Row=0_x000d__x000a_Column=0_x000d__x000a_Height=300_x000d__x000a_Width=300_x000d__x000a_FontName=細明體_x000d__x000a_FontStyle=0_x000d__x000a_FontSize=9_x000d__x000a_PrtFontName=Co 2 2 3 2 3 11" xfId="2386"/>
    <cellStyle name=" 3]_x000d__x000a_Zoomed=1_x000d__x000a_Row=0_x000d__x000a_Column=0_x000d__x000a_Height=300_x000d__x000a_Width=300_x000d__x000a_FontName=細明體_x000d__x000a_FontStyle=0_x000d__x000a_FontSize=9_x000d__x000a_PrtFontName=Co 2 2 3 2 3 3" xfId="2387"/>
    <cellStyle name=" 3]_x000d__x000a_Zoomed=1_x000d__x000a_Row=0_x000d__x000a_Column=0_x000d__x000a_Height=300_x000d__x000a_Width=300_x000d__x000a_FontName=細明體_x000d__x000a_FontStyle=0_x000d__x000a_FontSize=9_x000d__x000a_PrtFontName=Co 2 2 3 2 3 3 2" xfId="2388"/>
    <cellStyle name=" 3]_x000d__x000a_Zoomed=1_x000d__x000a_Row=0_x000d__x000a_Column=0_x000d__x000a_Height=300_x000d__x000a_Width=300_x000d__x000a_FontName=細明體_x000d__x000a_FontStyle=0_x000d__x000a_FontSize=9_x000d__x000a_PrtFontName=Co 2 2 3 2 3 3 2 2" xfId="2389"/>
    <cellStyle name=" 3]_x000d__x000a_Zoomed=1_x000d__x000a_Row=0_x000d__x000a_Column=0_x000d__x000a_Height=300_x000d__x000a_Width=300_x000d__x000a_FontName=細明體_x000d__x000a_FontStyle=0_x000d__x000a_FontSize=9_x000d__x000a_PrtFontName=Co 2 2 3 2 3 3 3" xfId="2390"/>
    <cellStyle name=" 3]_x000d__x000a_Zoomed=1_x000d__x000a_Row=0_x000d__x000a_Column=0_x000d__x000a_Height=300_x000d__x000a_Width=300_x000d__x000a_FontName=細明體_x000d__x000a_FontStyle=0_x000d__x000a_FontSize=9_x000d__x000a_PrtFontName=Co 2 2 3 2 3 4" xfId="2391"/>
    <cellStyle name=" 3]_x000d__x000a_Zoomed=1_x000d__x000a_Row=0_x000d__x000a_Column=0_x000d__x000a_Height=300_x000d__x000a_Width=300_x000d__x000a_FontName=細明體_x000d__x000a_FontStyle=0_x000d__x000a_FontSize=9_x000d__x000a_PrtFontName=Co 2 2 3 2 3 4 2" xfId="2392"/>
    <cellStyle name=" 3]_x000d__x000a_Zoomed=1_x000d__x000a_Row=0_x000d__x000a_Column=0_x000d__x000a_Height=300_x000d__x000a_Width=300_x000d__x000a_FontName=細明體_x000d__x000a_FontStyle=0_x000d__x000a_FontSize=9_x000d__x000a_PrtFontName=Co 2 2 3 2 3 4 2 2" xfId="2393"/>
    <cellStyle name=" 3]_x000d__x000a_Zoomed=1_x000d__x000a_Row=0_x000d__x000a_Column=0_x000d__x000a_Height=300_x000d__x000a_Width=300_x000d__x000a_FontName=細明體_x000d__x000a_FontStyle=0_x000d__x000a_FontSize=9_x000d__x000a_PrtFontName=Co 2 2 3 2 3 4 3" xfId="2394"/>
    <cellStyle name=" 3]_x000d__x000a_Zoomed=1_x000d__x000a_Row=0_x000d__x000a_Column=0_x000d__x000a_Height=300_x000d__x000a_Width=300_x000d__x000a_FontName=細明體_x000d__x000a_FontStyle=0_x000d__x000a_FontSize=9_x000d__x000a_PrtFontName=Co 2 2 3 2 3 5" xfId="2395"/>
    <cellStyle name=" 3]_x000d__x000a_Zoomed=1_x000d__x000a_Row=0_x000d__x000a_Column=0_x000d__x000a_Height=300_x000d__x000a_Width=300_x000d__x000a_FontName=細明體_x000d__x000a_FontStyle=0_x000d__x000a_FontSize=9_x000d__x000a_PrtFontName=Co 2 2 3 2 3 5 2" xfId="2396"/>
    <cellStyle name=" 3]_x000d__x000a_Zoomed=1_x000d__x000a_Row=0_x000d__x000a_Column=0_x000d__x000a_Height=300_x000d__x000a_Width=300_x000d__x000a_FontName=細明體_x000d__x000a_FontStyle=0_x000d__x000a_FontSize=9_x000d__x000a_PrtFontName=Co 2 2 3 2 3 5 2 2" xfId="2397"/>
    <cellStyle name=" 3]_x000d__x000a_Zoomed=1_x000d__x000a_Row=0_x000d__x000a_Column=0_x000d__x000a_Height=300_x000d__x000a_Width=300_x000d__x000a_FontName=細明體_x000d__x000a_FontStyle=0_x000d__x000a_FontSize=9_x000d__x000a_PrtFontName=Co 3 3 10 6" xfId="2398"/>
    <cellStyle name=" 3]_x000d__x000a_Zoomed=1_x000d__x000a_Row=0_x000d__x000a_Column=0_x000d__x000a_Height=300_x000d__x000a_Width=300_x000d__x000a_FontName=細明體_x000d__x000a_FontStyle=0_x000d__x000a_FontSize=9_x000d__x000a_PrtFontName=Co 2 2 3 2 3 6 2" xfId="2399"/>
    <cellStyle name=" 3]_x000d__x000a_Zoomed=1_x000d__x000a_Row=0_x000d__x000a_Column=0_x000d__x000a_Height=300_x000d__x000a_Width=300_x000d__x000a_FontName=細明體_x000d__x000a_FontStyle=0_x000d__x000a_FontSize=9_x000d__x000a_PrtFontName=Co 2 2 3 2 3 6 3" xfId="2400"/>
    <cellStyle name=" 3]_x000d__x000a_Zoomed=1_x000d__x000a_Row=0_x000d__x000a_Column=0_x000d__x000a_Height=300_x000d__x000a_Width=300_x000d__x000a_FontName=細明體_x000d__x000a_FontStyle=0_x000d__x000a_FontSize=9_x000d__x000a_PrtFontName=Co 2 2 3 2 3 7" xfId="2401"/>
    <cellStyle name=" 3]_x000d__x000a_Zoomed=1_x000d__x000a_Row=0_x000d__x000a_Column=0_x000d__x000a_Height=300_x000d__x000a_Width=300_x000d__x000a_FontName=細明體_x000d__x000a_FontStyle=0_x000d__x000a_FontSize=9_x000d__x000a_PrtFontName=Co 2 4 4 5 2 2" xfId="2402"/>
    <cellStyle name=" 3]_x000d__x000a_Zoomed=1_x000d__x000a_Row=0_x000d__x000a_Column=0_x000d__x000a_Height=300_x000d__x000a_Width=300_x000d__x000a_FontName=細明體_x000d__x000a_FontStyle=0_x000d__x000a_FontSize=9_x000d__x000a_PrtFontName=Co 2 2 3 2 3 7 2" xfId="2403"/>
    <cellStyle name=" 3]_x000d__x000a_Zoomed=1_x000d__x000a_Row=0_x000d__x000a_Column=0_x000d__x000a_Height=300_x000d__x000a_Width=300_x000d__x000a_FontName=細明體_x000d__x000a_FontStyle=0_x000d__x000a_FontSize=9_x000d__x000a_PrtFontName=Co 2 2 3 2 3 7 3" xfId="2404"/>
    <cellStyle name=" 3]_x000d__x000a_Zoomed=1_x000d__x000a_Row=0_x000d__x000a_Column=0_x000d__x000a_Height=300_x000d__x000a_Width=300_x000d__x000a_FontName=細明體_x000d__x000a_FontStyle=0_x000d__x000a_FontSize=9_x000d__x000a_PrtFontName=Co 2 2 7 7 2" xfId="2405"/>
    <cellStyle name=" 3]_x000d__x000a_Zoomed=1_x000d__x000a_Row=0_x000d__x000a_Column=0_x000d__x000a_Height=300_x000d__x000a_Width=300_x000d__x000a_FontName=細明體_x000d__x000a_FontStyle=0_x000d__x000a_FontSize=9_x000d__x000a_PrtFontName=Co 2 2 3 2 3 8" xfId="2406"/>
    <cellStyle name=" 3]_x000d__x000a_Zoomed=1_x000d__x000a_Row=0_x000d__x000a_Column=0_x000d__x000a_Height=300_x000d__x000a_Width=300_x000d__x000a_FontName=細明體_x000d__x000a_FontStyle=0_x000d__x000a_FontSize=9_x000d__x000a_PrtFontName=Co 2 2 7 7 2 2" xfId="2407"/>
    <cellStyle name="常规 3 2" xfId="2408"/>
    <cellStyle name=" 3]_x000d__x000a_Zoomed=1_x000d__x000a_Row=0_x000d__x000a_Column=0_x000d__x000a_Height=300_x000d__x000a_Width=300_x000d__x000a_FontName=細明體_x000d__x000a_FontStyle=0_x000d__x000a_FontSize=9_x000d__x000a_PrtFontName=Co 3 4 3 4" xfId="2409"/>
    <cellStyle name=" 3]_x000d__x000a_Zoomed=1_x000d__x000a_Row=0_x000d__x000a_Column=0_x000d__x000a_Height=300_x000d__x000a_Width=300_x000d__x000a_FontName=細明體_x000d__x000a_FontStyle=0_x000d__x000a_FontSize=9_x000d__x000a_PrtFontName=Co 2 2 3 2 3 8 2" xfId="2410"/>
    <cellStyle name=" 3]_x000d__x000a_Zoomed=1_x000d__x000a_Row=0_x000d__x000a_Column=0_x000d__x000a_Height=300_x000d__x000a_Width=300_x000d__x000a_FontName=細明體_x000d__x000a_FontStyle=0_x000d__x000a_FontSize=9_x000d__x000a_PrtFontName=Co 2 2 3 2 3 8 2 2" xfId="2411"/>
    <cellStyle name=" 3]_x000d__x000a_Zoomed=1_x000d__x000a_Row=0_x000d__x000a_Column=0_x000d__x000a_Height=300_x000d__x000a_Width=300_x000d__x000a_FontName=細明體_x000d__x000a_FontStyle=0_x000d__x000a_FontSize=9_x000d__x000a_PrtFontName=Co 27 3" xfId="2412"/>
    <cellStyle name=" 3]_x000d__x000a_Zoomed=1_x000d__x000a_Row=0_x000d__x000a_Column=0_x000d__x000a_Height=300_x000d__x000a_Width=300_x000d__x000a_FontName=細明體_x000d__x000a_FontStyle=0_x000d__x000a_FontSize=9_x000d__x000a_PrtFontName=Co 2 2 6 4 5 2 2" xfId="2413"/>
    <cellStyle name=" 3]_x000d__x000a_Zoomed=1_x000d__x000a_Row=0_x000d__x000a_Column=0_x000d__x000a_Height=300_x000d__x000a_Width=300_x000d__x000a_FontName=細明體_x000d__x000a_FontStyle=0_x000d__x000a_FontSize=9_x000d__x000a_PrtFontName=Co 2 2 3 2 3 8 3" xfId="2414"/>
    <cellStyle name=" 3]_x000d__x000a_Zoomed=1_x000d__x000a_Row=0_x000d__x000a_Column=0_x000d__x000a_Height=300_x000d__x000a_Width=300_x000d__x000a_FontName=細明體_x000d__x000a_FontStyle=0_x000d__x000a_FontSize=9_x000d__x000a_PrtFontName=Co 2 2 3 2 3 9 2 2" xfId="2415"/>
    <cellStyle name=" 3]_x000d__x000a_Zoomed=1_x000d__x000a_Row=0_x000d__x000a_Column=0_x000d__x000a_Height=300_x000d__x000a_Width=300_x000d__x000a_FontName=細明體_x000d__x000a_FontStyle=0_x000d__x000a_FontSize=9_x000d__x000a_PrtFontName=Co 2 2 3 2 3 9 3" xfId="2416"/>
    <cellStyle name=" 3]_x000d__x000a_Zoomed=1_x000d__x000a_Row=0_x000d__x000a_Column=0_x000d__x000a_Height=300_x000d__x000a_Width=300_x000d__x000a_FontName=細明體_x000d__x000a_FontStyle=0_x000d__x000a_FontSize=9_x000d__x000a_PrtFontName=Co 2 2 3 3 10 2 2" xfId="2417"/>
    <cellStyle name=" 3]_x000d__x000a_Zoomed=1_x000d__x000a_Row=0_x000d__x000a_Column=0_x000d__x000a_Height=300_x000d__x000a_Width=300_x000d__x000a_FontName=細明體_x000d__x000a_FontStyle=0_x000d__x000a_FontSize=9_x000d__x000a_PrtFontName=Co 2 2 3 2 4 2" xfId="2418"/>
    <cellStyle name=" 3]_x000d__x000a_Zoomed=1_x000d__x000a_Row=0_x000d__x000a_Column=0_x000d__x000a_Height=300_x000d__x000a_Width=300_x000d__x000a_FontName=細明體_x000d__x000a_FontStyle=0_x000d__x000a_FontSize=9_x000d__x000a_PrtFontName=Co 2 2 3 3 10 3" xfId="2419"/>
    <cellStyle name=" 3]_x000d__x000a_Zoomed=1_x000d__x000a_Row=0_x000d__x000a_Column=0_x000d__x000a_Height=300_x000d__x000a_Width=300_x000d__x000a_FontName=細明體_x000d__x000a_FontStyle=0_x000d__x000a_FontSize=9_x000d__x000a_PrtFontName=Co 2 3 3 2 2 2" xfId="2420"/>
    <cellStyle name=" 3]_x000d__x000a_Zoomed=1_x000d__x000a_Row=0_x000d__x000a_Column=0_x000d__x000a_Height=300_x000d__x000a_Width=300_x000d__x000a_FontName=細明體_x000d__x000a_FontStyle=0_x000d__x000a_FontSize=9_x000d__x000a_PrtFontName=Co 2 2 3 2 5" xfId="2421"/>
    <cellStyle name=" 3]_x000d__x000a_Zoomed=1_x000d__x000a_Row=0_x000d__x000a_Column=0_x000d__x000a_Height=300_x000d__x000a_Width=300_x000d__x000a_FontName=細明體_x000d__x000a_FontStyle=0_x000d__x000a_FontSize=9_x000d__x000a_PrtFontName=Co 4 2 2 13 2" xfId="2422"/>
    <cellStyle name=" 3]_x000d__x000a_Zoomed=1_x000d__x000a_Row=0_x000d__x000a_Column=0_x000d__x000a_Height=300_x000d__x000a_Width=300_x000d__x000a_FontName=細明體_x000d__x000a_FontStyle=0_x000d__x000a_FontSize=9_x000d__x000a_PrtFontName=Co 2 2 3 3" xfId="2423"/>
    <cellStyle name=" 3]_x000d__x000a_Zoomed=1_x000d__x000a_Row=0_x000d__x000a_Column=0_x000d__x000a_Height=300_x000d__x000a_Width=300_x000d__x000a_FontName=細明體_x000d__x000a_FontStyle=0_x000d__x000a_FontSize=9_x000d__x000a_PrtFontName=Co 3 3 3 14" xfId="2424"/>
    <cellStyle name=" 3]_x000d__x000a_Zoomed=1_x000d__x000a_Row=0_x000d__x000a_Column=0_x000d__x000a_Height=300_x000d__x000a_Width=300_x000d__x000a_FontName=細明體_x000d__x000a_FontStyle=0_x000d__x000a_FontSize=9_x000d__x000a_PrtFontName=Co 2 2 3 8 3 2" xfId="2425"/>
    <cellStyle name=" 3]_x000d__x000a_Zoomed=1_x000d__x000a_Row=0_x000d__x000a_Column=0_x000d__x000a_Height=300_x000d__x000a_Width=300_x000d__x000a_FontName=細明體_x000d__x000a_FontStyle=0_x000d__x000a_FontSize=9_x000d__x000a_PrtFontName=Co 2 2 3 3 11" xfId="2426"/>
    <cellStyle name=" 3]_x000d__x000a_Zoomed=1_x000d__x000a_Row=0_x000d__x000a_Column=0_x000d__x000a_Height=300_x000d__x000a_Width=300_x000d__x000a_FontName=細明體_x000d__x000a_FontStyle=0_x000d__x000a_FontSize=9_x000d__x000a_PrtFontName=Co 3 3 2 3 7 2" xfId="2427"/>
    <cellStyle name=" 3]_x000d__x000a_Zoomed=1_x000d__x000a_Row=0_x000d__x000a_Column=0_x000d__x000a_Height=300_x000d__x000a_Width=300_x000d__x000a_FontName=細明體_x000d__x000a_FontStyle=0_x000d__x000a_FontSize=9_x000d__x000a_PrtFontName=Co 2 2 3 3 4 2" xfId="2428"/>
    <cellStyle name=" 3]_x000d__x000a_Zoomed=1_x000d__x000a_Row=0_x000d__x000a_Column=0_x000d__x000a_Height=300_x000d__x000a_Width=300_x000d__x000a_FontName=細明體_x000d__x000a_FontStyle=0_x000d__x000a_FontSize=9_x000d__x000a_PrtFontName=Co 2 5 2 3 4" xfId="2429"/>
    <cellStyle name=" 3]_x000d__x000a_Zoomed=1_x000d__x000a_Row=0_x000d__x000a_Column=0_x000d__x000a_Height=300_x000d__x000a_Width=300_x000d__x000a_FontName=細明體_x000d__x000a_FontStyle=0_x000d__x000a_FontSize=9_x000d__x000a_PrtFontName=Co 2 2 3 3 11 2 2" xfId="2430"/>
    <cellStyle name=" 3]_x000d__x000a_Zoomed=1_x000d__x000a_Row=0_x000d__x000a_Column=0_x000d__x000a_Height=300_x000d__x000a_Width=300_x000d__x000a_FontName=細明體_x000d__x000a_FontStyle=0_x000d__x000a_FontSize=9_x000d__x000a_PrtFontName=Co 3 4 3 15" xfId="2431"/>
    <cellStyle name="差_ABS一期土建汇总表20100630_精制静设备  2" xfId="2432"/>
    <cellStyle name=" 3]_x000d__x000a_Zoomed=1_x000d__x000a_Row=0_x000d__x000a_Column=0_x000d__x000a_Height=300_x000d__x000a_Width=300_x000d__x000a_FontName=細明體_x000d__x000a_FontStyle=0_x000d__x000a_FontSize=9_x000d__x000a_PrtFontName=Co 2 2 3 8 3 3" xfId="2433"/>
    <cellStyle name=" 3]_x000d__x000a_Zoomed=1_x000d__x000a_Row=0_x000d__x000a_Column=0_x000d__x000a_Height=300_x000d__x000a_Width=300_x000d__x000a_FontName=細明體_x000d__x000a_FontStyle=0_x000d__x000a_FontSize=9_x000d__x000a_PrtFontName=Co 2 2 3 3 12" xfId="2434"/>
    <cellStyle name=" 3]_x000d__x000a_Zoomed=1_x000d__x000a_Row=0_x000d__x000a_Column=0_x000d__x000a_Height=300_x000d__x000a_Width=300_x000d__x000a_FontName=細明體_x000d__x000a_FontStyle=0_x000d__x000a_FontSize=9_x000d__x000a_PrtFontName=Co 3 3 2 3 7 3" xfId="2435"/>
    <cellStyle name=" 3]_x000d__x000a_Zoomed=1_x000d__x000a_Row=0_x000d__x000a_Column=0_x000d__x000a_Height=300_x000d__x000a_Width=300_x000d__x000a_FontName=細明體_x000d__x000a_FontStyle=0_x000d__x000a_FontSize=9_x000d__x000a_PrtFontName=Co 3 4 3 10 2" xfId="2436"/>
    <cellStyle name=" 3]_x000d__x000a_Zoomed=1_x000d__x000a_Row=0_x000d__x000a_Column=0_x000d__x000a_Height=300_x000d__x000a_Width=300_x000d__x000a_FontName=細明體_x000d__x000a_FontStyle=0_x000d__x000a_FontSize=9_x000d__x000a_PrtFontName=Co 5 8 4" xfId="2437"/>
    <cellStyle name=" 3]_x000d__x000a_Zoomed=1_x000d__x000a_Row=0_x000d__x000a_Column=0_x000d__x000a_Height=300_x000d__x000a_Width=300_x000d__x000a_FontName=細明體_x000d__x000a_FontStyle=0_x000d__x000a_FontSize=9_x000d__x000a_PrtFontName=Co 2 2 3 4 4 2" xfId="2438"/>
    <cellStyle name=" 3]_x000d__x000a_Zoomed=1_x000d__x000a_Row=0_x000d__x000a_Column=0_x000d__x000a_Height=300_x000d__x000a_Width=300_x000d__x000a_FontName=細明體_x000d__x000a_FontStyle=0_x000d__x000a_FontSize=9_x000d__x000a_PrtFontName=Co 2 2 3 3 12 2 2" xfId="2439"/>
    <cellStyle name=" 3]_x000d__x000a_Zoomed=1_x000d__x000a_Row=0_x000d__x000a_Column=0_x000d__x000a_Height=300_x000d__x000a_Width=300_x000d__x000a_FontName=細明體_x000d__x000a_FontStyle=0_x000d__x000a_FontSize=9_x000d__x000a_PrtFontName=Co 2 8 3 4" xfId="2440"/>
    <cellStyle name=" 3]_x000d__x000a_Zoomed=1_x000d__x000a_Row=0_x000d__x000a_Column=0_x000d__x000a_Height=300_x000d__x000a_Width=300_x000d__x000a_FontName=細明體_x000d__x000a_FontStyle=0_x000d__x000a_FontSize=9_x000d__x000a_PrtFontName=Co 2 2 3 4 5" xfId="2441"/>
    <cellStyle name=" 3]_x000d__x000a_Zoomed=1_x000d__x000a_Row=0_x000d__x000a_Column=0_x000d__x000a_Height=300_x000d__x000a_Width=300_x000d__x000a_FontName=細明體_x000d__x000a_FontStyle=0_x000d__x000a_FontSize=9_x000d__x000a_PrtFontName=Co 4 2 2 15 2" xfId="2442"/>
    <cellStyle name=" 3]_x000d__x000a_Zoomed=1_x000d__x000a_Row=0_x000d__x000a_Column=0_x000d__x000a_Height=300_x000d__x000a_Width=300_x000d__x000a_FontName=細明體_x000d__x000a_FontStyle=0_x000d__x000a_FontSize=9_x000d__x000a_PrtFontName=Co 2 2 3 3 12 3" xfId="2443"/>
    <cellStyle name=" 3]_x000d__x000a_Zoomed=1_x000d__x000a_Row=0_x000d__x000a_Column=0_x000d__x000a_Height=300_x000d__x000a_Width=300_x000d__x000a_FontName=細明體_x000d__x000a_FontStyle=0_x000d__x000a_FontSize=9_x000d__x000a_PrtFontName=Co 2 2 3 3 13" xfId="2444"/>
    <cellStyle name=" 3]_x000d__x000a_Zoomed=1_x000d__x000a_Row=0_x000d__x000a_Column=0_x000d__x000a_Height=300_x000d__x000a_Width=300_x000d__x000a_FontName=細明體_x000d__x000a_FontStyle=0_x000d__x000a_FontSize=9_x000d__x000a_PrtFontName=Co 3 2 4 8 3 2" xfId="2445"/>
    <cellStyle name=" 3]_x000d__x000a_Zoomed=1_x000d__x000a_Row=0_x000d__x000a_Column=0_x000d__x000a_Height=300_x000d__x000a_Width=300_x000d__x000a_FontName=細明體_x000d__x000a_FontStyle=0_x000d__x000a_FontSize=9_x000d__x000a_PrtFontName=Co 3 4 3 10 3" xfId="2446"/>
    <cellStyle name=" 3]_x000d__x000a_Zoomed=1_x000d__x000a_Row=0_x000d__x000a_Column=0_x000d__x000a_Height=300_x000d__x000a_Width=300_x000d__x000a_FontName=細明體_x000d__x000a_FontStyle=0_x000d__x000a_FontSize=9_x000d__x000a_PrtFontName=Co 2 2 3 3 13 2" xfId="2447"/>
    <cellStyle name=" 3]_x000d__x000a_Zoomed=1_x000d__x000a_Row=0_x000d__x000a_Column=0_x000d__x000a_Height=300_x000d__x000a_Width=300_x000d__x000a_FontName=細明體_x000d__x000a_FontStyle=0_x000d__x000a_FontSize=9_x000d__x000a_PrtFontName=Co 3 2 4 8 3 2 2" xfId="2448"/>
    <cellStyle name=" 3]_x000d__x000a_Zoomed=1_x000d__x000a_Row=0_x000d__x000a_Column=0_x000d__x000a_Height=300_x000d__x000a_Width=300_x000d__x000a_FontName=細明體_x000d__x000a_FontStyle=0_x000d__x000a_FontSize=9_x000d__x000a_PrtFontName=Co 2 2 3 3 13 2 2" xfId="2449"/>
    <cellStyle name=" 3]_x000d__x000a_Zoomed=1_x000d__x000a_Row=0_x000d__x000a_Column=0_x000d__x000a_Height=300_x000d__x000a_Width=300_x000d__x000a_FontName=細明體_x000d__x000a_FontStyle=0_x000d__x000a_FontSize=9_x000d__x000a_PrtFontName=Co 2 2 3 3 14" xfId="2450"/>
    <cellStyle name=" 3]_x000d__x000a_Zoomed=1_x000d__x000a_Row=0_x000d__x000a_Column=0_x000d__x000a_Height=300_x000d__x000a_Width=300_x000d__x000a_FontName=細明體_x000d__x000a_FontStyle=0_x000d__x000a_FontSize=9_x000d__x000a_PrtFontName=Co 3 2 4 8 3 3" xfId="2451"/>
    <cellStyle name=" 3]_x000d__x000a_Zoomed=1_x000d__x000a_Row=0_x000d__x000a_Column=0_x000d__x000a_Height=300_x000d__x000a_Width=300_x000d__x000a_FontName=細明體_x000d__x000a_FontStyle=0_x000d__x000a_FontSize=9_x000d__x000a_PrtFontName=Co 2 2 3 3 14 2" xfId="2452"/>
    <cellStyle name=" 3]_x000d__x000a_Zoomed=1_x000d__x000a_Row=0_x000d__x000a_Column=0_x000d__x000a_Height=300_x000d__x000a_Width=300_x000d__x000a_FontName=細明體_x000d__x000a_FontStyle=0_x000d__x000a_FontSize=9_x000d__x000a_PrtFontName=Co 2 2 4 2 2 13 3" xfId="2453"/>
    <cellStyle name=" 3]_x000d__x000a_Zoomed=1_x000d__x000a_Row=0_x000d__x000a_Column=0_x000d__x000a_Height=300_x000d__x000a_Width=300_x000d__x000a_FontName=細明體_x000d__x000a_FontStyle=0_x000d__x000a_FontSize=9_x000d__x000a_PrtFontName=Co 2 2 3 3 14 2 2" xfId="2454"/>
    <cellStyle name=" 3]_x000d__x000a_Zoomed=1_x000d__x000a_Row=0_x000d__x000a_Column=0_x000d__x000a_Height=300_x000d__x000a_Width=300_x000d__x000a_FontName=細明體_x000d__x000a_FontStyle=0_x000d__x000a_FontSize=9_x000d__x000a_PrtFontName=Co 2 2 3 3 14 3" xfId="2455"/>
    <cellStyle name=" 3]_x000d__x000a_Zoomed=1_x000d__x000a_Row=0_x000d__x000a_Column=0_x000d__x000a_Height=300_x000d__x000a_Width=300_x000d__x000a_FontName=細明體_x000d__x000a_FontStyle=0_x000d__x000a_FontSize=9_x000d__x000a_PrtFontName=Co 2 2 3 3 15" xfId="2456"/>
    <cellStyle name=" 3]_x000d__x000a_Zoomed=1_x000d__x000a_Row=0_x000d__x000a_Column=0_x000d__x000a_Height=300_x000d__x000a_Width=300_x000d__x000a_FontName=細明體_x000d__x000a_FontStyle=0_x000d__x000a_FontSize=9_x000d__x000a_PrtFontName=Co 2 2 3 3 15 2" xfId="2457"/>
    <cellStyle name=" 3]_x000d__x000a_Zoomed=1_x000d__x000a_Row=0_x000d__x000a_Column=0_x000d__x000a_Height=300_x000d__x000a_Width=300_x000d__x000a_FontName=細明體_x000d__x000a_FontStyle=0_x000d__x000a_FontSize=9_x000d__x000a_PrtFontName=Co 2 2 3 3 16" xfId="2458"/>
    <cellStyle name=" 3]_x000d__x000a_Zoomed=1_x000d__x000a_Row=0_x000d__x000a_Column=0_x000d__x000a_Height=300_x000d__x000a_Width=300_x000d__x000a_FontName=細明體_x000d__x000a_FontStyle=0_x000d__x000a_FontSize=9_x000d__x000a_PrtFontName=Co 2 2 3 3 2" xfId="2459"/>
    <cellStyle name=" 3]_x000d__x000a_Zoomed=1_x000d__x000a_Row=0_x000d__x000a_Column=0_x000d__x000a_Height=300_x000d__x000a_Width=300_x000d__x000a_FontName=細明體_x000d__x000a_FontStyle=0_x000d__x000a_FontSize=9_x000d__x000a_PrtFontName=Co 4 4 9 3" xfId="2460"/>
    <cellStyle name=" 3]_x000d__x000a_Zoomed=1_x000d__x000a_Row=0_x000d__x000a_Column=0_x000d__x000a_Height=300_x000d__x000a_Width=300_x000d__x000a_FontName=細明體_x000d__x000a_FontStyle=0_x000d__x000a_FontSize=9_x000d__x000a_PrtFontName=Co 3 3 3 14 2" xfId="2461"/>
    <cellStyle name=" 3]_x000d__x000a_Zoomed=1_x000d__x000a_Row=0_x000d__x000a_Column=0_x000d__x000a_Height=300_x000d__x000a_Width=300_x000d__x000a_FontName=細明體_x000d__x000a_FontStyle=0_x000d__x000a_FontSize=9_x000d__x000a_PrtFontName=Co 2 2 3 3 2 2" xfId="2462"/>
    <cellStyle name=" 3]_x000d__x000a_Zoomed=1_x000d__x000a_Row=0_x000d__x000a_Column=0_x000d__x000a_Height=300_x000d__x000a_Width=300_x000d__x000a_FontName=細明體_x000d__x000a_FontStyle=0_x000d__x000a_FontSize=9_x000d__x000a_PrtFontName=Co 3 3 3 14 2 2" xfId="2463"/>
    <cellStyle name=" 3]_x000d__x000a_Zoomed=1_x000d__x000a_Row=0_x000d__x000a_Column=0_x000d__x000a_Height=300_x000d__x000a_Width=300_x000d__x000a_FontName=細明體_x000d__x000a_FontStyle=0_x000d__x000a_FontSize=9_x000d__x000a_PrtFontName=Co 3 4 2 2 13 3" xfId="2464"/>
    <cellStyle name=" 3]_x000d__x000a_Zoomed=1_x000d__x000a_Row=0_x000d__x000a_Column=0_x000d__x000a_Height=300_x000d__x000a_Width=300_x000d__x000a_FontName=細明體_x000d__x000a_FontStyle=0_x000d__x000a_FontSize=9_x000d__x000a_PrtFontName=Co 2 2 3 3 2 2 2" xfId="2465"/>
    <cellStyle name=" 3]_x000d__x000a_Zoomed=1_x000d__x000a_Row=0_x000d__x000a_Column=0_x000d__x000a_Height=300_x000d__x000a_Width=300_x000d__x000a_FontName=細明體_x000d__x000a_FontStyle=0_x000d__x000a_FontSize=9_x000d__x000a_PrtFontName=Co 2 2 3 3 2 3" xfId="2466"/>
    <cellStyle name=" 3]_x000d__x000a_Zoomed=1_x000d__x000a_Row=0_x000d__x000a_Column=0_x000d__x000a_Height=300_x000d__x000a_Width=300_x000d__x000a_FontName=細明體_x000d__x000a_FontStyle=0_x000d__x000a_FontSize=9_x000d__x000a_PrtFontName=Co 2 2 3 3 4 2 2" xfId="2467"/>
    <cellStyle name=" 3]_x000d__x000a_Zoomed=1_x000d__x000a_Row=0_x000d__x000a_Column=0_x000d__x000a_Height=300_x000d__x000a_Width=300_x000d__x000a_FontName=細明體_x000d__x000a_FontStyle=0_x000d__x000a_FontSize=9_x000d__x000a_PrtFontName=Co 2 5 2 3 4 2" xfId="2468"/>
    <cellStyle name=" 3]_x000d__x000a_Zoomed=1_x000d__x000a_Row=0_x000d__x000a_Column=0_x000d__x000a_Height=300_x000d__x000a_Width=300_x000d__x000a_FontName=細明體_x000d__x000a_FontStyle=0_x000d__x000a_FontSize=9_x000d__x000a_PrtFontName=Co 2 2 6 3 8 2 2" xfId="2469"/>
    <cellStyle name=" 3]_x000d__x000a_Zoomed=1_x000d__x000a_Row=0_x000d__x000a_Column=0_x000d__x000a_Height=300_x000d__x000a_Width=300_x000d__x000a_FontName=細明體_x000d__x000a_FontStyle=0_x000d__x000a_FontSize=9_x000d__x000a_PrtFontName=Co 2 2 3 3 4 3" xfId="2470"/>
    <cellStyle name=" 3]_x000d__x000a_Zoomed=1_x000d__x000a_Row=0_x000d__x000a_Column=0_x000d__x000a_Height=300_x000d__x000a_Width=300_x000d__x000a_FontName=細明體_x000d__x000a_FontStyle=0_x000d__x000a_FontSize=9_x000d__x000a_PrtFontName=Co 2 5 2 3 5" xfId="2471"/>
    <cellStyle name=" 3]_x000d__x000a_Zoomed=1_x000d__x000a_Row=0_x000d__x000a_Column=0_x000d__x000a_Height=300_x000d__x000a_Width=300_x000d__x000a_FontName=細明體_x000d__x000a_FontStyle=0_x000d__x000a_FontSize=9_x000d__x000a_PrtFontName=Co 2 2 3 3 5 2" xfId="2472"/>
    <cellStyle name=" 3]_x000d__x000a_Zoomed=1_x000d__x000a_Row=0_x000d__x000a_Column=0_x000d__x000a_Height=300_x000d__x000a_Width=300_x000d__x000a_FontName=細明體_x000d__x000a_FontStyle=0_x000d__x000a_FontSize=9_x000d__x000a_PrtFontName=Co 4 2 2 14 2 2" xfId="2473"/>
    <cellStyle name=" 3]_x000d__x000a_Zoomed=1_x000d__x000a_Row=0_x000d__x000a_Column=0_x000d__x000a_Height=300_x000d__x000a_Width=300_x000d__x000a_FontName=細明體_x000d__x000a_FontStyle=0_x000d__x000a_FontSize=9_x000d__x000a_PrtFontName=Co 2 2 3 3 5 2 2" xfId="2474"/>
    <cellStyle name=" 3]_x000d__x000a_Zoomed=1_x000d__x000a_Row=0_x000d__x000a_Column=0_x000d__x000a_Height=300_x000d__x000a_Width=300_x000d__x000a_FontName=細明體_x000d__x000a_FontStyle=0_x000d__x000a_FontSize=9_x000d__x000a_PrtFontName=Co 2 2 3 3 5 3" xfId="2475"/>
    <cellStyle name=" 3]_x000d__x000a_Zoomed=1_x000d__x000a_Row=0_x000d__x000a_Column=0_x000d__x000a_Height=300_x000d__x000a_Width=300_x000d__x000a_FontName=細明體_x000d__x000a_FontStyle=0_x000d__x000a_FontSize=9_x000d__x000a_PrtFontName=Co 2 2 3 3 6" xfId="2476"/>
    <cellStyle name=" 3]_x000d__x000a_Zoomed=1_x000d__x000a_Row=0_x000d__x000a_Column=0_x000d__x000a_Height=300_x000d__x000a_Width=300_x000d__x000a_FontName=細明體_x000d__x000a_FontStyle=0_x000d__x000a_FontSize=9_x000d__x000a_PrtFontName=Co 4 2 2 14 3" xfId="2477"/>
    <cellStyle name=" 3]_x000d__x000a_Zoomed=1_x000d__x000a_Row=0_x000d__x000a_Column=0_x000d__x000a_Height=300_x000d__x000a_Width=300_x000d__x000a_FontName=細明體_x000d__x000a_FontStyle=0_x000d__x000a_FontSize=9_x000d__x000a_PrtFontName=Co 2 2 3 3 6 2" xfId="2478"/>
    <cellStyle name=" 3]_x000d__x000a_Zoomed=1_x000d__x000a_Row=0_x000d__x000a_Column=0_x000d__x000a_Height=300_x000d__x000a_Width=300_x000d__x000a_FontName=細明體_x000d__x000a_FontStyle=0_x000d__x000a_FontSize=9_x000d__x000a_PrtFontName=Co 2 2 3 3 6 2 2" xfId="2479"/>
    <cellStyle name=" 3]_x000d__x000a_Zoomed=1_x000d__x000a_Row=0_x000d__x000a_Column=0_x000d__x000a_Height=300_x000d__x000a_Width=300_x000d__x000a_FontName=細明體_x000d__x000a_FontStyle=0_x000d__x000a_FontSize=9_x000d__x000a_PrtFontName=Co 2 3 2 2 11 2" xfId="2480"/>
    <cellStyle name=" 3]_x000d__x000a_Zoomed=1_x000d__x000a_Row=0_x000d__x000a_Column=0_x000d__x000a_Height=300_x000d__x000a_Width=300_x000d__x000a_FontName=細明體_x000d__x000a_FontStyle=0_x000d__x000a_FontSize=9_x000d__x000a_PrtFontName=Co 2 2 3 3 7" xfId="2481"/>
    <cellStyle name=" 3]_x000d__x000a_Zoomed=1_x000d__x000a_Row=0_x000d__x000a_Column=0_x000d__x000a_Height=300_x000d__x000a_Width=300_x000d__x000a_FontName=細明體_x000d__x000a_FontStyle=0_x000d__x000a_FontSize=9_x000d__x000a_PrtFontName=Co 2 3 2 2 11 2 2" xfId="2482"/>
    <cellStyle name=" 3]_x000d__x000a_Zoomed=1_x000d__x000a_Row=0_x000d__x000a_Column=0_x000d__x000a_Height=300_x000d__x000a_Width=300_x000d__x000a_FontName=細明體_x000d__x000a_FontStyle=0_x000d__x000a_FontSize=9_x000d__x000a_PrtFontName=Co 2 2 3 3 7 2" xfId="2483"/>
    <cellStyle name=" 3]_x000d__x000a_Zoomed=1_x000d__x000a_Row=0_x000d__x000a_Column=0_x000d__x000a_Height=300_x000d__x000a_Width=300_x000d__x000a_FontName=細明體_x000d__x000a_FontStyle=0_x000d__x000a_FontSize=9_x000d__x000a_PrtFontName=Co 2 2 3 3 7 2 2" xfId="2484"/>
    <cellStyle name=" 3]_x000d__x000a_Zoomed=1_x000d__x000a_Row=0_x000d__x000a_Column=0_x000d__x000a_Height=300_x000d__x000a_Width=300_x000d__x000a_FontName=細明體_x000d__x000a_FontStyle=0_x000d__x000a_FontSize=9_x000d__x000a_PrtFontName=Co 2 2 3 3 7 3" xfId="2485"/>
    <cellStyle name=" 3]_x000d__x000a_Zoomed=1_x000d__x000a_Row=0_x000d__x000a_Column=0_x000d__x000a_Height=300_x000d__x000a_Width=300_x000d__x000a_FontName=細明體_x000d__x000a_FontStyle=0_x000d__x000a_FontSize=9_x000d__x000a_PrtFontName=Co 2 3 2 2 11 3" xfId="2486"/>
    <cellStyle name=" 3]_x000d__x000a_Zoomed=1_x000d__x000a_Row=0_x000d__x000a_Column=0_x000d__x000a_Height=300_x000d__x000a_Width=300_x000d__x000a_FontName=細明體_x000d__x000a_FontStyle=0_x000d__x000a_FontSize=9_x000d__x000a_PrtFontName=Co 2 2 3 3 8" xfId="2487"/>
    <cellStyle name=" 3]_x000d__x000a_Zoomed=1_x000d__x000a_Row=0_x000d__x000a_Column=0_x000d__x000a_Height=300_x000d__x000a_Width=300_x000d__x000a_FontName=細明體_x000d__x000a_FontStyle=0_x000d__x000a_FontSize=9_x000d__x000a_PrtFontName=Co 2 2 3 3 8 2 2" xfId="2488"/>
    <cellStyle name=" 3]_x000d__x000a_Zoomed=1_x000d__x000a_Row=0_x000d__x000a_Column=0_x000d__x000a_Height=300_x000d__x000a_Width=300_x000d__x000a_FontName=細明體_x000d__x000a_FontStyle=0_x000d__x000a_FontSize=9_x000d__x000a_PrtFontName=Co 2 2 3 3 8 3" xfId="2489"/>
    <cellStyle name=" 3]_x000d__x000a_Zoomed=1_x000d__x000a_Row=0_x000d__x000a_Column=0_x000d__x000a_Height=300_x000d__x000a_Width=300_x000d__x000a_FontName=細明體_x000d__x000a_FontStyle=0_x000d__x000a_FontSize=9_x000d__x000a_PrtFontName=Co 2 2 3 3 9 2 2" xfId="2490"/>
    <cellStyle name=" 3]_x000d__x000a_Zoomed=1_x000d__x000a_Row=0_x000d__x000a_Column=0_x000d__x000a_Height=300_x000d__x000a_Width=300_x000d__x000a_FontName=細明體_x000d__x000a_FontStyle=0_x000d__x000a_FontSize=9_x000d__x000a_PrtFontName=Co 2 2 3 3 9 3" xfId="2491"/>
    <cellStyle name=" 3]_x000d__x000a_Zoomed=1_x000d__x000a_Row=0_x000d__x000a_Column=0_x000d__x000a_Height=300_x000d__x000a_Width=300_x000d__x000a_FontName=細明體_x000d__x000a_FontStyle=0_x000d__x000a_FontSize=9_x000d__x000a_PrtFontName=Co 2 2 6 2 3 9" xfId="2492"/>
    <cellStyle name=" 3]_x000d__x000a_Zoomed=1_x000d__x000a_Row=0_x000d__x000a_Column=0_x000d__x000a_Height=300_x000d__x000a_Width=300_x000d__x000a_FontName=細明體_x000d__x000a_FontStyle=0_x000d__x000a_FontSize=9_x000d__x000a_PrtFontName=Co 3 4 8 5 2 2" xfId="2493"/>
    <cellStyle name=" 3]_x000d__x000a_Zoomed=1_x000d__x000a_Row=0_x000d__x000a_Column=0_x000d__x000a_Height=300_x000d__x000a_Width=300_x000d__x000a_FontName=細明體_x000d__x000a_FontStyle=0_x000d__x000a_FontSize=9_x000d__x000a_PrtFontName=Co 2 2 3 4 10" xfId="2494"/>
    <cellStyle name=" 3]_x000d__x000a_Zoomed=1_x000d__x000a_Row=0_x000d__x000a_Column=0_x000d__x000a_Height=300_x000d__x000a_Width=300_x000d__x000a_FontName=細明體_x000d__x000a_FontStyle=0_x000d__x000a_FontSize=9_x000d__x000a_PrtFontName=Co 2 2 3 4 11" xfId="2495"/>
    <cellStyle name=" 3]_x000d__x000a_Zoomed=1_x000d__x000a_Row=0_x000d__x000a_Column=0_x000d__x000a_Height=300_x000d__x000a_Width=300_x000d__x000a_FontName=細明體_x000d__x000a_FontStyle=0_x000d__x000a_FontSize=9_x000d__x000a_PrtFontName=Co 2 2 3 4 2" xfId="2496"/>
    <cellStyle name=" 3]_x000d__x000a_Zoomed=1_x000d__x000a_Row=0_x000d__x000a_Column=0_x000d__x000a_Height=300_x000d__x000a_Width=300_x000d__x000a_FontName=細明體_x000d__x000a_FontStyle=0_x000d__x000a_FontSize=9_x000d__x000a_PrtFontName=Co 3 3 3 15 2" xfId="2497"/>
    <cellStyle name=" 3]_x000d__x000a_Zoomed=1_x000d__x000a_Row=0_x000d__x000a_Column=0_x000d__x000a_Height=300_x000d__x000a_Width=300_x000d__x000a_FontName=細明體_x000d__x000a_FontStyle=0_x000d__x000a_FontSize=9_x000d__x000a_PrtFontName=Co 2 2 3 4 2 2" xfId="2498"/>
    <cellStyle name=" 3]_x000d__x000a_Zoomed=1_x000d__x000a_Row=0_x000d__x000a_Column=0_x000d__x000a_Height=300_x000d__x000a_Width=300_x000d__x000a_FontName=細明體_x000d__x000a_FontStyle=0_x000d__x000a_FontSize=9_x000d__x000a_PrtFontName=Co 3 2 2 8 5 3" xfId="2499"/>
    <cellStyle name=" 3]_x000d__x000a_Zoomed=1_x000d__x000a_Row=0_x000d__x000a_Column=0_x000d__x000a_Height=300_x000d__x000a_Width=300_x000d__x000a_FontName=細明體_x000d__x000a_FontStyle=0_x000d__x000a_FontSize=9_x000d__x000a_PrtFontName=Co 2 2 3 4 2 2 2" xfId="2500"/>
    <cellStyle name=" 3]_x000d__x000a_Zoomed=1_x000d__x000a_Row=0_x000d__x000a_Column=0_x000d__x000a_Height=300_x000d__x000a_Width=300_x000d__x000a_FontName=細明體_x000d__x000a_FontStyle=0_x000d__x000a_FontSize=9_x000d__x000a_PrtFontName=Co 2 2 3 4 2 3" xfId="2501"/>
    <cellStyle name=" 3]_x000d__x000a_Zoomed=1_x000d__x000a_Row=0_x000d__x000a_Column=0_x000d__x000a_Height=300_x000d__x000a_Width=300_x000d__x000a_FontName=細明體_x000d__x000a_FontStyle=0_x000d__x000a_FontSize=9_x000d__x000a_PrtFontName=Co 2 4 2 3 10" xfId="2502"/>
    <cellStyle name=" 3]_x000d__x000a_Zoomed=1_x000d__x000a_Row=0_x000d__x000a_Column=0_x000d__x000a_Height=300_x000d__x000a_Width=300_x000d__x000a_FontName=細明體_x000d__x000a_FontStyle=0_x000d__x000a_FontSize=9_x000d__x000a_PrtFontName=Co 2 2 3 4 3 2 2" xfId="2503"/>
    <cellStyle name=" 3]_x000d__x000a_Zoomed=1_x000d__x000a_Row=0_x000d__x000a_Column=0_x000d__x000a_Height=300_x000d__x000a_Width=300_x000d__x000a_FontName=細明體_x000d__x000a_FontStyle=0_x000d__x000a_FontSize=9_x000d__x000a_PrtFontName=Co 2 2 3 4 3 3" xfId="2504"/>
    <cellStyle name=" 3]_x000d__x000a_Zoomed=1_x000d__x000a_Row=0_x000d__x000a_Column=0_x000d__x000a_Height=300_x000d__x000a_Width=300_x000d__x000a_FontName=細明體_x000d__x000a_FontStyle=0_x000d__x000a_FontSize=9_x000d__x000a_PrtFontName=Co 5 8 5" xfId="2505"/>
    <cellStyle name=" 3]_x000d__x000a_Zoomed=1_x000d__x000a_Row=0_x000d__x000a_Column=0_x000d__x000a_Height=300_x000d__x000a_Width=300_x000d__x000a_FontName=細明體_x000d__x000a_FontStyle=0_x000d__x000a_FontSize=9_x000d__x000a_PrtFontName=Co 2 2 6 3 9 2 2" xfId="2506"/>
    <cellStyle name=" 3]_x000d__x000a_Zoomed=1_x000d__x000a_Row=0_x000d__x000a_Column=0_x000d__x000a_Height=300_x000d__x000a_Width=300_x000d__x000a_FontName=細明體_x000d__x000a_FontStyle=0_x000d__x000a_FontSize=9_x000d__x000a_PrtFontName=Co 2 2 3 4 4 3" xfId="2507"/>
    <cellStyle name=" 3]_x000d__x000a_Zoomed=1_x000d__x000a_Row=0_x000d__x000a_Column=0_x000d__x000a_Height=300_x000d__x000a_Width=300_x000d__x000a_FontName=細明體_x000d__x000a_FontStyle=0_x000d__x000a_FontSize=9_x000d__x000a_PrtFontName=Co 2 2 6" xfId="2508"/>
    <cellStyle name=" 3]_x000d__x000a_Zoomed=1_x000d__x000a_Row=0_x000d__x000a_Column=0_x000d__x000a_Height=300_x000d__x000a_Width=300_x000d__x000a_FontName=細明體_x000d__x000a_FontStyle=0_x000d__x000a_FontSize=9_x000d__x000a_PrtFontName=Co 2 8 4 4" xfId="2509"/>
    <cellStyle name=" 3]_x000d__x000a_Zoomed=1_x000d__x000a_Row=0_x000d__x000a_Column=0_x000d__x000a_Height=300_x000d__x000a_Width=300_x000d__x000a_FontName=細明體_x000d__x000a_FontStyle=0_x000d__x000a_FontSize=9_x000d__x000a_PrtFontName=Co 2 2 3 4 5 2" xfId="2510"/>
    <cellStyle name=" 3]_x000d__x000a_Zoomed=1_x000d__x000a_Row=0_x000d__x000a_Column=0_x000d__x000a_Height=300_x000d__x000a_Width=300_x000d__x000a_FontName=細明體_x000d__x000a_FontStyle=0_x000d__x000a_FontSize=9_x000d__x000a_PrtFontName=Co 2 2 6 2" xfId="2511"/>
    <cellStyle name=" 3]_x000d__x000a_Zoomed=1_x000d__x000a_Row=0_x000d__x000a_Column=0_x000d__x000a_Height=300_x000d__x000a_Width=300_x000d__x000a_FontName=細明體_x000d__x000a_FontStyle=0_x000d__x000a_FontSize=9_x000d__x000a_PrtFontName=Co 2 2 3 4 5 2 2" xfId="2512"/>
    <cellStyle name=" 3]_x000d__x000a_Zoomed=1_x000d__x000a_Row=0_x000d__x000a_Column=0_x000d__x000a_Height=300_x000d__x000a_Width=300_x000d__x000a_FontName=細明體_x000d__x000a_FontStyle=0_x000d__x000a_FontSize=9_x000d__x000a_PrtFontName=Co 2 2 7" xfId="2513"/>
    <cellStyle name=" 3]_x000d__x000a_Zoomed=1_x000d__x000a_Row=0_x000d__x000a_Column=0_x000d__x000a_Height=300_x000d__x000a_Width=300_x000d__x000a_FontName=細明體_x000d__x000a_FontStyle=0_x000d__x000a_FontSize=9_x000d__x000a_PrtFontName=Co 2 2 3 4 5 3" xfId="2514"/>
    <cellStyle name=" 3]_x000d__x000a_Zoomed=1_x000d__x000a_Row=0_x000d__x000a_Column=0_x000d__x000a_Height=300_x000d__x000a_Width=300_x000d__x000a_FontName=細明體_x000d__x000a_FontStyle=0_x000d__x000a_FontSize=9_x000d__x000a_PrtFontName=Co 2 2 3 4 6 2" xfId="2515"/>
    <cellStyle name=" 3]_x000d__x000a_Zoomed=1_x000d__x000a_Row=0_x000d__x000a_Column=0_x000d__x000a_Height=300_x000d__x000a_Width=300_x000d__x000a_FontName=細明體_x000d__x000a_FontStyle=0_x000d__x000a_FontSize=9_x000d__x000a_PrtFontName=Co 2 3 2 2 12 2 2" xfId="2516"/>
    <cellStyle name=" 3]_x000d__x000a_Zoomed=1_x000d__x000a_Row=0_x000d__x000a_Column=0_x000d__x000a_Height=300_x000d__x000a_Width=300_x000d__x000a_FontName=細明體_x000d__x000a_FontStyle=0_x000d__x000a_FontSize=9_x000d__x000a_PrtFontName=Co 2 4 6" xfId="2517"/>
    <cellStyle name=" 3]_x000d__x000a_Zoomed=1_x000d__x000a_Row=0_x000d__x000a_Column=0_x000d__x000a_Height=300_x000d__x000a_Width=300_x000d__x000a_FontName=細明體_x000d__x000a_FontStyle=0_x000d__x000a_FontSize=9_x000d__x000a_PrtFontName=Co 2 2 3 4 7 2" xfId="2518"/>
    <cellStyle name=" 3]_x000d__x000a_Zoomed=1_x000d__x000a_Row=0_x000d__x000a_Column=0_x000d__x000a_Height=300_x000d__x000a_Width=300_x000d__x000a_FontName=細明體_x000d__x000a_FontStyle=0_x000d__x000a_FontSize=9_x000d__x000a_PrtFontName=Co 2 2 3 4 7 3" xfId="2519"/>
    <cellStyle name=" 3]_x000d__x000a_Zoomed=1_x000d__x000a_Row=0_x000d__x000a_Column=0_x000d__x000a_Height=300_x000d__x000a_Width=300_x000d__x000a_FontName=細明體_x000d__x000a_FontStyle=0_x000d__x000a_FontSize=9_x000d__x000a_PrtFontName=Co 2 3 2 2 12 3" xfId="2520"/>
    <cellStyle name=" 3]_x000d__x000a_Zoomed=1_x000d__x000a_Row=0_x000d__x000a_Column=0_x000d__x000a_Height=300_x000d__x000a_Width=300_x000d__x000a_FontName=細明體_x000d__x000a_FontStyle=0_x000d__x000a_FontSize=9_x000d__x000a_PrtFontName=Co 2 2 3 4 8" xfId="2521"/>
    <cellStyle name=" 3]_x000d__x000a_Zoomed=1_x000d__x000a_Row=0_x000d__x000a_Column=0_x000d__x000a_Height=300_x000d__x000a_Width=300_x000d__x000a_FontName=細明體_x000d__x000a_FontStyle=0_x000d__x000a_FontSize=9_x000d__x000a_PrtFontName=Co 2 2 3 4 8 2" xfId="2522"/>
    <cellStyle name=" 3]_x000d__x000a_Zoomed=1_x000d__x000a_Row=0_x000d__x000a_Column=0_x000d__x000a_Height=300_x000d__x000a_Width=300_x000d__x000a_FontName=細明體_x000d__x000a_FontStyle=0_x000d__x000a_FontSize=9_x000d__x000a_PrtFontName=Co 2 2 3 4 8 3" xfId="2523"/>
    <cellStyle name=" 3]_x000d__x000a_Zoomed=1_x000d__x000a_Row=0_x000d__x000a_Column=0_x000d__x000a_Height=300_x000d__x000a_Width=300_x000d__x000a_FontName=細明體_x000d__x000a_FontStyle=0_x000d__x000a_FontSize=9_x000d__x000a_PrtFontName=Co 2 3 2 2 7" xfId="2524"/>
    <cellStyle name=" 3]_x000d__x000a_Zoomed=1_x000d__x000a_Row=0_x000d__x000a_Column=0_x000d__x000a_Height=300_x000d__x000a_Width=300_x000d__x000a_FontName=細明體_x000d__x000a_FontStyle=0_x000d__x000a_FontSize=9_x000d__x000a_PrtFontName=Co 2 6 6 2" xfId="2525"/>
    <cellStyle name=" 3]_x000d__x000a_Zoomed=1_x000d__x000a_Row=0_x000d__x000a_Column=0_x000d__x000a_Height=300_x000d__x000a_Width=300_x000d__x000a_FontName=細明體_x000d__x000a_FontStyle=0_x000d__x000a_FontSize=9_x000d__x000a_PrtFontName=Co 2 8 8 4 2" xfId="2526"/>
    <cellStyle name=" 3]_x000d__x000a_Zoomed=1_x000d__x000a_Row=0_x000d__x000a_Column=0_x000d__x000a_Height=300_x000d__x000a_Width=300_x000d__x000a_FontName=細明體_x000d__x000a_FontStyle=0_x000d__x000a_FontSize=9_x000d__x000a_PrtFontName=Co 3 2 2 3 3 3" xfId="2527"/>
    <cellStyle name=" 3]_x000d__x000a_Zoomed=1_x000d__x000a_Row=0_x000d__x000a_Column=0_x000d__x000a_Height=300_x000d__x000a_Width=300_x000d__x000a_FontName=細明體_x000d__x000a_FontStyle=0_x000d__x000a_FontSize=9_x000d__x000a_PrtFontName=Co 2 2 3 4 9 2 2" xfId="2528"/>
    <cellStyle name=" 3]_x000d__x000a_Zoomed=1_x000d__x000a_Row=0_x000d__x000a_Column=0_x000d__x000a_Height=300_x000d__x000a_Width=300_x000d__x000a_FontName=細明體_x000d__x000a_FontStyle=0_x000d__x000a_FontSize=9_x000d__x000a_PrtFontName=Co 2 2 3 4 9 3" xfId="2529"/>
    <cellStyle name=" 3]_x000d__x000a_Zoomed=1_x000d__x000a_Row=0_x000d__x000a_Column=0_x000d__x000a_Height=300_x000d__x000a_Width=300_x000d__x000a_FontName=細明體_x000d__x000a_FontStyle=0_x000d__x000a_FontSize=9_x000d__x000a_PrtFontName=Co 2 2 6 3 3 2 2" xfId="2530"/>
    <cellStyle name=" 3]_x000d__x000a_Zoomed=1_x000d__x000a_Row=0_x000d__x000a_Column=0_x000d__x000a_Height=300_x000d__x000a_Width=300_x000d__x000a_FontName=細明體_x000d__x000a_FontStyle=0_x000d__x000a_FontSize=9_x000d__x000a_PrtFontName=Co 2 2 3 5" xfId="2531"/>
    <cellStyle name=" 3]_x000d__x000a_Zoomed=1_x000d__x000a_Row=0_x000d__x000a_Column=0_x000d__x000a_Height=300_x000d__x000a_Width=300_x000d__x000a_FontName=細明體_x000d__x000a_FontStyle=0_x000d__x000a_FontSize=9_x000d__x000a_PrtFontName=Co 3 3 3 16" xfId="2532"/>
    <cellStyle name=" 3]_x000d__x000a_Zoomed=1_x000d__x000a_Row=0_x000d__x000a_Column=0_x000d__x000a_Height=300_x000d__x000a_Width=300_x000d__x000a_FontName=細明體_x000d__x000a_FontStyle=0_x000d__x000a_FontSize=9_x000d__x000a_PrtFontName=Co 2 2 3 5 2" xfId="2533"/>
    <cellStyle name=" 3]_x000d__x000a_Zoomed=1_x000d__x000a_Row=0_x000d__x000a_Column=0_x000d__x000a_Height=300_x000d__x000a_Width=300_x000d__x000a_FontName=細明體_x000d__x000a_FontStyle=0_x000d__x000a_FontSize=9_x000d__x000a_PrtFontName=Co 2 2 3 5 2 2" xfId="2534"/>
    <cellStyle name=" 3]_x000d__x000a_Zoomed=1_x000d__x000a_Row=0_x000d__x000a_Column=0_x000d__x000a_Height=300_x000d__x000a_Width=300_x000d__x000a_FontName=細明體_x000d__x000a_FontStyle=0_x000d__x000a_FontSize=9_x000d__x000a_PrtFontName=Co 2 2 3 5 3" xfId="2535"/>
    <cellStyle name=" 3]_x000d__x000a_Zoomed=1_x000d__x000a_Row=0_x000d__x000a_Column=0_x000d__x000a_Height=300_x000d__x000a_Width=300_x000d__x000a_FontName=細明體_x000d__x000a_FontStyle=0_x000d__x000a_FontSize=9_x000d__x000a_PrtFontName=Co 2 2 3 6" xfId="2536"/>
    <cellStyle name=" 3]_x000d__x000a_Zoomed=1_x000d__x000a_Row=0_x000d__x000a_Column=0_x000d__x000a_Height=300_x000d__x000a_Width=300_x000d__x000a_FontName=細明體_x000d__x000a_FontStyle=0_x000d__x000a_FontSize=9_x000d__x000a_PrtFontName=Co 3 3 2 3 2" xfId="2537"/>
    <cellStyle name=" 3]_x000d__x000a_Zoomed=1_x000d__x000a_Row=0_x000d__x000a_Column=0_x000d__x000a_Height=300_x000d__x000a_Width=300_x000d__x000a_FontName=細明體_x000d__x000a_FontStyle=0_x000d__x000a_FontSize=9_x000d__x000a_PrtFontName=Co 2 2 3 6 2" xfId="2538"/>
    <cellStyle name=" 3]_x000d__x000a_Zoomed=1_x000d__x000a_Row=0_x000d__x000a_Column=0_x000d__x000a_Height=300_x000d__x000a_Width=300_x000d__x000a_FontName=細明體_x000d__x000a_FontStyle=0_x000d__x000a_FontSize=9_x000d__x000a_PrtFontName=Co 3 3 2 3 2 2" xfId="2539"/>
    <cellStyle name=" 3]_x000d__x000a_Zoomed=1_x000d__x000a_Row=0_x000d__x000a_Column=0_x000d__x000a_Height=300_x000d__x000a_Width=300_x000d__x000a_FontName=細明體_x000d__x000a_FontStyle=0_x000d__x000a_FontSize=9_x000d__x000a_PrtFontName=Co 2 2 3 6 3" xfId="2540"/>
    <cellStyle name=" 3]_x000d__x000a_Zoomed=1_x000d__x000a_Row=0_x000d__x000a_Column=0_x000d__x000a_Height=300_x000d__x000a_Width=300_x000d__x000a_FontName=細明體_x000d__x000a_FontStyle=0_x000d__x000a_FontSize=9_x000d__x000a_PrtFontName=Co 3 3 2 3 2 3" xfId="2541"/>
    <cellStyle name=" 3]_x000d__x000a_Zoomed=1_x000d__x000a_Row=0_x000d__x000a_Column=0_x000d__x000a_Height=300_x000d__x000a_Width=300_x000d__x000a_FontName=細明體_x000d__x000a_FontStyle=0_x000d__x000a_FontSize=9_x000d__x000a_PrtFontName=Co 7 8 5 2" xfId="2542"/>
    <cellStyle name=" 3]_x000d__x000a_Zoomed=1_x000d__x000a_Row=0_x000d__x000a_Column=0_x000d__x000a_Height=300_x000d__x000a_Width=300_x000d__x000a_FontName=細明體_x000d__x000a_FontStyle=0_x000d__x000a_FontSize=9_x000d__x000a_PrtFontName=Co 2 2 3 7" xfId="2543"/>
    <cellStyle name=" 3]_x000d__x000a_Zoomed=1_x000d__x000a_Row=0_x000d__x000a_Column=0_x000d__x000a_Height=300_x000d__x000a_Width=300_x000d__x000a_FontName=細明體_x000d__x000a_FontStyle=0_x000d__x000a_FontSize=9_x000d__x000a_PrtFontName=Co 3 3 2 3 3" xfId="2544"/>
    <cellStyle name=" 3]_x000d__x000a_Zoomed=1_x000d__x000a_Row=0_x000d__x000a_Column=0_x000d__x000a_Height=300_x000d__x000a_Width=300_x000d__x000a_FontName=細明體_x000d__x000a_FontStyle=0_x000d__x000a_FontSize=9_x000d__x000a_PrtFontName=Co 3 3 2 2 6" xfId="2545"/>
    <cellStyle name=" 3]_x000d__x000a_Zoomed=1_x000d__x000a_Row=0_x000d__x000a_Column=0_x000d__x000a_Height=300_x000d__x000a_Width=300_x000d__x000a_FontName=細明體_x000d__x000a_FontStyle=0_x000d__x000a_FontSize=9_x000d__x000a_PrtFontName=Co 7 8 5 2 2" xfId="2546"/>
    <cellStyle name=" 3]_x000d__x000a_Zoomed=1_x000d__x000a_Row=0_x000d__x000a_Column=0_x000d__x000a_Height=300_x000d__x000a_Width=300_x000d__x000a_FontName=細明體_x000d__x000a_FontStyle=0_x000d__x000a_FontSize=9_x000d__x000a_PrtFontName=Co 2 2 3 7 2" xfId="2547"/>
    <cellStyle name=" 3]_x000d__x000a_Zoomed=1_x000d__x000a_Row=0_x000d__x000a_Column=0_x000d__x000a_Height=300_x000d__x000a_Width=300_x000d__x000a_FontName=細明體_x000d__x000a_FontStyle=0_x000d__x000a_FontSize=9_x000d__x000a_PrtFontName=Co 3 3 2 3 3 2" xfId="2548"/>
    <cellStyle name=" 3]_x000d__x000a_Zoomed=1_x000d__x000a_Row=0_x000d__x000a_Column=0_x000d__x000a_Height=300_x000d__x000a_Width=300_x000d__x000a_FontName=細明體_x000d__x000a_FontStyle=0_x000d__x000a_FontSize=9_x000d__x000a_PrtFontName=Co 2 2 5 2 3 9 3" xfId="2549"/>
    <cellStyle name=" 3]_x000d__x000a_Zoomed=1_x000d__x000a_Row=0_x000d__x000a_Column=0_x000d__x000a_Height=300_x000d__x000a_Width=300_x000d__x000a_FontName=細明體_x000d__x000a_FontStyle=0_x000d__x000a_FontSize=9_x000d__x000a_PrtFontName=Co 3 3 2 2 6 2" xfId="2550"/>
    <cellStyle name=" 3]_x000d__x000a_Zoomed=1_x000d__x000a_Row=0_x000d__x000a_Column=0_x000d__x000a_Height=300_x000d__x000a_Width=300_x000d__x000a_FontName=細明體_x000d__x000a_FontStyle=0_x000d__x000a_FontSize=9_x000d__x000a_PrtFontName=Co 2 2 3 7 2 2" xfId="2551"/>
    <cellStyle name=" 3]_x000d__x000a_Zoomed=1_x000d__x000a_Row=0_x000d__x000a_Column=0_x000d__x000a_Height=300_x000d__x000a_Width=300_x000d__x000a_FontName=細明體_x000d__x000a_FontStyle=0_x000d__x000a_FontSize=9_x000d__x000a_PrtFontName=Co 3 3 2 3 3 2 2" xfId="2552"/>
    <cellStyle name=" 3]_x000d__x000a_Zoomed=1_x000d__x000a_Row=0_x000d__x000a_Column=0_x000d__x000a_Height=300_x000d__x000a_Width=300_x000d__x000a_FontName=細明體_x000d__x000a_FontStyle=0_x000d__x000a_FontSize=9_x000d__x000a_PrtFontName=Co 2 2 4 4 9 2 2" xfId="2553"/>
    <cellStyle name=" 3]_x000d__x000a_Zoomed=1_x000d__x000a_Row=0_x000d__x000a_Column=0_x000d__x000a_Height=300_x000d__x000a_Width=300_x000d__x000a_FontName=細明體_x000d__x000a_FontStyle=0_x000d__x000a_FontSize=9_x000d__x000a_PrtFontName=Co 3 3 2 2 7" xfId="2554"/>
    <cellStyle name=" 3]_x000d__x000a_Zoomed=1_x000d__x000a_Row=0_x000d__x000a_Column=0_x000d__x000a_Height=300_x000d__x000a_Width=300_x000d__x000a_FontName=細明體_x000d__x000a_FontStyle=0_x000d__x000a_FontSize=9_x000d__x000a_PrtFontName=Co 2 2 3 7 3" xfId="2555"/>
    <cellStyle name=" 3]_x000d__x000a_Zoomed=1_x000d__x000a_Row=0_x000d__x000a_Column=0_x000d__x000a_Height=300_x000d__x000a_Width=300_x000d__x000a_FontName=細明體_x000d__x000a_FontStyle=0_x000d__x000a_FontSize=9_x000d__x000a_PrtFontName=Co 3 3 2 3 3 3" xfId="2556"/>
    <cellStyle name=" 3]_x000d__x000a_Zoomed=1_x000d__x000a_Row=0_x000d__x000a_Column=0_x000d__x000a_Height=300_x000d__x000a_Width=300_x000d__x000a_FontName=細明體_x000d__x000a_FontStyle=0_x000d__x000a_FontSize=9_x000d__x000a_PrtFontName=Co 9 4 2" xfId="2557"/>
    <cellStyle name=" 3]_x000d__x000a_Zoomed=1_x000d__x000a_Row=0_x000d__x000a_Column=0_x000d__x000a_Height=300_x000d__x000a_Width=300_x000d__x000a_FontName=細明體_x000d__x000a_FontStyle=0_x000d__x000a_FontSize=9_x000d__x000a_PrtFontName=Co 7 8 5 3" xfId="2558"/>
    <cellStyle name=" 3]_x000d__x000a_Zoomed=1_x000d__x000a_Row=0_x000d__x000a_Column=0_x000d__x000a_Height=300_x000d__x000a_Width=300_x000d__x000a_FontName=細明體_x000d__x000a_FontStyle=0_x000d__x000a_FontSize=9_x000d__x000a_PrtFontName=Co 2 2 3 8" xfId="2559"/>
    <cellStyle name=" 3]_x000d__x000a_Zoomed=1_x000d__x000a_Row=0_x000d__x000a_Column=0_x000d__x000a_Height=300_x000d__x000a_Width=300_x000d__x000a_FontName=細明體_x000d__x000a_FontStyle=0_x000d__x000a_FontSize=9_x000d__x000a_PrtFontName=Co 3 3 2 3 4" xfId="2560"/>
    <cellStyle name=" 3]_x000d__x000a_Zoomed=1_x000d__x000a_Row=0_x000d__x000a_Column=0_x000d__x000a_Height=300_x000d__x000a_Width=300_x000d__x000a_FontName=細明體_x000d__x000a_FontStyle=0_x000d__x000a_FontSize=9_x000d__x000a_PrtFontName=Co 9 4 2 2" xfId="2561"/>
    <cellStyle name=" 3]_x000d__x000a_Zoomed=1_x000d__x000a_Row=0_x000d__x000a_Column=0_x000d__x000a_Height=300_x000d__x000a_Width=300_x000d__x000a_FontName=細明體_x000d__x000a_FontStyle=0_x000d__x000a_FontSize=9_x000d__x000a_PrtFontName=Co 2 2 3 8 2" xfId="2562"/>
    <cellStyle name=" 3]_x000d__x000a_Zoomed=1_x000d__x000a_Row=0_x000d__x000a_Column=0_x000d__x000a_Height=300_x000d__x000a_Width=300_x000d__x000a_FontName=細明體_x000d__x000a_FontStyle=0_x000d__x000a_FontSize=9_x000d__x000a_PrtFontName=Co 3 3 2 3 4 2" xfId="2563"/>
    <cellStyle name=" 3]_x000d__x000a_Zoomed=1_x000d__x000a_Row=0_x000d__x000a_Column=0_x000d__x000a_Height=300_x000d__x000a_Width=300_x000d__x000a_FontName=細明體_x000d__x000a_FontStyle=0_x000d__x000a_FontSize=9_x000d__x000a_PrtFontName=Co 3 3 2 3 6" xfId="2564"/>
    <cellStyle name=" 3]_x000d__x000a_Zoomed=1_x000d__x000a_Row=0_x000d__x000a_Column=0_x000d__x000a_Height=300_x000d__x000a_Width=300_x000d__x000a_FontName=細明體_x000d__x000a_FontStyle=0_x000d__x000a_FontSize=9_x000d__x000a_PrtFontName=Co 2 2 3 8 2 2" xfId="2565"/>
    <cellStyle name=" 3]_x000d__x000a_Zoomed=1_x000d__x000a_Row=0_x000d__x000a_Column=0_x000d__x000a_Height=300_x000d__x000a_Width=300_x000d__x000a_FontName=細明體_x000d__x000a_FontStyle=0_x000d__x000a_FontSize=9_x000d__x000a_PrtFontName=Co 3 3 2 3 4 2 2" xfId="2566"/>
    <cellStyle name=" 3]_x000d__x000a_Zoomed=1_x000d__x000a_Row=0_x000d__x000a_Column=0_x000d__x000a_Height=300_x000d__x000a_Width=300_x000d__x000a_FontName=細明體_x000d__x000a_FontStyle=0_x000d__x000a_FontSize=9_x000d__x000a_PrtFontName=Co 3 3 2 3 6 2" xfId="2567"/>
    <cellStyle name=" 3]_x000d__x000a_Zoomed=1_x000d__x000a_Row=0_x000d__x000a_Column=0_x000d__x000a_Height=300_x000d__x000a_Width=300_x000d__x000a_FontName=細明體_x000d__x000a_FontStyle=0_x000d__x000a_FontSize=9_x000d__x000a_PrtFontName=Co 5 4 5 2 2" xfId="2568"/>
    <cellStyle name=" 3]_x000d__x000a_Zoomed=1_x000d__x000a_Row=0_x000d__x000a_Column=0_x000d__x000a_Height=300_x000d__x000a_Width=300_x000d__x000a_FontName=細明體_x000d__x000a_FontStyle=0_x000d__x000a_FontSize=9_x000d__x000a_PrtFontName=Co 2 2 3 8 3" xfId="2569"/>
    <cellStyle name=" 3]_x000d__x000a_Zoomed=1_x000d__x000a_Row=0_x000d__x000a_Column=0_x000d__x000a_Height=300_x000d__x000a_Width=300_x000d__x000a_FontName=細明體_x000d__x000a_FontStyle=0_x000d__x000a_FontSize=9_x000d__x000a_PrtFontName=Co 3 3 2 3 4 3" xfId="2570"/>
    <cellStyle name=" 3]_x000d__x000a_Zoomed=1_x000d__x000a_Row=0_x000d__x000a_Column=0_x000d__x000a_Height=300_x000d__x000a_Width=300_x000d__x000a_FontName=細明體_x000d__x000a_FontStyle=0_x000d__x000a_FontSize=9_x000d__x000a_PrtFontName=Co 3 3 2 3 7" xfId="2571"/>
    <cellStyle name=" 3]_x000d__x000a_Zoomed=1_x000d__x000a_Row=0_x000d__x000a_Column=0_x000d__x000a_Height=300_x000d__x000a_Width=300_x000d__x000a_FontName=細明體_x000d__x000a_FontStyle=0_x000d__x000a_FontSize=9_x000d__x000a_PrtFontName=Co 2 2 3 8 4" xfId="2572"/>
    <cellStyle name=" 3]_x000d__x000a_Zoomed=1_x000d__x000a_Row=0_x000d__x000a_Column=0_x000d__x000a_Height=300_x000d__x000a_Width=300_x000d__x000a_FontName=細明體_x000d__x000a_FontStyle=0_x000d__x000a_FontSize=9_x000d__x000a_PrtFontName=Co 3 3 2 3 8" xfId="2573"/>
    <cellStyle name=" 3]_x000d__x000a_Zoomed=1_x000d__x000a_Row=0_x000d__x000a_Column=0_x000d__x000a_Height=300_x000d__x000a_Width=300_x000d__x000a_FontName=細明體_x000d__x000a_FontStyle=0_x000d__x000a_FontSize=9_x000d__x000a_PrtFontName=Co 9 8 4" xfId="2574"/>
    <cellStyle name=" 3]_x000d__x000a_Zoomed=1_x000d__x000a_Row=0_x000d__x000a_Column=0_x000d__x000a_Height=300_x000d__x000a_Width=300_x000d__x000a_FontName=細明體_x000d__x000a_FontStyle=0_x000d__x000a_FontSize=9_x000d__x000a_PrtFontName=Co 2 2 3 8 4 2" xfId="2575"/>
    <cellStyle name=" 3]_x000d__x000a_Zoomed=1_x000d__x000a_Row=0_x000d__x000a_Column=0_x000d__x000a_Height=300_x000d__x000a_Width=300_x000d__x000a_FontName=細明體_x000d__x000a_FontStyle=0_x000d__x000a_FontSize=9_x000d__x000a_PrtFontName=Co 3 3 2 3 8 2" xfId="2576"/>
    <cellStyle name=" 3]_x000d__x000a_Zoomed=1_x000d__x000a_Row=0_x000d__x000a_Column=0_x000d__x000a_Height=300_x000d__x000a_Width=300_x000d__x000a_FontName=細明體_x000d__x000a_FontStyle=0_x000d__x000a_FontSize=9_x000d__x000a_PrtFontName=Co 2 2 4 3 4" xfId="2577"/>
    <cellStyle name=" 3]_x000d__x000a_Zoomed=1_x000d__x000a_Row=0_x000d__x000a_Column=0_x000d__x000a_Height=300_x000d__x000a_Width=300_x000d__x000a_FontName=細明體_x000d__x000a_FontStyle=0_x000d__x000a_FontSize=9_x000d__x000a_PrtFontName=Co 3 3 2 3 8 2 2" xfId="2578"/>
    <cellStyle name=" 3]_x000d__x000a_Zoomed=1_x000d__x000a_Row=0_x000d__x000a_Column=0_x000d__x000a_Height=300_x000d__x000a_Width=300_x000d__x000a_FontName=細明體_x000d__x000a_FontStyle=0_x000d__x000a_FontSize=9_x000d__x000a_PrtFontName=Co 3 5 16" xfId="2579"/>
    <cellStyle name=" 3]_x000d__x000a_Zoomed=1_x000d__x000a_Row=0_x000d__x000a_Column=0_x000d__x000a_Height=300_x000d__x000a_Width=300_x000d__x000a_FontName=細明體_x000d__x000a_FontStyle=0_x000d__x000a_FontSize=9_x000d__x000a_PrtFontName=Co 9 8 4 2" xfId="2580"/>
    <cellStyle name=" 3]_x000d__x000a_Zoomed=1_x000d__x000a_Row=0_x000d__x000a_Column=0_x000d__x000a_Height=300_x000d__x000a_Width=300_x000d__x000a_FontName=細明體_x000d__x000a_FontStyle=0_x000d__x000a_FontSize=9_x000d__x000a_PrtFontName=Co 2 2 3 8 4 2 2" xfId="2581"/>
    <cellStyle name=" 3]_x000d__x000a_Zoomed=1_x000d__x000a_Row=0_x000d__x000a_Column=0_x000d__x000a_Height=300_x000d__x000a_Width=300_x000d__x000a_FontName=細明體_x000d__x000a_FontStyle=0_x000d__x000a_FontSize=9_x000d__x000a_PrtFontName=Co 4 2 2 7" xfId="2582"/>
    <cellStyle name=" 3]_x000d__x000a_Zoomed=1_x000d__x000a_Row=0_x000d__x000a_Column=0_x000d__x000a_Height=300_x000d__x000a_Width=300_x000d__x000a_FontName=細明體_x000d__x000a_FontStyle=0_x000d__x000a_FontSize=9_x000d__x000a_PrtFontName=Co 2 2 3 8 5" xfId="2583"/>
    <cellStyle name=" 3]_x000d__x000a_Zoomed=1_x000d__x000a_Row=0_x000d__x000a_Column=0_x000d__x000a_Height=300_x000d__x000a_Width=300_x000d__x000a_FontName=細明體_x000d__x000a_FontStyle=0_x000d__x000a_FontSize=9_x000d__x000a_PrtFontName=Co 3 3 2 3 9" xfId="2584"/>
    <cellStyle name=" 3]_x000d__x000a_Zoomed=1_x000d__x000a_Row=0_x000d__x000a_Column=0_x000d__x000a_Height=300_x000d__x000a_Width=300_x000d__x000a_FontName=細明體_x000d__x000a_FontStyle=0_x000d__x000a_FontSize=9_x000d__x000a_PrtFontName=Co 2 2 3 8 5 2" xfId="2585"/>
    <cellStyle name="好_ABS二期土建汇总表20100630_精制静设备 " xfId="2586"/>
    <cellStyle name=" 3]_x000d__x000a_Zoomed=1_x000d__x000a_Row=0_x000d__x000a_Column=0_x000d__x000a_Height=300_x000d__x000a_Width=300_x000d__x000a_FontName=細明體_x000d__x000a_FontStyle=0_x000d__x000a_FontSize=9_x000d__x000a_PrtFontName=Co 3 3 2 3 9 2" xfId="2587"/>
    <cellStyle name=" 3]_x000d__x000a_Zoomed=1_x000d__x000a_Row=0_x000d__x000a_Column=0_x000d__x000a_Height=300_x000d__x000a_Width=300_x000d__x000a_FontName=細明體_x000d__x000a_FontStyle=0_x000d__x000a_FontSize=9_x000d__x000a_PrtFontName=Co 2 2 5 3 4" xfId="2588"/>
    <cellStyle name=" 3]_x000d__x000a_Zoomed=1_x000d__x000a_Row=0_x000d__x000a_Column=0_x000d__x000a_Height=300_x000d__x000a_Width=300_x000d__x000a_FontName=細明體_x000d__x000a_FontStyle=0_x000d__x000a_FontSize=9_x000d__x000a_PrtFontName=Co 2 2 3 8 5 2 2" xfId="2589"/>
    <cellStyle name="好_ABS二期土建汇总表20100630_精制静设备  2" xfId="2590"/>
    <cellStyle name=" 3]_x000d__x000a_Zoomed=1_x000d__x000a_Row=0_x000d__x000a_Column=0_x000d__x000a_Height=300_x000d__x000a_Width=300_x000d__x000a_FontName=細明體_x000d__x000a_FontStyle=0_x000d__x000a_FontSize=9_x000d__x000a_PrtFontName=Co 3 3 2 3 9 2 2" xfId="2591"/>
    <cellStyle name=" 3]_x000d__x000a_Zoomed=1_x000d__x000a_Row=0_x000d__x000a_Column=0_x000d__x000a_Height=300_x000d__x000a_Width=300_x000d__x000a_FontName=細明體_x000d__x000a_FontStyle=0_x000d__x000a_FontSize=9_x000d__x000a_PrtFontName=Co 2 2 3 8 5 3" xfId="2592"/>
    <cellStyle name=" 3]_x000d__x000a_Zoomed=1_x000d__x000a_Row=0_x000d__x000a_Column=0_x000d__x000a_Height=300_x000d__x000a_Width=300_x000d__x000a_FontName=細明體_x000d__x000a_FontStyle=0_x000d__x000a_FontSize=9_x000d__x000a_PrtFontName=Co 3 3 2 3 9 3" xfId="2593"/>
    <cellStyle name=" 3]_x000d__x000a_Zoomed=1_x000d__x000a_Row=0_x000d__x000a_Column=0_x000d__x000a_Height=300_x000d__x000a_Width=300_x000d__x000a_FontName=細明體_x000d__x000a_FontStyle=0_x000d__x000a_FontSize=9_x000d__x000a_PrtFontName=Co 3 4 3 12 2" xfId="2594"/>
    <cellStyle name=" 3]_x000d__x000a_Zoomed=1_x000d__x000a_Row=0_x000d__x000a_Column=0_x000d__x000a_Height=300_x000d__x000a_Width=300_x000d__x000a_FontName=細明體_x000d__x000a_FontStyle=0_x000d__x000a_FontSize=9_x000d__x000a_PrtFontName=Co 2 2 3 8 6" xfId="2595"/>
    <cellStyle name=" 3]_x000d__x000a_Zoomed=1_x000d__x000a_Row=0_x000d__x000a_Column=0_x000d__x000a_Height=300_x000d__x000a_Width=300_x000d__x000a_FontName=細明體_x000d__x000a_FontStyle=0_x000d__x000a_FontSize=9_x000d__x000a_PrtFontName=Co 2 2 3 8 6 2" xfId="2596"/>
    <cellStyle name=" 3]_x000d__x000a_Zoomed=1_x000d__x000a_Row=0_x000d__x000a_Column=0_x000d__x000a_Height=300_x000d__x000a_Width=300_x000d__x000a_FontName=細明體_x000d__x000a_FontStyle=0_x000d__x000a_FontSize=9_x000d__x000a_PrtFontName=Co 2 2 3 8 7" xfId="2597"/>
    <cellStyle name=" 3]_x000d__x000a_Zoomed=1_x000d__x000a_Row=0_x000d__x000a_Column=0_x000d__x000a_Height=300_x000d__x000a_Width=300_x000d__x000a_FontName=細明體_x000d__x000a_FontStyle=0_x000d__x000a_FontSize=9_x000d__x000a_PrtFontName=Co 9 4 3" xfId="2598"/>
    <cellStyle name=" 3]_x000d__x000a_Zoomed=1_x000d__x000a_Row=0_x000d__x000a_Column=0_x000d__x000a_Height=300_x000d__x000a_Width=300_x000d__x000a_FontName=細明體_x000d__x000a_FontStyle=0_x000d__x000a_FontSize=9_x000d__x000a_PrtFontName=Co 2 2 3 9" xfId="2599"/>
    <cellStyle name=" 3]_x000d__x000a_Zoomed=1_x000d__x000a_Row=0_x000d__x000a_Column=0_x000d__x000a_Height=300_x000d__x000a_Width=300_x000d__x000a_FontName=細明體_x000d__x000a_FontStyle=0_x000d__x000a_FontSize=9_x000d__x000a_PrtFontName=Co 3 3 2 3 5" xfId="2600"/>
    <cellStyle name=" 3]_x000d__x000a_Zoomed=1_x000d__x000a_Row=0_x000d__x000a_Column=0_x000d__x000a_Height=300_x000d__x000a_Width=300_x000d__x000a_FontName=細明體_x000d__x000a_FontStyle=0_x000d__x000a_FontSize=9_x000d__x000a_PrtFontName=Co 2 2 3 9 2" xfId="2601"/>
    <cellStyle name=" 3]_x000d__x000a_Zoomed=1_x000d__x000a_Row=0_x000d__x000a_Column=0_x000d__x000a_Height=300_x000d__x000a_Width=300_x000d__x000a_FontName=細明體_x000d__x000a_FontStyle=0_x000d__x000a_FontSize=9_x000d__x000a_PrtFontName=Co 3 3 2 3 5 2" xfId="2602"/>
    <cellStyle name=" 3]_x000d__x000a_Zoomed=1_x000d__x000a_Row=0_x000d__x000a_Column=0_x000d__x000a_Height=300_x000d__x000a_Width=300_x000d__x000a_FontName=細明體_x000d__x000a_FontStyle=0_x000d__x000a_FontSize=9_x000d__x000a_PrtFontName=Co 2 2 5 2 3 7 2 2" xfId="2603"/>
    <cellStyle name=" 3]_x000d__x000a_Zoomed=1_x000d__x000a_Row=0_x000d__x000a_Column=0_x000d__x000a_Height=300_x000d__x000a_Width=300_x000d__x000a_FontName=細明體_x000d__x000a_FontStyle=0_x000d__x000a_FontSize=9_x000d__x000a_PrtFontName=Co 2 2 4 10" xfId="2604"/>
    <cellStyle name=" 3]_x000d__x000a_Zoomed=1_x000d__x000a_Row=0_x000d__x000a_Column=0_x000d__x000a_Height=300_x000d__x000a_Width=300_x000d__x000a_FontName=細明體_x000d__x000a_FontStyle=0_x000d__x000a_FontSize=9_x000d__x000a_PrtFontName=Co 2 2 4 2" xfId="2605"/>
    <cellStyle name=" 3]_x000d__x000a_Zoomed=1_x000d__x000a_Row=0_x000d__x000a_Column=0_x000d__x000a_Height=300_x000d__x000a_Width=300_x000d__x000a_FontName=細明體_x000d__x000a_FontStyle=0_x000d__x000a_FontSize=9_x000d__x000a_PrtFontName=Co 2 8 4 2 2" xfId="2606"/>
    <cellStyle name=" 3]_x000d__x000a_Zoomed=1_x000d__x000a_Row=0_x000d__x000a_Column=0_x000d__x000a_Height=300_x000d__x000a_Width=300_x000d__x000a_FontName=細明體_x000d__x000a_FontStyle=0_x000d__x000a_FontSize=9_x000d__x000a_PrtFontName=Co 2 2 4 2 2" xfId="2607"/>
    <cellStyle name=" 3]_x000d__x000a_Zoomed=1_x000d__x000a_Row=0_x000d__x000a_Column=0_x000d__x000a_Height=300_x000d__x000a_Width=300_x000d__x000a_FontName=細明體_x000d__x000a_FontStyle=0_x000d__x000a_FontSize=9_x000d__x000a_PrtFontName=Co 2 2 4 2 2 13 2" xfId="2608"/>
    <cellStyle name=" 3]_x000d__x000a_Zoomed=1_x000d__x000a_Row=0_x000d__x000a_Column=0_x000d__x000a_Height=300_x000d__x000a_Width=300_x000d__x000a_FontName=細明體_x000d__x000a_FontStyle=0_x000d__x000a_FontSize=9_x000d__x000a_PrtFontName=Co 2 2 4 2 2 13 2 2" xfId="2609"/>
    <cellStyle name=" 3]_x000d__x000a_Zoomed=1_x000d__x000a_Row=0_x000d__x000a_Column=0_x000d__x000a_Height=300_x000d__x000a_Width=300_x000d__x000a_FontName=細明體_x000d__x000a_FontStyle=0_x000d__x000a_FontSize=9_x000d__x000a_PrtFontName=Co 2 5 8 5" xfId="2610"/>
    <cellStyle name=" 3]_x000d__x000a_Zoomed=1_x000d__x000a_Row=0_x000d__x000a_Column=0_x000d__x000a_Height=300_x000d__x000a_Width=300_x000d__x000a_FontName=細明體_x000d__x000a_FontStyle=0_x000d__x000a_FontSize=9_x000d__x000a_PrtFontName=Co 2 2 4 2 2 14" xfId="2611"/>
    <cellStyle name=" 3]_x000d__x000a_Zoomed=1_x000d__x000a_Row=0_x000d__x000a_Column=0_x000d__x000a_Height=300_x000d__x000a_Width=300_x000d__x000a_FontName=細明體_x000d__x000a_FontStyle=0_x000d__x000a_FontSize=9_x000d__x000a_PrtFontName=Co 2 2 4 2 2 14 2" xfId="2612"/>
    <cellStyle name=" 3]_x000d__x000a_Zoomed=1_x000d__x000a_Row=0_x000d__x000a_Column=0_x000d__x000a_Height=300_x000d__x000a_Width=300_x000d__x000a_FontName=細明體_x000d__x000a_FontStyle=0_x000d__x000a_FontSize=9_x000d__x000a_PrtFontName=Co 2 2 4 2 2 14 2 2" xfId="2613"/>
    <cellStyle name=" 3]_x000d__x000a_Zoomed=1_x000d__x000a_Row=0_x000d__x000a_Column=0_x000d__x000a_Height=300_x000d__x000a_Width=300_x000d__x000a_FontName=細明體_x000d__x000a_FontStyle=0_x000d__x000a_FontSize=9_x000d__x000a_PrtFontName=Co 2 6 8 5" xfId="2614"/>
    <cellStyle name=" 3]_x000d__x000a_Zoomed=1_x000d__x000a_Row=0_x000d__x000a_Column=0_x000d__x000a_Height=300_x000d__x000a_Width=300_x000d__x000a_FontName=細明體_x000d__x000a_FontStyle=0_x000d__x000a_FontSize=9_x000d__x000a_PrtFontName=Co 2 2 4 2 2 14 3" xfId="2615"/>
    <cellStyle name=" 3]_x000d__x000a_Zoomed=1_x000d__x000a_Row=0_x000d__x000a_Column=0_x000d__x000a_Height=300_x000d__x000a_Width=300_x000d__x000a_FontName=細明體_x000d__x000a_FontStyle=0_x000d__x000a_FontSize=9_x000d__x000a_PrtFontName=Co 2 2 4 4 4 2" xfId="2616"/>
    <cellStyle name=" 3]_x000d__x000a_Zoomed=1_x000d__x000a_Row=0_x000d__x000a_Column=0_x000d__x000a_Height=300_x000d__x000a_Width=300_x000d__x000a_FontName=細明體_x000d__x000a_FontStyle=0_x000d__x000a_FontSize=9_x000d__x000a_PrtFontName=Co 9 8 5 2 2" xfId="2617"/>
    <cellStyle name=" 3]_x000d__x000a_Zoomed=1_x000d__x000a_Row=0_x000d__x000a_Column=0_x000d__x000a_Height=300_x000d__x000a_Width=300_x000d__x000a_FontName=細明體_x000d__x000a_FontStyle=0_x000d__x000a_FontSize=9_x000d__x000a_PrtFontName=Co 4 2 3 7 2" xfId="2618"/>
    <cellStyle name=" 3]_x000d__x000a_Zoomed=1_x000d__x000a_Row=0_x000d__x000a_Column=0_x000d__x000a_Height=300_x000d__x000a_Width=300_x000d__x000a_FontName=細明體_x000d__x000a_FontStyle=0_x000d__x000a_FontSize=9_x000d__x000a_PrtFontName=Co 2 2 4 2 2 15" xfId="2619"/>
    <cellStyle name=" 3]_x000d__x000a_Zoomed=1_x000d__x000a_Row=0_x000d__x000a_Column=0_x000d__x000a_Height=300_x000d__x000a_Width=300_x000d__x000a_FontName=細明體_x000d__x000a_FontStyle=0_x000d__x000a_FontSize=9_x000d__x000a_PrtFontName=Co 2 2 4 4 4 2 2" xfId="2620"/>
    <cellStyle name=" 3]_x000d__x000a_Zoomed=1_x000d__x000a_Row=0_x000d__x000a_Column=0_x000d__x000a_Height=300_x000d__x000a_Width=300_x000d__x000a_FontName=細明體_x000d__x000a_FontStyle=0_x000d__x000a_FontSize=9_x000d__x000a_PrtFontName=Co 4 2 3 7 2 2" xfId="2621"/>
    <cellStyle name=" 3]_x000d__x000a_Zoomed=1_x000d__x000a_Row=0_x000d__x000a_Column=0_x000d__x000a_Height=300_x000d__x000a_Width=300_x000d__x000a_FontName=細明體_x000d__x000a_FontStyle=0_x000d__x000a_FontSize=9_x000d__x000a_PrtFontName=Co 2 2 4 2 2 15 2" xfId="2622"/>
    <cellStyle name=" 3]_x000d__x000a_Zoomed=1_x000d__x000a_Row=0_x000d__x000a_Column=0_x000d__x000a_Height=300_x000d__x000a_Width=300_x000d__x000a_FontName=細明體_x000d__x000a_FontStyle=0_x000d__x000a_FontSize=9_x000d__x000a_PrtFontName=Co 2 2 6 4 9 2 2" xfId="2623"/>
    <cellStyle name=" 3]_x000d__x000a_Zoomed=1_x000d__x000a_Row=0_x000d__x000a_Column=0_x000d__x000a_Height=300_x000d__x000a_Width=300_x000d__x000a_FontName=細明體_x000d__x000a_FontStyle=0_x000d__x000a_FontSize=9_x000d__x000a_PrtFontName=Co 2 2 4 4 4 3" xfId="2624"/>
    <cellStyle name=" 3]_x000d__x000a_Zoomed=1_x000d__x000a_Row=0_x000d__x000a_Column=0_x000d__x000a_Height=300_x000d__x000a_Width=300_x000d__x000a_FontName=細明體_x000d__x000a_FontStyle=0_x000d__x000a_FontSize=9_x000d__x000a_PrtFontName=Co 2 6 10 2" xfId="2625"/>
    <cellStyle name=" 3]_x000d__x000a_Zoomed=1_x000d__x000a_Row=0_x000d__x000a_Column=0_x000d__x000a_Height=300_x000d__x000a_Width=300_x000d__x000a_FontName=細明體_x000d__x000a_FontStyle=0_x000d__x000a_FontSize=9_x000d__x000a_PrtFontName=Co 4 2 3 7 3" xfId="2626"/>
    <cellStyle name=" 3]_x000d__x000a_Zoomed=1_x000d__x000a_Row=0_x000d__x000a_Column=0_x000d__x000a_Height=300_x000d__x000a_Width=300_x000d__x000a_FontName=細明體_x000d__x000a_FontStyle=0_x000d__x000a_FontSize=9_x000d__x000a_PrtFontName=Co 2 2 4 2 2 16" xfId="2627"/>
    <cellStyle name=" 3]_x000d__x000a_Zoomed=1_x000d__x000a_Row=0_x000d__x000a_Column=0_x000d__x000a_Height=300_x000d__x000a_Width=300_x000d__x000a_FontName=細明體_x000d__x000a_FontStyle=0_x000d__x000a_FontSize=9_x000d__x000a_PrtFontName=Co 2 2 4 2 2 9 2 2" xfId="2628"/>
    <cellStyle name=" 3]_x000d__x000a_Zoomed=1_x000d__x000a_Row=0_x000d__x000a_Column=0_x000d__x000a_Height=300_x000d__x000a_Width=300_x000d__x000a_FontName=細明體_x000d__x000a_FontStyle=0_x000d__x000a_FontSize=9_x000d__x000a_PrtFontName=Co 3 3 8 3" xfId="2629"/>
    <cellStyle name=" 3]_x000d__x000a_Zoomed=1_x000d__x000a_Row=0_x000d__x000a_Column=0_x000d__x000a_Height=300_x000d__x000a_Width=300_x000d__x000a_FontName=細明體_x000d__x000a_FontStyle=0_x000d__x000a_FontSize=9_x000d__x000a_PrtFontName=Co 2 2 4 2 2 9 3" xfId="2630"/>
    <cellStyle name=" 3]_x000d__x000a_Zoomed=1_x000d__x000a_Row=0_x000d__x000a_Column=0_x000d__x000a_Height=300_x000d__x000a_Width=300_x000d__x000a_FontName=細明體_x000d__x000a_FontStyle=0_x000d__x000a_FontSize=9_x000d__x000a_PrtFontName=Co 2 2 4 2 3" xfId="2631"/>
    <cellStyle name=" 3]_x000d__x000a_Zoomed=1_x000d__x000a_Row=0_x000d__x000a_Column=0_x000d__x000a_Height=300_x000d__x000a_Width=300_x000d__x000a_FontName=細明體_x000d__x000a_FontStyle=0_x000d__x000a_FontSize=9_x000d__x000a_PrtFontName=Co 9 8 3 2" xfId="2632"/>
    <cellStyle name=" 3]_x000d__x000a_Zoomed=1_x000d__x000a_Row=0_x000d__x000a_Column=0_x000d__x000a_Height=300_x000d__x000a_Width=300_x000d__x000a_FontName=細明體_x000d__x000a_FontStyle=0_x000d__x000a_FontSize=9_x000d__x000a_PrtFontName=Co 2 2 7 9 2" xfId="2633"/>
    <cellStyle name=" 3]_x000d__x000a_Zoomed=1_x000d__x000a_Row=0_x000d__x000a_Column=0_x000d__x000a_Height=300_x000d__x000a_Width=300_x000d__x000a_FontName=細明體_x000d__x000a_FontStyle=0_x000d__x000a_FontSize=9_x000d__x000a_PrtFontName=Co 2 2 4 2 4" xfId="2634"/>
    <cellStyle name=" 3]_x000d__x000a_Zoomed=1_x000d__x000a_Row=0_x000d__x000a_Column=0_x000d__x000a_Height=300_x000d__x000a_Width=300_x000d__x000a_FontName=細明體_x000d__x000a_FontStyle=0_x000d__x000a_FontSize=9_x000d__x000a_PrtFontName=Co 9 8 3 3" xfId="2635"/>
    <cellStyle name=" 3]_x000d__x000a_Zoomed=1_x000d__x000a_Row=0_x000d__x000a_Column=0_x000d__x000a_Height=300_x000d__x000a_Width=300_x000d__x000a_FontName=細明體_x000d__x000a_FontStyle=0_x000d__x000a_FontSize=9_x000d__x000a_PrtFontName=Co 2 2 7 9 3" xfId="2636"/>
    <cellStyle name=" 3]_x000d__x000a_Zoomed=1_x000d__x000a_Row=0_x000d__x000a_Column=0_x000d__x000a_Height=300_x000d__x000a_Width=300_x000d__x000a_FontName=細明體_x000d__x000a_FontStyle=0_x000d__x000a_FontSize=9_x000d__x000a_PrtFontName=Co 2 3 3 3 2 2" xfId="2637"/>
    <cellStyle name=" 3]_x000d__x000a_Zoomed=1_x000d__x000a_Row=0_x000d__x000a_Column=0_x000d__x000a_Height=300_x000d__x000a_Width=300_x000d__x000a_FontName=細明體_x000d__x000a_FontStyle=0_x000d__x000a_FontSize=9_x000d__x000a_PrtFontName=Co 2 2 7 15 2" xfId="2638"/>
    <cellStyle name=" 3]_x000d__x000a_Zoomed=1_x000d__x000a_Row=0_x000d__x000a_Column=0_x000d__x000a_Height=300_x000d__x000a_Width=300_x000d__x000a_FontName=細明體_x000d__x000a_FontStyle=0_x000d__x000a_FontSize=9_x000d__x000a_PrtFontName=Co 2 2 4 2 5" xfId="2639"/>
    <cellStyle name=" 3]_x000d__x000a_Zoomed=1_x000d__x000a_Row=0_x000d__x000a_Column=0_x000d__x000a_Height=300_x000d__x000a_Width=300_x000d__x000a_FontName=細明體_x000d__x000a_FontStyle=0_x000d__x000a_FontSize=9_x000d__x000a_PrtFontName=Co 2 2 4 3" xfId="2640"/>
    <cellStyle name=" 3]_x000d__x000a_Zoomed=1_x000d__x000a_Row=0_x000d__x000a_Column=0_x000d__x000a_Height=300_x000d__x000a_Width=300_x000d__x000a_FontName=細明體_x000d__x000a_FontStyle=0_x000d__x000a_FontSize=9_x000d__x000a_PrtFontName=Co 2 2 5 4 3" xfId="2641"/>
    <cellStyle name=" 3]_x000d__x000a_Zoomed=1_x000d__x000a_Row=0_x000d__x000a_Column=0_x000d__x000a_Height=300_x000d__x000a_Width=300_x000d__x000a_FontName=細明體_x000d__x000a_FontStyle=0_x000d__x000a_FontSize=9_x000d__x000a_PrtFontName=Co 2 2 4 3 10" xfId="2642"/>
    <cellStyle name=" 3]_x000d__x000a_Zoomed=1_x000d__x000a_Row=0_x000d__x000a_Column=0_x000d__x000a_Height=300_x000d__x000a_Width=300_x000d__x000a_FontName=細明體_x000d__x000a_FontStyle=0_x000d__x000a_FontSize=9_x000d__x000a_PrtFontName=Co 2 2 5 4 3 2" xfId="2643"/>
    <cellStyle name=" 3]_x000d__x000a_Zoomed=1_x000d__x000a_Row=0_x000d__x000a_Column=0_x000d__x000a_Height=300_x000d__x000a_Width=300_x000d__x000a_FontName=細明體_x000d__x000a_FontStyle=0_x000d__x000a_FontSize=9_x000d__x000a_PrtFontName=Co 2 2 4 3 10 2" xfId="2644"/>
    <cellStyle name=" 3]_x000d__x000a_Zoomed=1_x000d__x000a_Row=0_x000d__x000a_Column=0_x000d__x000a_Height=300_x000d__x000a_Width=300_x000d__x000a_FontName=細明體_x000d__x000a_FontStyle=0_x000d__x000a_FontSize=9_x000d__x000a_PrtFontName=Co 2 2 5 4 3 2 2" xfId="2645"/>
    <cellStyle name=" 3]_x000d__x000a_Zoomed=1_x000d__x000a_Row=0_x000d__x000a_Column=0_x000d__x000a_Height=300_x000d__x000a_Width=300_x000d__x000a_FontName=細明體_x000d__x000a_FontStyle=0_x000d__x000a_FontSize=9_x000d__x000a_PrtFontName=Co 4 2 2 10 3" xfId="2646"/>
    <cellStyle name=" 3]_x000d__x000a_Zoomed=1_x000d__x000a_Row=0_x000d__x000a_Column=0_x000d__x000a_Height=300_x000d__x000a_Width=300_x000d__x000a_FontName=細明體_x000d__x000a_FontStyle=0_x000d__x000a_FontSize=9_x000d__x000a_PrtFontName=Co 2 2 4 3 10 2 2" xfId="2647"/>
    <cellStyle name=" 3]_x000d__x000a_Zoomed=1_x000d__x000a_Row=0_x000d__x000a_Column=0_x000d__x000a_Height=300_x000d__x000a_Width=300_x000d__x000a_FontName=細明體_x000d__x000a_FontStyle=0_x000d__x000a_FontSize=9_x000d__x000a_PrtFontName=Co 2 5 2 2 14" xfId="2648"/>
    <cellStyle name=" 3]_x000d__x000a_Zoomed=1_x000d__x000a_Row=0_x000d__x000a_Column=0_x000d__x000a_Height=300_x000d__x000a_Width=300_x000d__x000a_FontName=細明體_x000d__x000a_FontStyle=0_x000d__x000a_FontSize=9_x000d__x000a_PrtFontName=Co 2 2 6 2 2 3 2" xfId="2649"/>
    <cellStyle name=" 3]_x000d__x000a_Zoomed=1_x000d__x000a_Row=0_x000d__x000a_Column=0_x000d__x000a_Height=300_x000d__x000a_Width=300_x000d__x000a_FontName=細明體_x000d__x000a_FontStyle=0_x000d__x000a_FontSize=9_x000d__x000a_PrtFontName=Co 2 2 4 3 10 3" xfId="2650"/>
    <cellStyle name=" 3]_x000d__x000a_Zoomed=1_x000d__x000a_Row=0_x000d__x000a_Column=0_x000d__x000a_Height=300_x000d__x000a_Width=300_x000d__x000a_FontName=細明體_x000d__x000a_FontStyle=0_x000d__x000a_FontSize=9_x000d__x000a_PrtFontName=Co 2 2 5 4 3 3" xfId="2651"/>
    <cellStyle name=" 3]_x000d__x000a_Zoomed=1_x000d__x000a_Row=0_x000d__x000a_Column=0_x000d__x000a_Height=300_x000d__x000a_Width=300_x000d__x000a_FontName=細明體_x000d__x000a_FontStyle=0_x000d__x000a_FontSize=9_x000d__x000a_PrtFontName=Co 2 2 5 4 4" xfId="2652"/>
    <cellStyle name=" 3]_x000d__x000a_Zoomed=1_x000d__x000a_Row=0_x000d__x000a_Column=0_x000d__x000a_Height=300_x000d__x000a_Width=300_x000d__x000a_FontName=細明體_x000d__x000a_FontStyle=0_x000d__x000a_FontSize=9_x000d__x000a_PrtFontName=Co 2 2 4 3 11" xfId="2653"/>
    <cellStyle name=" 3]_x000d__x000a_Zoomed=1_x000d__x000a_Row=0_x000d__x000a_Column=0_x000d__x000a_Height=300_x000d__x000a_Width=300_x000d__x000a_FontName=細明體_x000d__x000a_FontStyle=0_x000d__x000a_FontSize=9_x000d__x000a_PrtFontName=Co 3 4 3 12 2 2" xfId="2654"/>
    <cellStyle name=" 3]_x000d__x000a_Zoomed=1_x000d__x000a_Row=0_x000d__x000a_Column=0_x000d__x000a_Height=300_x000d__x000a_Width=300_x000d__x000a_FontName=細明體_x000d__x000a_FontStyle=0_x000d__x000a_FontSize=9_x000d__x000a_PrtFontName=Co 2 2 5 4 4 2" xfId="2655"/>
    <cellStyle name=" 3]_x000d__x000a_Zoomed=1_x000d__x000a_Row=0_x000d__x000a_Column=0_x000d__x000a_Height=300_x000d__x000a_Width=300_x000d__x000a_FontName=細明體_x000d__x000a_FontStyle=0_x000d__x000a_FontSize=9_x000d__x000a_PrtFontName=Co 2 2 4 3 11 2" xfId="2656"/>
    <cellStyle name=" 3]_x000d__x000a_Zoomed=1_x000d__x000a_Row=0_x000d__x000a_Column=0_x000d__x000a_Height=300_x000d__x000a_Width=300_x000d__x000a_FontName=細明體_x000d__x000a_FontStyle=0_x000d__x000a_FontSize=9_x000d__x000a_PrtFontName=Co 2 2 5 4 5" xfId="2657"/>
    <cellStyle name=" 3]_x000d__x000a_Zoomed=1_x000d__x000a_Row=0_x000d__x000a_Column=0_x000d__x000a_Height=300_x000d__x000a_Width=300_x000d__x000a_FontName=細明體_x000d__x000a_FontStyle=0_x000d__x000a_FontSize=9_x000d__x000a_PrtFontName=Co 2 2 4 3 12" xfId="2658"/>
    <cellStyle name=" 3]_x000d__x000a_Zoomed=1_x000d__x000a_Row=0_x000d__x000a_Column=0_x000d__x000a_Height=300_x000d__x000a_Width=300_x000d__x000a_FontName=細明體_x000d__x000a_FontStyle=0_x000d__x000a_FontSize=9_x000d__x000a_PrtFontName=Co 3 4 4 10 2" xfId="2659"/>
    <cellStyle name=" 3]_x000d__x000a_Zoomed=1_x000d__x000a_Row=0_x000d__x000a_Column=0_x000d__x000a_Height=300_x000d__x000a_Width=300_x000d__x000a_FontName=細明體_x000d__x000a_FontStyle=0_x000d__x000a_FontSize=9_x000d__x000a_PrtFontName=Co 2 2 5 4 5 2" xfId="2660"/>
    <cellStyle name=" 3]_x000d__x000a_Zoomed=1_x000d__x000a_Row=0_x000d__x000a_Column=0_x000d__x000a_Height=300_x000d__x000a_Width=300_x000d__x000a_FontName=細明體_x000d__x000a_FontStyle=0_x000d__x000a_FontSize=9_x000d__x000a_PrtFontName=Co 2 2 4 3 12 2" xfId="2661"/>
    <cellStyle name=" 3]_x000d__x000a_Zoomed=1_x000d__x000a_Row=0_x000d__x000a_Column=0_x000d__x000a_Height=300_x000d__x000a_Width=300_x000d__x000a_FontName=細明體_x000d__x000a_FontStyle=0_x000d__x000a_FontSize=9_x000d__x000a_PrtFontName=Co 2 2 6 2 2 5 2" xfId="2662"/>
    <cellStyle name=" 3]_x000d__x000a_Zoomed=1_x000d__x000a_Row=0_x000d__x000a_Column=0_x000d__x000a_Height=300_x000d__x000a_Width=300_x000d__x000a_FontName=細明體_x000d__x000a_FontStyle=0_x000d__x000a_FontSize=9_x000d__x000a_PrtFontName=Co 2 2 4 3 12 3" xfId="2663"/>
    <cellStyle name=" 3]_x000d__x000a_Zoomed=1_x000d__x000a_Row=0_x000d__x000a_Column=0_x000d__x000a_Height=300_x000d__x000a_Width=300_x000d__x000a_FontName=細明體_x000d__x000a_FontStyle=0_x000d__x000a_FontSize=9_x000d__x000a_PrtFontName=Co 2 2 5 4 5 3" xfId="2664"/>
    <cellStyle name=" 3]_x000d__x000a_Zoomed=1_x000d__x000a_Row=0_x000d__x000a_Column=0_x000d__x000a_Height=300_x000d__x000a_Width=300_x000d__x000a_FontName=細明體_x000d__x000a_FontStyle=0_x000d__x000a_FontSize=9_x000d__x000a_PrtFontName=Co 2 2 5 4 6 2" xfId="2665"/>
    <cellStyle name=" 3]_x000d__x000a_Zoomed=1_x000d__x000a_Row=0_x000d__x000a_Column=0_x000d__x000a_Height=300_x000d__x000a_Width=300_x000d__x000a_FontName=細明體_x000d__x000a_FontStyle=0_x000d__x000a_FontSize=9_x000d__x000a_PrtFontName=Co 2 2 4 3 13 2" xfId="2666"/>
    <cellStyle name=" 3]_x000d__x000a_Zoomed=1_x000d__x000a_Row=0_x000d__x000a_Column=0_x000d__x000a_Height=300_x000d__x000a_Width=300_x000d__x000a_FontName=細明體_x000d__x000a_FontStyle=0_x000d__x000a_FontSize=9_x000d__x000a_PrtFontName=Co 2 2 5 4 6 2 2" xfId="2667"/>
    <cellStyle name=" 3]_x000d__x000a_Zoomed=1_x000d__x000a_Row=0_x000d__x000a_Column=0_x000d__x000a_Height=300_x000d__x000a_Width=300_x000d__x000a_FontName=細明體_x000d__x000a_FontStyle=0_x000d__x000a_FontSize=9_x000d__x000a_PrtFontName=Co 2 2 4 3 13 2 2" xfId="2668"/>
    <cellStyle name=" 3]_x000d__x000a_Zoomed=1_x000d__x000a_Row=0_x000d__x000a_Column=0_x000d__x000a_Height=300_x000d__x000a_Width=300_x000d__x000a_FontName=細明體_x000d__x000a_FontStyle=0_x000d__x000a_FontSize=9_x000d__x000a_PrtFontName=Co 2 2 6 2 2 6 2" xfId="2669"/>
    <cellStyle name=" 3]_x000d__x000a_Zoomed=1_x000d__x000a_Row=0_x000d__x000a_Column=0_x000d__x000a_Height=300_x000d__x000a_Width=300_x000d__x000a_FontName=細明體_x000d__x000a_FontStyle=0_x000d__x000a_FontSize=9_x000d__x000a_PrtFontName=Co 2 2 4 3 13 3" xfId="2670"/>
    <cellStyle name=" 3]_x000d__x000a_Zoomed=1_x000d__x000a_Row=0_x000d__x000a_Column=0_x000d__x000a_Height=300_x000d__x000a_Width=300_x000d__x000a_FontName=細明體_x000d__x000a_FontStyle=0_x000d__x000a_FontSize=9_x000d__x000a_PrtFontName=Co 2 2 5 4 6 3" xfId="2671"/>
    <cellStyle name=" 3]_x000d__x000a_Zoomed=1_x000d__x000a_Row=0_x000d__x000a_Column=0_x000d__x000a_Height=300_x000d__x000a_Width=300_x000d__x000a_FontName=細明體_x000d__x000a_FontStyle=0_x000d__x000a_FontSize=9_x000d__x000a_PrtFontName=Co 2 2 4 3 2 2" xfId="2672"/>
    <cellStyle name=" 3]_x000d__x000a_Zoomed=1_x000d__x000a_Row=0_x000d__x000a_Column=0_x000d__x000a_Height=300_x000d__x000a_Width=300_x000d__x000a_FontName=細明體_x000d__x000a_FontStyle=0_x000d__x000a_FontSize=9_x000d__x000a_PrtFontName=Co 2 2 4 3 2 3" xfId="2673"/>
    <cellStyle name=" 3]_x000d__x000a_Zoomed=1_x000d__x000a_Row=0_x000d__x000a_Column=0_x000d__x000a_Height=300_x000d__x000a_Width=300_x000d__x000a_FontName=細明體_x000d__x000a_FontStyle=0_x000d__x000a_FontSize=9_x000d__x000a_PrtFontName=Co 2 2 4 3 3" xfId="2674"/>
    <cellStyle name=" 3]_x000d__x000a_Zoomed=1_x000d__x000a_Row=0_x000d__x000a_Column=0_x000d__x000a_Height=300_x000d__x000a_Width=300_x000d__x000a_FontName=細明體_x000d__x000a_FontStyle=0_x000d__x000a_FontSize=9_x000d__x000a_PrtFontName=Co 2 2 4 3 3 2" xfId="2675"/>
    <cellStyle name=" 3]_x000d__x000a_Zoomed=1_x000d__x000a_Row=0_x000d__x000a_Column=0_x000d__x000a_Height=300_x000d__x000a_Width=300_x000d__x000a_FontName=細明體_x000d__x000a_FontStyle=0_x000d__x000a_FontSize=9_x000d__x000a_PrtFontName=Co 2 2 4 3 3 2 2" xfId="2676"/>
    <cellStyle name=" 3]_x000d__x000a_Zoomed=1_x000d__x000a_Row=0_x000d__x000a_Column=0_x000d__x000a_Height=300_x000d__x000a_Width=300_x000d__x000a_FontName=細明體_x000d__x000a_FontStyle=0_x000d__x000a_FontSize=9_x000d__x000a_PrtFontName=Co 2 4 4 5 3" xfId="2677"/>
    <cellStyle name=" 3]_x000d__x000a_Zoomed=1_x000d__x000a_Row=0_x000d__x000a_Column=0_x000d__x000a_Height=300_x000d__x000a_Width=300_x000d__x000a_FontName=細明體_x000d__x000a_FontStyle=0_x000d__x000a_FontSize=9_x000d__x000a_PrtFontName=Co 2 2 4 3 3 3" xfId="2678"/>
    <cellStyle name=" 3]_x000d__x000a_Zoomed=1_x000d__x000a_Row=0_x000d__x000a_Column=0_x000d__x000a_Height=300_x000d__x000a_Width=300_x000d__x000a_FontName=細明體_x000d__x000a_FontStyle=0_x000d__x000a_FontSize=9_x000d__x000a_PrtFontName=Co 2 2 4 3 4 2" xfId="2679"/>
    <cellStyle name=" 3]_x000d__x000a_Zoomed=1_x000d__x000a_Row=0_x000d__x000a_Column=0_x000d__x000a_Height=300_x000d__x000a_Width=300_x000d__x000a_FontName=細明體_x000d__x000a_FontStyle=0_x000d__x000a_FontSize=9_x000d__x000a_PrtFontName=Co 2 2 4 3 4 2 2" xfId="2680"/>
    <cellStyle name=" 3]_x000d__x000a_Zoomed=1_x000d__x000a_Row=0_x000d__x000a_Column=0_x000d__x000a_Height=300_x000d__x000a_Width=300_x000d__x000a_FontName=細明體_x000d__x000a_FontStyle=0_x000d__x000a_FontSize=9_x000d__x000a_PrtFontName=Co 2 2 6 4 8 2 2" xfId="2681"/>
    <cellStyle name=" 3]_x000d__x000a_Zoomed=1_x000d__x000a_Row=0_x000d__x000a_Column=0_x000d__x000a_Height=300_x000d__x000a_Width=300_x000d__x000a_FontName=細明體_x000d__x000a_FontStyle=0_x000d__x000a_FontSize=9_x000d__x000a_PrtFontName=Co 2 2 4 3 4 3" xfId="2682"/>
    <cellStyle name=" 3]_x000d__x000a_Zoomed=1_x000d__x000a_Row=0_x000d__x000a_Column=0_x000d__x000a_Height=300_x000d__x000a_Width=300_x000d__x000a_FontName=細明體_x000d__x000a_FontStyle=0_x000d__x000a_FontSize=9_x000d__x000a_PrtFontName=Co 2 2 4 3 5 2" xfId="2683"/>
    <cellStyle name=" 3]_x000d__x000a_Zoomed=1_x000d__x000a_Row=0_x000d__x000a_Column=0_x000d__x000a_Height=300_x000d__x000a_Width=300_x000d__x000a_FontName=細明體_x000d__x000a_FontStyle=0_x000d__x000a_FontSize=9_x000d__x000a_PrtFontName=Co 2 2 4 3 5 2 2" xfId="2684"/>
    <cellStyle name=" 3]_x000d__x000a_Zoomed=1_x000d__x000a_Row=0_x000d__x000a_Column=0_x000d__x000a_Height=300_x000d__x000a_Width=300_x000d__x000a_FontName=細明體_x000d__x000a_FontStyle=0_x000d__x000a_FontSize=9_x000d__x000a_PrtFontName=Co 2 2 4 3 5 3" xfId="2685"/>
    <cellStyle name=" 3]_x000d__x000a_Zoomed=1_x000d__x000a_Row=0_x000d__x000a_Column=0_x000d__x000a_Height=300_x000d__x000a_Width=300_x000d__x000a_FontName=細明體_x000d__x000a_FontStyle=0_x000d__x000a_FontSize=9_x000d__x000a_PrtFontName=Co 2 2 5 3 12 2" xfId="2686"/>
    <cellStyle name=" 3]_x000d__x000a_Zoomed=1_x000d__x000a_Row=0_x000d__x000a_Column=0_x000d__x000a_Height=300_x000d__x000a_Width=300_x000d__x000a_FontName=細明體_x000d__x000a_FontStyle=0_x000d__x000a_FontSize=9_x000d__x000a_PrtFontName=Co 4 2 2 9" xfId="2687"/>
    <cellStyle name=" 3]_x000d__x000a_Zoomed=1_x000d__x000a_Row=0_x000d__x000a_Column=0_x000d__x000a_Height=300_x000d__x000a_Width=300_x000d__x000a_FontName=細明體_x000d__x000a_FontStyle=0_x000d__x000a_FontSize=9_x000d__x000a_PrtFontName=Co 2 2 4 3 6" xfId="2688"/>
    <cellStyle name=" 3]_x000d__x000a_Zoomed=1_x000d__x000a_Row=0_x000d__x000a_Column=0_x000d__x000a_Height=300_x000d__x000a_Width=300_x000d__x000a_FontName=細明體_x000d__x000a_FontStyle=0_x000d__x000a_FontSize=9_x000d__x000a_PrtFontName=Co 2 2 5 3 12 2 2" xfId="2689"/>
    <cellStyle name=" 3]_x000d__x000a_Zoomed=1_x000d__x000a_Row=0_x000d__x000a_Column=0_x000d__x000a_Height=300_x000d__x000a_Width=300_x000d__x000a_FontName=細明體_x000d__x000a_FontStyle=0_x000d__x000a_FontSize=9_x000d__x000a_PrtFontName=Co 4 2 2 9 2" xfId="2690"/>
    <cellStyle name=" 3]_x000d__x000a_Zoomed=1_x000d__x000a_Row=0_x000d__x000a_Column=0_x000d__x000a_Height=300_x000d__x000a_Width=300_x000d__x000a_FontName=細明體_x000d__x000a_FontStyle=0_x000d__x000a_FontSize=9_x000d__x000a_PrtFontName=Co 2 2 4 3 6 2" xfId="2691"/>
    <cellStyle name=" 3]_x000d__x000a_Zoomed=1_x000d__x000a_Row=0_x000d__x000a_Column=0_x000d__x000a_Height=300_x000d__x000a_Width=300_x000d__x000a_FontName=細明體_x000d__x000a_FontStyle=0_x000d__x000a_FontSize=9_x000d__x000a_PrtFontName=Co 2 2 4 3 6 2 2" xfId="2692"/>
    <cellStyle name=" 3]_x000d__x000a_Zoomed=1_x000d__x000a_Row=0_x000d__x000a_Column=0_x000d__x000a_Height=300_x000d__x000a_Width=300_x000d__x000a_FontName=細明體_x000d__x000a_FontStyle=0_x000d__x000a_FontSize=9_x000d__x000a_PrtFontName=Co 2 2 5 3 12 3" xfId="2693"/>
    <cellStyle name=" 3]_x000d__x000a_Zoomed=1_x000d__x000a_Row=0_x000d__x000a_Column=0_x000d__x000a_Height=300_x000d__x000a_Width=300_x000d__x000a_FontName=細明體_x000d__x000a_FontStyle=0_x000d__x000a_FontSize=9_x000d__x000a_PrtFontName=Co 2 4 3 7 2" xfId="2694"/>
    <cellStyle name=" 3]_x000d__x000a_Zoomed=1_x000d__x000a_Row=0_x000d__x000a_Column=0_x000d__x000a_Height=300_x000d__x000a_Width=300_x000d__x000a_FontName=細明體_x000d__x000a_FontStyle=0_x000d__x000a_FontSize=9_x000d__x000a_PrtFontName=Co 2 2 4 3 7" xfId="2695"/>
    <cellStyle name=" 3]_x000d__x000a_Zoomed=1_x000d__x000a_Row=0_x000d__x000a_Column=0_x000d__x000a_Height=300_x000d__x000a_Width=300_x000d__x000a_FontName=細明體_x000d__x000a_FontStyle=0_x000d__x000a_FontSize=9_x000d__x000a_PrtFontName=Co 2 2 4 3 7 2" xfId="2696"/>
    <cellStyle name=" 3]_x000d__x000a_Zoomed=1_x000d__x000a_Row=0_x000d__x000a_Column=0_x000d__x000a_Height=300_x000d__x000a_Width=300_x000d__x000a_FontName=細明體_x000d__x000a_FontStyle=0_x000d__x000a_FontSize=9_x000d__x000a_PrtFontName=Co 2 2 4 3 7 2 2" xfId="2697"/>
    <cellStyle name=" 3]_x000d__x000a_Zoomed=1_x000d__x000a_Row=0_x000d__x000a_Column=0_x000d__x000a_Height=300_x000d__x000a_Width=300_x000d__x000a_FontName=細明體_x000d__x000a_FontStyle=0_x000d__x000a_FontSize=9_x000d__x000a_PrtFontName=Co 2 4 8 5 3" xfId="2698"/>
    <cellStyle name=" 3]_x000d__x000a_Zoomed=1_x000d__x000a_Row=0_x000d__x000a_Column=0_x000d__x000a_Height=300_x000d__x000a_Width=300_x000d__x000a_FontName=細明體_x000d__x000a_FontStyle=0_x000d__x000a_FontSize=9_x000d__x000a_PrtFontName=Co 2 2 4 3 7 3" xfId="2699"/>
    <cellStyle name=" 3]_x000d__x000a_Zoomed=1_x000d__x000a_Row=0_x000d__x000a_Column=0_x000d__x000a_Height=300_x000d__x000a_Width=300_x000d__x000a_FontName=細明體_x000d__x000a_FontStyle=0_x000d__x000a_FontSize=9_x000d__x000a_PrtFontName=Co 2 2 4 3 8" xfId="2700"/>
    <cellStyle name=" 3]_x000d__x000a_Zoomed=1_x000d__x000a_Row=0_x000d__x000a_Column=0_x000d__x000a_Height=300_x000d__x000a_Width=300_x000d__x000a_FontName=細明體_x000d__x000a_FontStyle=0_x000d__x000a_FontSize=9_x000d__x000a_PrtFontName=Co 2 2 4 3 8 2" xfId="2701"/>
    <cellStyle name=" 3]_x000d__x000a_Zoomed=1_x000d__x000a_Row=0_x000d__x000a_Column=0_x000d__x000a_Height=300_x000d__x000a_Width=300_x000d__x000a_FontName=細明體_x000d__x000a_FontStyle=0_x000d__x000a_FontSize=9_x000d__x000a_PrtFontName=Co 2 2 4 3 8 2 2" xfId="2702"/>
    <cellStyle name=" 3]_x000d__x000a_Zoomed=1_x000d__x000a_Row=0_x000d__x000a_Column=0_x000d__x000a_Height=300_x000d__x000a_Width=300_x000d__x000a_FontName=細明體_x000d__x000a_FontStyle=0_x000d__x000a_FontSize=9_x000d__x000a_PrtFontName=Co 2 2 4 3 8 3" xfId="2703"/>
    <cellStyle name=" 3]_x000d__x000a_Zoomed=1_x000d__x000a_Row=0_x000d__x000a_Column=0_x000d__x000a_Height=300_x000d__x000a_Width=300_x000d__x000a_FontName=細明體_x000d__x000a_FontStyle=0_x000d__x000a_FontSize=9_x000d__x000a_PrtFontName=Co 2 2 4 3 9 2 2" xfId="2704"/>
    <cellStyle name=" 3]_x000d__x000a_Zoomed=1_x000d__x000a_Row=0_x000d__x000a_Column=0_x000d__x000a_Height=300_x000d__x000a_Width=300_x000d__x000a_FontName=細明體_x000d__x000a_FontStyle=0_x000d__x000a_FontSize=9_x000d__x000a_PrtFontName=Co 2 2 4 3 9 3" xfId="2705"/>
    <cellStyle name=" 3]_x000d__x000a_Zoomed=1_x000d__x000a_Row=0_x000d__x000a_Column=0_x000d__x000a_Height=300_x000d__x000a_Width=300_x000d__x000a_FontName=細明體_x000d__x000a_FontStyle=0_x000d__x000a_FontSize=9_x000d__x000a_PrtFontName=Co 3 2 3 12 2 2" xfId="2706"/>
    <cellStyle name=" 3]_x000d__x000a_Zoomed=1_x000d__x000a_Row=0_x000d__x000a_Column=0_x000d__x000a_Height=300_x000d__x000a_Width=300_x000d__x000a_FontName=細明體_x000d__x000a_FontStyle=0_x000d__x000a_FontSize=9_x000d__x000a_PrtFontName=Co 2 2 4 4" xfId="2707"/>
    <cellStyle name=" 3]_x000d__x000a_Zoomed=1_x000d__x000a_Row=0_x000d__x000a_Column=0_x000d__x000a_Height=300_x000d__x000a_Width=300_x000d__x000a_FontName=細明體_x000d__x000a_FontStyle=0_x000d__x000a_FontSize=9_x000d__x000a_PrtFontName=Co 2 2 4 4 10 2" xfId="2708"/>
    <cellStyle name=" 3]_x000d__x000a_Zoomed=1_x000d__x000a_Row=0_x000d__x000a_Column=0_x000d__x000a_Height=300_x000d__x000a_Width=300_x000d__x000a_FontName=細明體_x000d__x000a_FontStyle=0_x000d__x000a_FontSize=9_x000d__x000a_PrtFontName=Co 2 2 4 4 11" xfId="2709"/>
    <cellStyle name=" 3]_x000d__x000a_Zoomed=1_x000d__x000a_Row=0_x000d__x000a_Column=0_x000d__x000a_Height=300_x000d__x000a_Width=300_x000d__x000a_FontName=細明體_x000d__x000a_FontStyle=0_x000d__x000a_FontSize=9_x000d__x000a_PrtFontName=Co 2 2 4 4 2" xfId="2710"/>
    <cellStyle name=" 3]_x000d__x000a_Zoomed=1_x000d__x000a_Row=0_x000d__x000a_Column=0_x000d__x000a_Height=300_x000d__x000a_Width=300_x000d__x000a_FontName=細明體_x000d__x000a_FontStyle=0_x000d__x000a_FontSize=9_x000d__x000a_PrtFontName=Co 2 2 4 4 2 2" xfId="2711"/>
    <cellStyle name=" 3]_x000d__x000a_Zoomed=1_x000d__x000a_Row=0_x000d__x000a_Column=0_x000d__x000a_Height=300_x000d__x000a_Width=300_x000d__x000a_FontName=細明體_x000d__x000a_FontStyle=0_x000d__x000a_FontSize=9_x000d__x000a_PrtFontName=Co 3 2 3 8 5 3" xfId="2712"/>
    <cellStyle name=" 3]_x000d__x000a_Zoomed=1_x000d__x000a_Row=0_x000d__x000a_Column=0_x000d__x000a_Height=300_x000d__x000a_Width=300_x000d__x000a_FontName=細明體_x000d__x000a_FontStyle=0_x000d__x000a_FontSize=9_x000d__x000a_PrtFontName=Co 2 2 4 4 2 2 2" xfId="2713"/>
    <cellStyle name=" 3]_x000d__x000a_Zoomed=1_x000d__x000a_Row=0_x000d__x000a_Column=0_x000d__x000a_Height=300_x000d__x000a_Width=300_x000d__x000a_FontName=細明體_x000d__x000a_FontStyle=0_x000d__x000a_FontSize=9_x000d__x000a_PrtFontName=Co 2 5 3 5 3" xfId="2714"/>
    <cellStyle name=" 3]_x000d__x000a_Zoomed=1_x000d__x000a_Row=0_x000d__x000a_Column=0_x000d__x000a_Height=300_x000d__x000a_Width=300_x000d__x000a_FontName=細明體_x000d__x000a_FontStyle=0_x000d__x000a_FontSize=9_x000d__x000a_PrtFontName=Co 2 2 4 4 2 3" xfId="2715"/>
    <cellStyle name=" 3]_x000d__x000a_Zoomed=1_x000d__x000a_Row=0_x000d__x000a_Column=0_x000d__x000a_Height=300_x000d__x000a_Width=300_x000d__x000a_FontName=細明體_x000d__x000a_FontStyle=0_x000d__x000a_FontSize=9_x000d__x000a_PrtFontName=Co 2 2 4 4 3" xfId="2716"/>
    <cellStyle name=" 3]_x000d__x000a_Zoomed=1_x000d__x000a_Row=0_x000d__x000a_Column=0_x000d__x000a_Height=300_x000d__x000a_Width=300_x000d__x000a_FontName=細明體_x000d__x000a_FontStyle=0_x000d__x000a_FontSize=9_x000d__x000a_PrtFontName=Co 2 2 4 4 3 2" xfId="2717"/>
    <cellStyle name=" 3]_x000d__x000a_Zoomed=1_x000d__x000a_Row=0_x000d__x000a_Column=0_x000d__x000a_Height=300_x000d__x000a_Width=300_x000d__x000a_FontName=細明體_x000d__x000a_FontStyle=0_x000d__x000a_FontSize=9_x000d__x000a_PrtFontName=Co 2 2 4 4 3 2 2" xfId="2718"/>
    <cellStyle name=" 3]_x000d__x000a_Zoomed=1_x000d__x000a_Row=0_x000d__x000a_Column=0_x000d__x000a_Height=300_x000d__x000a_Width=300_x000d__x000a_FontName=細明體_x000d__x000a_FontStyle=0_x000d__x000a_FontSize=9_x000d__x000a_PrtFontName=Co 2 5 4 5 3" xfId="2719"/>
    <cellStyle name=" 3]_x000d__x000a_Zoomed=1_x000d__x000a_Row=0_x000d__x000a_Column=0_x000d__x000a_Height=300_x000d__x000a_Width=300_x000d__x000a_FontName=細明體_x000d__x000a_FontStyle=0_x000d__x000a_FontSize=9_x000d__x000a_PrtFontName=Co 2 2 4 4 3 3" xfId="2720"/>
    <cellStyle name=" 3]_x000d__x000a_Zoomed=1_x000d__x000a_Row=0_x000d__x000a_Column=0_x000d__x000a_Height=300_x000d__x000a_Width=300_x000d__x000a_FontName=細明體_x000d__x000a_FontStyle=0_x000d__x000a_FontSize=9_x000d__x000a_PrtFontName=Co 2 2 4 4 4" xfId="2721"/>
    <cellStyle name=" 3]_x000d__x000a_Zoomed=1_x000d__x000a_Row=0_x000d__x000a_Column=0_x000d__x000a_Height=300_x000d__x000a_Width=300_x000d__x000a_FontName=細明體_x000d__x000a_FontStyle=0_x000d__x000a_FontSize=9_x000d__x000a_PrtFontName=Co 2 2 4 4 5" xfId="2722"/>
    <cellStyle name=" 3]_x000d__x000a_Zoomed=1_x000d__x000a_Row=0_x000d__x000a_Column=0_x000d__x000a_Height=300_x000d__x000a_Width=300_x000d__x000a_FontName=細明體_x000d__x000a_FontStyle=0_x000d__x000a_FontSize=9_x000d__x000a_PrtFontName=Co 2 2 4 4 5 2" xfId="2723"/>
    <cellStyle name=" 3]_x000d__x000a_Zoomed=1_x000d__x000a_Row=0_x000d__x000a_Column=0_x000d__x000a_Height=300_x000d__x000a_Width=300_x000d__x000a_FontName=細明體_x000d__x000a_FontStyle=0_x000d__x000a_FontSize=9_x000d__x000a_PrtFontName=Co 3 2 3 12" xfId="2724"/>
    <cellStyle name=" 3]_x000d__x000a_Zoomed=1_x000d__x000a_Row=0_x000d__x000a_Column=0_x000d__x000a_Height=300_x000d__x000a_Width=300_x000d__x000a_FontName=細明體_x000d__x000a_FontStyle=0_x000d__x000a_FontSize=9_x000d__x000a_PrtFontName=Co 2 2 4 4 5 2 2" xfId="2725"/>
    <cellStyle name=" 3]_x000d__x000a_Zoomed=1_x000d__x000a_Row=0_x000d__x000a_Column=0_x000d__x000a_Height=300_x000d__x000a_Width=300_x000d__x000a_FontName=細明體_x000d__x000a_FontStyle=0_x000d__x000a_FontSize=9_x000d__x000a_PrtFontName=Co 3 2 3 12 2" xfId="2726"/>
    <cellStyle name=" 3]_x000d__x000a_Zoomed=1_x000d__x000a_Row=0_x000d__x000a_Column=0_x000d__x000a_Height=300_x000d__x000a_Width=300_x000d__x000a_FontName=細明體_x000d__x000a_FontStyle=0_x000d__x000a_FontSize=9_x000d__x000a_PrtFontName=Co 2 2 4 4 5 3" xfId="2727"/>
    <cellStyle name=" 3]_x000d__x000a_Zoomed=1_x000d__x000a_Row=0_x000d__x000a_Column=0_x000d__x000a_Height=300_x000d__x000a_Width=300_x000d__x000a_FontName=細明體_x000d__x000a_FontStyle=0_x000d__x000a_FontSize=9_x000d__x000a_PrtFontName=Co 2 6 11 2" xfId="2728"/>
    <cellStyle name=" 3]_x000d__x000a_Zoomed=1_x000d__x000a_Row=0_x000d__x000a_Column=0_x000d__x000a_Height=300_x000d__x000a_Width=300_x000d__x000a_FontName=細明體_x000d__x000a_FontStyle=0_x000d__x000a_FontSize=9_x000d__x000a_PrtFontName=Co 3 2 3 13" xfId="2729"/>
    <cellStyle name=" 3]_x000d__x000a_Zoomed=1_x000d__x000a_Row=0_x000d__x000a_Column=0_x000d__x000a_Height=300_x000d__x000a_Width=300_x000d__x000a_FontName=細明體_x000d__x000a_FontStyle=0_x000d__x000a_FontSize=9_x000d__x000a_PrtFontName=Co 4 2 3 9 2" xfId="2730"/>
    <cellStyle name=" 3]_x000d__x000a_Zoomed=1_x000d__x000a_Row=0_x000d__x000a_Column=0_x000d__x000a_Height=300_x000d__x000a_Width=300_x000d__x000a_FontName=細明體_x000d__x000a_FontStyle=0_x000d__x000a_FontSize=9_x000d__x000a_PrtFontName=Co 2 2 5 3 13 2 2" xfId="2731"/>
    <cellStyle name=" 3]_x000d__x000a_Zoomed=1_x000d__x000a_Row=0_x000d__x000a_Column=0_x000d__x000a_Height=300_x000d__x000a_Width=300_x000d__x000a_FontName=細明體_x000d__x000a_FontStyle=0_x000d__x000a_FontSize=9_x000d__x000a_PrtFontName=Co 2 2 4 4 6 2" xfId="2732"/>
    <cellStyle name=" 3]_x000d__x000a_Zoomed=1_x000d__x000a_Row=0_x000d__x000a_Column=0_x000d__x000a_Height=300_x000d__x000a_Width=300_x000d__x000a_FontName=細明體_x000d__x000a_FontStyle=0_x000d__x000a_FontSize=9_x000d__x000a_PrtFontName=Co 2 2 4 4 6 2 2" xfId="2733"/>
    <cellStyle name=" 3]_x000d__x000a_Zoomed=1_x000d__x000a_Row=0_x000d__x000a_Column=0_x000d__x000a_Height=300_x000d__x000a_Width=300_x000d__x000a_FontName=細明體_x000d__x000a_FontStyle=0_x000d__x000a_FontSize=9_x000d__x000a_PrtFontName=Co 2 2 4 4 7 2" xfId="2734"/>
    <cellStyle name=" 3]_x000d__x000a_Zoomed=1_x000d__x000a_Row=0_x000d__x000a_Column=0_x000d__x000a_Height=300_x000d__x000a_Width=300_x000d__x000a_FontName=細明體_x000d__x000a_FontStyle=0_x000d__x000a_FontSize=9_x000d__x000a_PrtFontName=Co 2 2 4 4 7 2 2" xfId="2735"/>
    <cellStyle name=" 3]_x000d__x000a_Zoomed=1_x000d__x000a_Row=0_x000d__x000a_Column=0_x000d__x000a_Height=300_x000d__x000a_Width=300_x000d__x000a_FontName=細明體_x000d__x000a_FontStyle=0_x000d__x000a_FontSize=9_x000d__x000a_PrtFontName=Co 2 5 8 5 3" xfId="2736"/>
    <cellStyle name=" 3]_x000d__x000a_Zoomed=1_x000d__x000a_Row=0_x000d__x000a_Column=0_x000d__x000a_Height=300_x000d__x000a_Width=300_x000d__x000a_FontName=細明體_x000d__x000a_FontStyle=0_x000d__x000a_FontSize=9_x000d__x000a_PrtFontName=Co 2 2 4 4 7 3" xfId="2737"/>
    <cellStyle name=" 3]_x000d__x000a_Zoomed=1_x000d__x000a_Row=0_x000d__x000a_Column=0_x000d__x000a_Height=300_x000d__x000a_Width=300_x000d__x000a_FontName=細明體_x000d__x000a_FontStyle=0_x000d__x000a_FontSize=9_x000d__x000a_PrtFontName=Co 2 6 13 2" xfId="2738"/>
    <cellStyle name=" 3]_x000d__x000a_Zoomed=1_x000d__x000a_Row=0_x000d__x000a_Column=0_x000d__x000a_Height=300_x000d__x000a_Width=300_x000d__x000a_FontName=細明體_x000d__x000a_FontStyle=0_x000d__x000a_FontSize=9_x000d__x000a_PrtFontName=Co 2 2 4 4 8" xfId="2739"/>
    <cellStyle name=" 3]_x000d__x000a_Zoomed=1_x000d__x000a_Row=0_x000d__x000a_Column=0_x000d__x000a_Height=300_x000d__x000a_Width=300_x000d__x000a_FontName=細明體_x000d__x000a_FontStyle=0_x000d__x000a_FontSize=9_x000d__x000a_PrtFontName=Co 2 2 4 4 8 2" xfId="2740"/>
    <cellStyle name=" 3]_x000d__x000a_Zoomed=1_x000d__x000a_Row=0_x000d__x000a_Column=0_x000d__x000a_Height=300_x000d__x000a_Width=300_x000d__x000a_FontName=細明體_x000d__x000a_FontStyle=0_x000d__x000a_FontSize=9_x000d__x000a_PrtFontName=Co 2 2 4 4 8 3" xfId="2741"/>
    <cellStyle name=" 3]_x000d__x000a_Zoomed=1_x000d__x000a_Row=0_x000d__x000a_Column=0_x000d__x000a_Height=300_x000d__x000a_Width=300_x000d__x000a_FontName=細明體_x000d__x000a_FontStyle=0_x000d__x000a_FontSize=9_x000d__x000a_PrtFontName=Co 2 6 14 2" xfId="2742"/>
    <cellStyle name=" 3]_x000d__x000a_Zoomed=1_x000d__x000a_Row=0_x000d__x000a_Column=0_x000d__x000a_Height=300_x000d__x000a_Width=300_x000d__x000a_FontName=細明體_x000d__x000a_FontStyle=0_x000d__x000a_FontSize=9_x000d__x000a_PrtFontName=Co 2 6 15 2" xfId="2743"/>
    <cellStyle name=" 3]_x000d__x000a_Zoomed=1_x000d__x000a_Row=0_x000d__x000a_Column=0_x000d__x000a_Height=300_x000d__x000a_Width=300_x000d__x000a_FontName=細明體_x000d__x000a_FontStyle=0_x000d__x000a_FontSize=9_x000d__x000a_PrtFontName=Co 2 2 4 4 9 3" xfId="2744"/>
    <cellStyle name=" 3]_x000d__x000a_Zoomed=1_x000d__x000a_Row=0_x000d__x000a_Column=0_x000d__x000a_Height=300_x000d__x000a_Width=300_x000d__x000a_FontName=細明體_x000d__x000a_FontStyle=0_x000d__x000a_FontSize=9_x000d__x000a_PrtFontName=Co 3 2 3 13 2 2" xfId="2745"/>
    <cellStyle name=" 3]_x000d__x000a_Zoomed=1_x000d__x000a_Row=0_x000d__x000a_Column=0_x000d__x000a_Height=300_x000d__x000a_Width=300_x000d__x000a_FontName=細明體_x000d__x000a_FontStyle=0_x000d__x000a_FontSize=9_x000d__x000a_PrtFontName=Co 2 2 4 5" xfId="2746"/>
    <cellStyle name=" 3]_x000d__x000a_Zoomed=1_x000d__x000a_Row=0_x000d__x000a_Column=0_x000d__x000a_Height=300_x000d__x000a_Width=300_x000d__x000a_FontName=細明體_x000d__x000a_FontStyle=0_x000d__x000a_FontSize=9_x000d__x000a_PrtFontName=Co 2 4 3 13 2 2" xfId="2747"/>
    <cellStyle name=" 3]_x000d__x000a_Zoomed=1_x000d__x000a_Row=0_x000d__x000a_Column=0_x000d__x000a_Height=300_x000d__x000a_Width=300_x000d__x000a_FontName=細明體_x000d__x000a_FontStyle=0_x000d__x000a_FontSize=9_x000d__x000a_PrtFontName=Co 2 2 4 5 2" xfId="2748"/>
    <cellStyle name=" 3]_x000d__x000a_Zoomed=1_x000d__x000a_Row=0_x000d__x000a_Column=0_x000d__x000a_Height=300_x000d__x000a_Width=300_x000d__x000a_FontName=細明體_x000d__x000a_FontStyle=0_x000d__x000a_FontSize=9_x000d__x000a_PrtFontName=Co 2 2 4 5 2 2" xfId="2749"/>
    <cellStyle name=" 3]_x000d__x000a_Zoomed=1_x000d__x000a_Row=0_x000d__x000a_Column=0_x000d__x000a_Height=300_x000d__x000a_Width=300_x000d__x000a_FontName=細明體_x000d__x000a_FontStyle=0_x000d__x000a_FontSize=9_x000d__x000a_PrtFontName=Co 2 2 4 5 3" xfId="2750"/>
    <cellStyle name=" 3]_x000d__x000a_Zoomed=1_x000d__x000a_Row=0_x000d__x000a_Column=0_x000d__x000a_Height=300_x000d__x000a_Width=300_x000d__x000a_FontName=細明體_x000d__x000a_FontStyle=0_x000d__x000a_FontSize=9_x000d__x000a_PrtFontName=Co 2 2 4 6 2" xfId="2751"/>
    <cellStyle name=" 3]_x000d__x000a_Zoomed=1_x000d__x000a_Row=0_x000d__x000a_Column=0_x000d__x000a_Height=300_x000d__x000a_Width=300_x000d__x000a_FontName=細明體_x000d__x000a_FontStyle=0_x000d__x000a_FontSize=9_x000d__x000a_PrtFontName=Co 2 2 4 6 3" xfId="2752"/>
    <cellStyle name=" 3]_x000d__x000a_Zoomed=1_x000d__x000a_Row=0_x000d__x000a_Column=0_x000d__x000a_Height=300_x000d__x000a_Width=300_x000d__x000a_FontName=細明體_x000d__x000a_FontStyle=0_x000d__x000a_FontSize=9_x000d__x000a_PrtFontName=Co 7 8 6 2" xfId="2753"/>
    <cellStyle name=" 3]_x000d__x000a_Zoomed=1_x000d__x000a_Row=0_x000d__x000a_Column=0_x000d__x000a_Height=300_x000d__x000a_Width=300_x000d__x000a_FontName=細明體_x000d__x000a_FontStyle=0_x000d__x000a_FontSize=9_x000d__x000a_PrtFontName=Co 2 2 4 7" xfId="2754"/>
    <cellStyle name=" 3]_x000d__x000a_Zoomed=1_x000d__x000a_Row=0_x000d__x000a_Column=0_x000d__x000a_Height=300_x000d__x000a_Width=300_x000d__x000a_FontName=細明體_x000d__x000a_FontStyle=0_x000d__x000a_FontSize=9_x000d__x000a_PrtFontName=Co 2 2 4 7 2" xfId="2755"/>
    <cellStyle name=" 3]_x000d__x000a_Zoomed=1_x000d__x000a_Row=0_x000d__x000a_Column=0_x000d__x000a_Height=300_x000d__x000a_Width=300_x000d__x000a_FontName=細明體_x000d__x000a_FontStyle=0_x000d__x000a_FontSize=9_x000d__x000a_PrtFontName=Co 2 2 4 7 2 2" xfId="2756"/>
    <cellStyle name=" 3]_x000d__x000a_Zoomed=1_x000d__x000a_Row=0_x000d__x000a_Column=0_x000d__x000a_Height=300_x000d__x000a_Width=300_x000d__x000a_FontName=細明體_x000d__x000a_FontStyle=0_x000d__x000a_FontSize=9_x000d__x000a_PrtFontName=Co 2 2 4 7 3" xfId="2757"/>
    <cellStyle name=" 3]_x000d__x000a_Zoomed=1_x000d__x000a_Row=0_x000d__x000a_Column=0_x000d__x000a_Height=300_x000d__x000a_Width=300_x000d__x000a_FontName=細明體_x000d__x000a_FontStyle=0_x000d__x000a_FontSize=9_x000d__x000a_PrtFontName=Co 9 5 2 2" xfId="2758"/>
    <cellStyle name=" 3]_x000d__x000a_Zoomed=1_x000d__x000a_Row=0_x000d__x000a_Column=0_x000d__x000a_Height=300_x000d__x000a_Width=300_x000d__x000a_FontName=細明體_x000d__x000a_FontStyle=0_x000d__x000a_FontSize=9_x000d__x000a_PrtFontName=Co 2 2 4 8 2" xfId="2759"/>
    <cellStyle name=" 3]_x000d__x000a_Zoomed=1_x000d__x000a_Row=0_x000d__x000a_Column=0_x000d__x000a_Height=300_x000d__x000a_Width=300_x000d__x000a_FontName=細明體_x000d__x000a_FontStyle=0_x000d__x000a_FontSize=9_x000d__x000a_PrtFontName=Co 2 2 4 8 2 2" xfId="2760"/>
    <cellStyle name=" 3]_x000d__x000a_Zoomed=1_x000d__x000a_Row=0_x000d__x000a_Column=0_x000d__x000a_Height=300_x000d__x000a_Width=300_x000d__x000a_FontName=細明體_x000d__x000a_FontStyle=0_x000d__x000a_FontSize=9_x000d__x000a_PrtFontName=Co 5 4 6 2 2" xfId="2761"/>
    <cellStyle name=" 3]_x000d__x000a_Zoomed=1_x000d__x000a_Row=0_x000d__x000a_Column=0_x000d__x000a_Height=300_x000d__x000a_Width=300_x000d__x000a_FontName=細明體_x000d__x000a_FontStyle=0_x000d__x000a_FontSize=9_x000d__x000a_PrtFontName=Co 2 2 4 8 3" xfId="2762"/>
    <cellStyle name=" 3]_x000d__x000a_Zoomed=1_x000d__x000a_Row=0_x000d__x000a_Column=0_x000d__x000a_Height=300_x000d__x000a_Width=300_x000d__x000a_FontName=細明體_x000d__x000a_FontStyle=0_x000d__x000a_FontSize=9_x000d__x000a_PrtFontName=Co 2 2 4 8 3 2" xfId="2763"/>
    <cellStyle name=" 3]_x000d__x000a_Zoomed=1_x000d__x000a_Row=0_x000d__x000a_Column=0_x000d__x000a_Height=300_x000d__x000a_Width=300_x000d__x000a_FontName=細明體_x000d__x000a_FontStyle=0_x000d__x000a_FontSize=9_x000d__x000a_PrtFontName=Co 2 2 6 4 10" xfId="2764"/>
    <cellStyle name=" 3]_x000d__x000a_Zoomed=1_x000d__x000a_Row=0_x000d__x000a_Column=0_x000d__x000a_Height=300_x000d__x000a_Width=300_x000d__x000a_FontName=細明體_x000d__x000a_FontStyle=0_x000d__x000a_FontSize=9_x000d__x000a_PrtFontName=Co 2 2 4 8 3 2 2" xfId="2765"/>
    <cellStyle name=" 3]_x000d__x000a_Zoomed=1_x000d__x000a_Row=0_x000d__x000a_Column=0_x000d__x000a_Height=300_x000d__x000a_Width=300_x000d__x000a_FontName=細明體_x000d__x000a_FontStyle=0_x000d__x000a_FontSize=9_x000d__x000a_PrtFontName=Co 3 2 7 3" xfId="2766"/>
    <cellStyle name=" 3]_x000d__x000a_Zoomed=1_x000d__x000a_Row=0_x000d__x000a_Column=0_x000d__x000a_Height=300_x000d__x000a_Width=300_x000d__x000a_FontName=細明體_x000d__x000a_FontStyle=0_x000d__x000a_FontSize=9_x000d__x000a_PrtFontName=Co 2 2 4 8 4" xfId="2767"/>
    <cellStyle name=" 3]_x000d__x000a_Zoomed=1_x000d__x000a_Row=0_x000d__x000a_Column=0_x000d__x000a_Height=300_x000d__x000a_Width=300_x000d__x000a_FontName=細明體_x000d__x000a_FontStyle=0_x000d__x000a_FontSize=9_x000d__x000a_PrtFontName=Co 2 2 4 8 4 2" xfId="2768"/>
    <cellStyle name=" 3]_x000d__x000a_Zoomed=1_x000d__x000a_Row=0_x000d__x000a_Column=0_x000d__x000a_Height=300_x000d__x000a_Width=300_x000d__x000a_FontName=細明體_x000d__x000a_FontStyle=0_x000d__x000a_FontSize=9_x000d__x000a_PrtFontName=Co 2 2 4 8 4 2 2" xfId="2769"/>
    <cellStyle name=" 3]_x000d__x000a_Zoomed=1_x000d__x000a_Row=0_x000d__x000a_Column=0_x000d__x000a_Height=300_x000d__x000a_Width=300_x000d__x000a_FontName=細明體_x000d__x000a_FontStyle=0_x000d__x000a_FontSize=9_x000d__x000a_PrtFontName=Co 3 3 7 3" xfId="2770"/>
    <cellStyle name=" 3]_x000d__x000a_Zoomed=1_x000d__x000a_Row=0_x000d__x000a_Column=0_x000d__x000a_Height=300_x000d__x000a_Width=300_x000d__x000a_FontName=細明體_x000d__x000a_FontStyle=0_x000d__x000a_FontSize=9_x000d__x000a_PrtFontName=Co 2 2 4 8 5 2" xfId="2771"/>
    <cellStyle name=" 3]_x000d__x000a_Zoomed=1_x000d__x000a_Row=0_x000d__x000a_Column=0_x000d__x000a_Height=300_x000d__x000a_Width=300_x000d__x000a_FontName=細明體_x000d__x000a_FontStyle=0_x000d__x000a_FontSize=9_x000d__x000a_PrtFontName=Co 2 2 4 8 5 2 2" xfId="2772"/>
    <cellStyle name=" 3]_x000d__x000a_Zoomed=1_x000d__x000a_Row=0_x000d__x000a_Column=0_x000d__x000a_Height=300_x000d__x000a_Width=300_x000d__x000a_FontName=細明體_x000d__x000a_FontStyle=0_x000d__x000a_FontSize=9_x000d__x000a_PrtFontName=Co 3 4 7 3" xfId="2773"/>
    <cellStyle name=" 3]_x000d__x000a_Zoomed=1_x000d__x000a_Row=0_x000d__x000a_Column=0_x000d__x000a_Height=300_x000d__x000a_Width=300_x000d__x000a_FontName=細明體_x000d__x000a_FontStyle=0_x000d__x000a_FontSize=9_x000d__x000a_PrtFontName=Co 2 2 4 8 6" xfId="2774"/>
    <cellStyle name=" 3]_x000d__x000a_Zoomed=1_x000d__x000a_Row=0_x000d__x000a_Column=0_x000d__x000a_Height=300_x000d__x000a_Width=300_x000d__x000a_FontName=細明體_x000d__x000a_FontStyle=0_x000d__x000a_FontSize=9_x000d__x000a_PrtFontName=Co 2 2 4 8 6 2" xfId="2775"/>
    <cellStyle name=" 3]_x000d__x000a_Zoomed=1_x000d__x000a_Row=0_x000d__x000a_Column=0_x000d__x000a_Height=300_x000d__x000a_Width=300_x000d__x000a_FontName=細明體_x000d__x000a_FontStyle=0_x000d__x000a_FontSize=9_x000d__x000a_PrtFontName=Co 2 2 5 8 4 2" xfId="2776"/>
    <cellStyle name=" 3]_x000d__x000a_Zoomed=1_x000d__x000a_Row=0_x000d__x000a_Column=0_x000d__x000a_Height=300_x000d__x000a_Width=300_x000d__x000a_FontName=細明體_x000d__x000a_FontStyle=0_x000d__x000a_FontSize=9_x000d__x000a_PrtFontName=Co 2 2 4 8 7" xfId="2777"/>
    <cellStyle name=" 3]_x000d__x000a_Zoomed=1_x000d__x000a_Row=0_x000d__x000a_Column=0_x000d__x000a_Height=300_x000d__x000a_Width=300_x000d__x000a_FontName=細明體_x000d__x000a_FontStyle=0_x000d__x000a_FontSize=9_x000d__x000a_PrtFontName=Co 9 5 3" xfId="2778"/>
    <cellStyle name=" 3]_x000d__x000a_Zoomed=1_x000d__x000a_Row=0_x000d__x000a_Column=0_x000d__x000a_Height=300_x000d__x000a_Width=300_x000d__x000a_FontName=細明體_x000d__x000a_FontStyle=0_x000d__x000a_FontSize=9_x000d__x000a_PrtFontName=Co 2 2 4 9" xfId="2779"/>
    <cellStyle name=" 3]_x000d__x000a_Zoomed=1_x000d__x000a_Row=0_x000d__x000a_Column=0_x000d__x000a_Height=300_x000d__x000a_Width=300_x000d__x000a_FontName=細明體_x000d__x000a_FontStyle=0_x000d__x000a_FontSize=9_x000d__x000a_PrtFontName=Co 2 2 4 9 2" xfId="2780"/>
    <cellStyle name=" 3]_x000d__x000a_Zoomed=1_x000d__x000a_Row=0_x000d__x000a_Column=0_x000d__x000a_Height=300_x000d__x000a_Width=300_x000d__x000a_FontName=細明體_x000d__x000a_FontStyle=0_x000d__x000a_FontSize=9_x000d__x000a_PrtFontName=Co 2 2 5" xfId="2781"/>
    <cellStyle name=" 3]_x000d__x000a_Zoomed=1_x000d__x000a_Row=0_x000d__x000a_Column=0_x000d__x000a_Height=300_x000d__x000a_Width=300_x000d__x000a_FontName=細明體_x000d__x000a_FontStyle=0_x000d__x000a_FontSize=9_x000d__x000a_PrtFontName=Co 2 8 4 3" xfId="2782"/>
    <cellStyle name=" 3]_x000d__x000a_Zoomed=1_x000d__x000a_Row=0_x000d__x000a_Column=0_x000d__x000a_Height=300_x000d__x000a_Width=300_x000d__x000a_FontName=細明體_x000d__x000a_FontStyle=0_x000d__x000a_FontSize=9_x000d__x000a_PrtFontName=Co 2 2 5 2" xfId="2783"/>
    <cellStyle name=" 3]_x000d__x000a_Zoomed=1_x000d__x000a_Row=0_x000d__x000a_Column=0_x000d__x000a_Height=300_x000d__x000a_Width=300_x000d__x000a_FontName=細明體_x000d__x000a_FontStyle=0_x000d__x000a_FontSize=9_x000d__x000a_PrtFontName=Co 2 8 4 3 2" xfId="2784"/>
    <cellStyle name=" 3]_x000d__x000a_Zoomed=1_x000d__x000a_Row=0_x000d__x000a_Column=0_x000d__x000a_Height=300_x000d__x000a_Width=300_x000d__x000a_FontName=細明體_x000d__x000a_FontStyle=0_x000d__x000a_FontSize=9_x000d__x000a_PrtFontName=Co 2 2 5 2 2" xfId="2785"/>
    <cellStyle name=" 3]_x000d__x000a_Zoomed=1_x000d__x000a_Row=0_x000d__x000a_Column=0_x000d__x000a_Height=300_x000d__x000a_Width=300_x000d__x000a_FontName=細明體_x000d__x000a_FontStyle=0_x000d__x000a_FontSize=9_x000d__x000a_PrtFontName=Co 2 2 5 2 2 10" xfId="2786"/>
    <cellStyle name=" 3]_x000d__x000a_Zoomed=1_x000d__x000a_Row=0_x000d__x000a_Column=0_x000d__x000a_Height=300_x000d__x000a_Width=300_x000d__x000a_FontName=細明體_x000d__x000a_FontStyle=0_x000d__x000a_FontSize=9_x000d__x000a_PrtFontName=Co 2 2 6 2 2 3 3" xfId="2787"/>
    <cellStyle name=" 3]_x000d__x000a_Zoomed=1_x000d__x000a_Row=0_x000d__x000a_Column=0_x000d__x000a_Height=300_x000d__x000a_Width=300_x000d__x000a_FontName=細明體_x000d__x000a_FontStyle=0_x000d__x000a_FontSize=9_x000d__x000a_PrtFontName=Co 3 5 8 2 2" xfId="2788"/>
    <cellStyle name=" 3]_x000d__x000a_Zoomed=1_x000d__x000a_Row=0_x000d__x000a_Column=0_x000d__x000a_Height=300_x000d__x000a_Width=300_x000d__x000a_FontName=細明體_x000d__x000a_FontStyle=0_x000d__x000a_FontSize=9_x000d__x000a_PrtFontName=Co 2 2 5 2 2 10 2" xfId="2789"/>
    <cellStyle name=" 3]_x000d__x000a_Zoomed=1_x000d__x000a_Row=0_x000d__x000a_Column=0_x000d__x000a_Height=300_x000d__x000a_Width=300_x000d__x000a_FontName=細明體_x000d__x000a_FontStyle=0_x000d__x000a_FontSize=9_x000d__x000a_PrtFontName=Co 2 2 5 2 2 10 2 2" xfId="2790"/>
    <cellStyle name=" 3]_x000d__x000a_Zoomed=1_x000d__x000a_Row=0_x000d__x000a_Column=0_x000d__x000a_Height=300_x000d__x000a_Width=300_x000d__x000a_FontName=細明體_x000d__x000a_FontStyle=0_x000d__x000a_FontSize=9_x000d__x000a_PrtFontName=Co 4 2 2 12 3" xfId="2791"/>
    <cellStyle name=" 3]_x000d__x000a_Zoomed=1_x000d__x000a_Row=0_x000d__x000a_Column=0_x000d__x000a_Height=300_x000d__x000a_Width=300_x000d__x000a_FontName=細明體_x000d__x000a_FontStyle=0_x000d__x000a_FontSize=9_x000d__x000a_PrtFontName=Co 2 2 5 2 2 10 3" xfId="2792"/>
    <cellStyle name=" 3]_x000d__x000a_Zoomed=1_x000d__x000a_Row=0_x000d__x000a_Column=0_x000d__x000a_Height=300_x000d__x000a_Width=300_x000d__x000a_FontName=細明體_x000d__x000a_FontStyle=0_x000d__x000a_FontSize=9_x000d__x000a_PrtFontName=Co 2 2 5 2 2 11" xfId="2793"/>
    <cellStyle name=" 3]_x000d__x000a_Zoomed=1_x000d__x000a_Row=0_x000d__x000a_Column=0_x000d__x000a_Height=300_x000d__x000a_Width=300_x000d__x000a_FontName=細明體_x000d__x000a_FontStyle=0_x000d__x000a_FontSize=9_x000d__x000a_PrtFontName=Co 2 2 5 3 10" xfId="2794"/>
    <cellStyle name=" 3]_x000d__x000a_Zoomed=1_x000d__x000a_Row=0_x000d__x000a_Column=0_x000d__x000a_Height=300_x000d__x000a_Width=300_x000d__x000a_FontName=細明體_x000d__x000a_FontStyle=0_x000d__x000a_FontSize=9_x000d__x000a_PrtFontName=Co 2 2 6 2 2 4 3" xfId="2795"/>
    <cellStyle name=" 3]_x000d__x000a_Zoomed=1_x000d__x000a_Row=0_x000d__x000a_Column=0_x000d__x000a_Height=300_x000d__x000a_Width=300_x000d__x000a_FontName=細明體_x000d__x000a_FontStyle=0_x000d__x000a_FontSize=9_x000d__x000a_PrtFontName=Co 3 5 8 3 2" xfId="2796"/>
    <cellStyle name=" 3]_x000d__x000a_Zoomed=1_x000d__x000a_Row=0_x000d__x000a_Column=0_x000d__x000a_Height=300_x000d__x000a_Width=300_x000d__x000a_FontName=細明體_x000d__x000a_FontStyle=0_x000d__x000a_FontSize=9_x000d__x000a_PrtFontName=Co 2 2 5 2 2 11 2" xfId="2797"/>
    <cellStyle name=" 3]_x000d__x000a_Zoomed=1_x000d__x000a_Row=0_x000d__x000a_Column=0_x000d__x000a_Height=300_x000d__x000a_Width=300_x000d__x000a_FontName=細明體_x000d__x000a_FontStyle=0_x000d__x000a_FontSize=9_x000d__x000a_PrtFontName=Co 2 2 7 14 3" xfId="2798"/>
    <cellStyle name=" 3]_x000d__x000a_Zoomed=1_x000d__x000a_Row=0_x000d__x000a_Column=0_x000d__x000a_Height=300_x000d__x000a_Width=300_x000d__x000a_FontName=細明體_x000d__x000a_FontStyle=0_x000d__x000a_FontSize=9_x000d__x000a_PrtFontName=Co 2 2 5 2 2 11 2 2" xfId="2799"/>
    <cellStyle name=" 3]_x000d__x000a_Zoomed=1_x000d__x000a_Row=0_x000d__x000a_Column=0_x000d__x000a_Height=300_x000d__x000a_Width=300_x000d__x000a_FontName=細明體_x000d__x000a_FontStyle=0_x000d__x000a_FontSize=9_x000d__x000a_PrtFontName=Co 2 2 5 3 10 2" xfId="2800"/>
    <cellStyle name=" 3]_x000d__x000a_Zoomed=1_x000d__x000a_Row=0_x000d__x000a_Column=0_x000d__x000a_Height=300_x000d__x000a_Width=300_x000d__x000a_FontName=細明體_x000d__x000a_FontStyle=0_x000d__x000a_FontSize=9_x000d__x000a_PrtFontName=Co 3 5 8 3 2 2" xfId="2801"/>
    <cellStyle name=" 3]_x000d__x000a_Zoomed=1_x000d__x000a_Row=0_x000d__x000a_Column=0_x000d__x000a_Height=300_x000d__x000a_Width=300_x000d__x000a_FontName=細明體_x000d__x000a_FontStyle=0_x000d__x000a_FontSize=9_x000d__x000a_PrtFontName=Co 2 2 5 3 11" xfId="2802"/>
    <cellStyle name=" 3]_x000d__x000a_Zoomed=1_x000d__x000a_Row=0_x000d__x000a_Column=0_x000d__x000a_Height=300_x000d__x000a_Width=300_x000d__x000a_FontName=細明體_x000d__x000a_FontStyle=0_x000d__x000a_FontSize=9_x000d__x000a_PrtFontName=Co 3 5 8 3 3" xfId="2803"/>
    <cellStyle name=" 3]_x000d__x000a_Zoomed=1_x000d__x000a_Row=0_x000d__x000a_Column=0_x000d__x000a_Height=300_x000d__x000a_Width=300_x000d__x000a_FontName=細明體_x000d__x000a_FontStyle=0_x000d__x000a_FontSize=9_x000d__x000a_PrtFontName=Co 2 2 5 2 2 11 3" xfId="2804"/>
    <cellStyle name=" 3]_x000d__x000a_Zoomed=1_x000d__x000a_Row=0_x000d__x000a_Column=0_x000d__x000a_Height=300_x000d__x000a_Width=300_x000d__x000a_FontName=細明體_x000d__x000a_FontStyle=0_x000d__x000a_FontSize=9_x000d__x000a_PrtFontName=Co 2 5 2 3 6 2 2" xfId="2805"/>
    <cellStyle name=" 3]_x000d__x000a_Zoomed=1_x000d__x000a_Row=0_x000d__x000a_Column=0_x000d__x000a_Height=300_x000d__x000a_Width=300_x000d__x000a_FontName=細明體_x000d__x000a_FontStyle=0_x000d__x000a_FontSize=9_x000d__x000a_PrtFontName=Co 2 2 6 2 2 5 3" xfId="2806"/>
    <cellStyle name=" 3]_x000d__x000a_Zoomed=1_x000d__x000a_Row=0_x000d__x000a_Column=0_x000d__x000a_Height=300_x000d__x000a_Width=300_x000d__x000a_FontName=細明體_x000d__x000a_FontStyle=0_x000d__x000a_FontSize=9_x000d__x000a_PrtFontName=Co 3 5 8 4 2" xfId="2807"/>
    <cellStyle name=" 3]_x000d__x000a_Zoomed=1_x000d__x000a_Row=0_x000d__x000a_Column=0_x000d__x000a_Height=300_x000d__x000a_Width=300_x000d__x000a_FontName=細明體_x000d__x000a_FontStyle=0_x000d__x000a_FontSize=9_x000d__x000a_PrtFontName=Co 2 2 5 2 2 12 2" xfId="2808"/>
    <cellStyle name=" 3]_x000d__x000a_Zoomed=1_x000d__x000a_Row=0_x000d__x000a_Column=0_x000d__x000a_Height=300_x000d__x000a_Width=300_x000d__x000a_FontName=細明體_x000d__x000a_FontStyle=0_x000d__x000a_FontSize=9_x000d__x000a_PrtFontName=Co 2 2 5 2 2 12 2 2" xfId="2809"/>
    <cellStyle name=" 3]_x000d__x000a_Zoomed=1_x000d__x000a_Row=0_x000d__x000a_Column=0_x000d__x000a_Height=300_x000d__x000a_Width=300_x000d__x000a_FontName=細明體_x000d__x000a_FontStyle=0_x000d__x000a_FontSize=9_x000d__x000a_PrtFontName=Co 2 2 5 2 2 12 3" xfId="2810"/>
    <cellStyle name=" 3]_x000d__x000a_Zoomed=1_x000d__x000a_Row=0_x000d__x000a_Column=0_x000d__x000a_Height=300_x000d__x000a_Width=300_x000d__x000a_FontName=細明體_x000d__x000a_FontStyle=0_x000d__x000a_FontSize=9_x000d__x000a_PrtFontName=Co 2 2 5 2 2 13" xfId="2811"/>
    <cellStyle name=" 3]_x000d__x000a_Zoomed=1_x000d__x000a_Row=0_x000d__x000a_Column=0_x000d__x000a_Height=300_x000d__x000a_Width=300_x000d__x000a_FontName=細明體_x000d__x000a_FontStyle=0_x000d__x000a_FontSize=9_x000d__x000a_PrtFontName=Co 3 2 3 10 2 2" xfId="2812"/>
    <cellStyle name=" 3]_x000d__x000a_Zoomed=1_x000d__x000a_Row=0_x000d__x000a_Column=0_x000d__x000a_Height=300_x000d__x000a_Width=300_x000d__x000a_FontName=細明體_x000d__x000a_FontStyle=0_x000d__x000a_FontSize=9_x000d__x000a_PrtFontName=Co 6 4 2 3" xfId="2813"/>
    <cellStyle name=" 3]_x000d__x000a_Zoomed=1_x000d__x000a_Row=0_x000d__x000a_Column=0_x000d__x000a_Height=300_x000d__x000a_Width=300_x000d__x000a_FontName=細明體_x000d__x000a_FontStyle=0_x000d__x000a_FontSize=9_x000d__x000a_PrtFontName=Co 2 4 2 2 10 2 2" xfId="2814"/>
    <cellStyle name=" 3]_x000d__x000a_Zoomed=1_x000d__x000a_Row=0_x000d__x000a_Column=0_x000d__x000a_Height=300_x000d__x000a_Width=300_x000d__x000a_FontName=細明體_x000d__x000a_FontStyle=0_x000d__x000a_FontSize=9_x000d__x000a_PrtFontName=Co 2 2 6 2 2 6 3" xfId="2815"/>
    <cellStyle name=" 3]_x000d__x000a_Zoomed=1_x000d__x000a_Row=0_x000d__x000a_Column=0_x000d__x000a_Height=300_x000d__x000a_Width=300_x000d__x000a_FontName=細明體_x000d__x000a_FontStyle=0_x000d__x000a_FontSize=9_x000d__x000a_PrtFontName=Co 3 5 8 5 2" xfId="2816"/>
    <cellStyle name=" 3]_x000d__x000a_Zoomed=1_x000d__x000a_Row=0_x000d__x000a_Column=0_x000d__x000a_Height=300_x000d__x000a_Width=300_x000d__x000a_FontName=細明體_x000d__x000a_FontStyle=0_x000d__x000a_FontSize=9_x000d__x000a_PrtFontName=Co 2 2 5 2 2 13 2" xfId="2817"/>
    <cellStyle name=" 3]_x000d__x000a_Zoomed=1_x000d__x000a_Row=0_x000d__x000a_Column=0_x000d__x000a_Height=300_x000d__x000a_Width=300_x000d__x000a_FontName=細明體_x000d__x000a_FontStyle=0_x000d__x000a_FontSize=9_x000d__x000a_PrtFontName=Co 2 2 5 2 2 13 2 2" xfId="2818"/>
    <cellStyle name=" 3]_x000d__x000a_Zoomed=1_x000d__x000a_Row=0_x000d__x000a_Column=0_x000d__x000a_Height=300_x000d__x000a_Width=300_x000d__x000a_FontName=細明體_x000d__x000a_FontStyle=0_x000d__x000a_FontSize=9_x000d__x000a_PrtFontName=Co 2 2 6 2 2 7 3" xfId="2819"/>
    <cellStyle name=" 3]_x000d__x000a_Zoomed=1_x000d__x000a_Row=0_x000d__x000a_Column=0_x000d__x000a_Height=300_x000d__x000a_Width=300_x000d__x000a_FontName=細明體_x000d__x000a_FontStyle=0_x000d__x000a_FontSize=9_x000d__x000a_PrtFontName=Co 3 5 8 6 2" xfId="2820"/>
    <cellStyle name=" 3]_x000d__x000a_Zoomed=1_x000d__x000a_Row=0_x000d__x000a_Column=0_x000d__x000a_Height=300_x000d__x000a_Width=300_x000d__x000a_FontName=細明體_x000d__x000a_FontStyle=0_x000d__x000a_FontSize=9_x000d__x000a_PrtFontName=Co 2 2 5 2 2 14 2" xfId="2821"/>
    <cellStyle name=" 3]_x000d__x000a_Zoomed=1_x000d__x000a_Row=0_x000d__x000a_Column=0_x000d__x000a_Height=300_x000d__x000a_Width=300_x000d__x000a_FontName=細明體_x000d__x000a_FontStyle=0_x000d__x000a_FontSize=9_x000d__x000a_PrtFontName=Co 2 3 2 3 2 2 2" xfId="2822"/>
    <cellStyle name=" 3]_x000d__x000a_Zoomed=1_x000d__x000a_Row=0_x000d__x000a_Column=0_x000d__x000a_Height=300_x000d__x000a_Width=300_x000d__x000a_FontName=細明體_x000d__x000a_FontStyle=0_x000d__x000a_FontSize=9_x000d__x000a_PrtFontName=Co 3 2 2 2 12" xfId="2823"/>
    <cellStyle name=" 3]_x000d__x000a_Zoomed=1_x000d__x000a_Row=0_x000d__x000a_Column=0_x000d__x000a_Height=300_x000d__x000a_Width=300_x000d__x000a_FontName=細明體_x000d__x000a_FontStyle=0_x000d__x000a_FontSize=9_x000d__x000a_PrtFontName=Co 2 2 5 2 2 14 2 2" xfId="2824"/>
    <cellStyle name=" 3]_x000d__x000a_Zoomed=1_x000d__x000a_Row=0_x000d__x000a_Column=0_x000d__x000a_Height=300_x000d__x000a_Width=300_x000d__x000a_FontName=細明體_x000d__x000a_FontStyle=0_x000d__x000a_FontSize=9_x000d__x000a_PrtFontName=Co 3 2 2 2 12 2" xfId="2825"/>
    <cellStyle name=" 3]_x000d__x000a_Zoomed=1_x000d__x000a_Row=0_x000d__x000a_Column=0_x000d__x000a_Height=300_x000d__x000a_Width=300_x000d__x000a_FontName=細明體_x000d__x000a_FontStyle=0_x000d__x000a_FontSize=9_x000d__x000a_PrtFontName=Co 2 2 6 2 2 7 2 2" xfId="2826"/>
    <cellStyle name=" 3]_x000d__x000a_Zoomed=1_x000d__x000a_Row=0_x000d__x000a_Column=0_x000d__x000a_Height=300_x000d__x000a_Width=300_x000d__x000a_FontName=細明體_x000d__x000a_FontStyle=0_x000d__x000a_FontSize=9_x000d__x000a_PrtFontName=Co 2 2 5 2 2 14 3" xfId="2827"/>
    <cellStyle name=" 3]_x000d__x000a_Zoomed=1_x000d__x000a_Row=0_x000d__x000a_Column=0_x000d__x000a_Height=300_x000d__x000a_Width=300_x000d__x000a_FontName=細明體_x000d__x000a_FontStyle=0_x000d__x000a_FontSize=9_x000d__x000a_PrtFontName=Co 6 4 3 2 2" xfId="2828"/>
    <cellStyle name=" 3]_x000d__x000a_Zoomed=1_x000d__x000a_Row=0_x000d__x000a_Column=0_x000d__x000a_Height=300_x000d__x000a_Width=300_x000d__x000a_FontName=細明體_x000d__x000a_FontStyle=0_x000d__x000a_FontSize=9_x000d__x000a_PrtFontName=Co 3 2 2 2 13" xfId="2829"/>
    <cellStyle name=" 3]_x000d__x000a_Zoomed=1_x000d__x000a_Row=0_x000d__x000a_Column=0_x000d__x000a_Height=300_x000d__x000a_Width=300_x000d__x000a_FontName=細明體_x000d__x000a_FontStyle=0_x000d__x000a_FontSize=9_x000d__x000a_PrtFontName=Co 2 2 5 2 2 15" xfId="2830"/>
    <cellStyle name=" 3]_x000d__x000a_Zoomed=1_x000d__x000a_Row=0_x000d__x000a_Column=0_x000d__x000a_Height=300_x000d__x000a_Width=300_x000d__x000a_FontName=細明體_x000d__x000a_FontStyle=0_x000d__x000a_FontSize=9_x000d__x000a_PrtFontName=Co 2 3 2 3 2 3" xfId="2831"/>
    <cellStyle name=" 3]_x000d__x000a_Zoomed=1_x000d__x000a_Row=0_x000d__x000a_Column=0_x000d__x000a_Height=300_x000d__x000a_Width=300_x000d__x000a_FontName=細明體_x000d__x000a_FontStyle=0_x000d__x000a_FontSize=9_x000d__x000a_PrtFontName=Co 2 2 5 2 2 16" xfId="2832"/>
    <cellStyle name=" 3]_x000d__x000a_Zoomed=1_x000d__x000a_Row=0_x000d__x000a_Column=0_x000d__x000a_Height=300_x000d__x000a_Width=300_x000d__x000a_FontName=細明體_x000d__x000a_FontStyle=0_x000d__x000a_FontSize=9_x000d__x000a_PrtFontName=Co 2 3 3 6 2" xfId="2833"/>
    <cellStyle name=" 3]_x000d__x000a_Zoomed=1_x000d__x000a_Row=0_x000d__x000a_Column=0_x000d__x000a_Height=300_x000d__x000a_Width=300_x000d__x000a_FontName=細明體_x000d__x000a_FontStyle=0_x000d__x000a_FontSize=9_x000d__x000a_PrtFontName=Co 3 3 3 3 2 2" xfId="2834"/>
    <cellStyle name=" 3]_x000d__x000a_Zoomed=1_x000d__x000a_Row=0_x000d__x000a_Column=0_x000d__x000a_Height=300_x000d__x000a_Width=300_x000d__x000a_FontName=細明體_x000d__x000a_FontStyle=0_x000d__x000a_FontSize=9_x000d__x000a_PrtFontName=Co 2 2 5 2 2 2" xfId="2835"/>
    <cellStyle name=" 3]_x000d__x000a_Zoomed=1_x000d__x000a_Row=0_x000d__x000a_Column=0_x000d__x000a_Height=300_x000d__x000a_Width=300_x000d__x000a_FontName=細明體_x000d__x000a_FontStyle=0_x000d__x000a_FontSize=9_x000d__x000a_PrtFontName=Co 2 2 5 2 2 2 2 2" xfId="2836"/>
    <cellStyle name=" 3]_x000d__x000a_Zoomed=1_x000d__x000a_Row=0_x000d__x000a_Column=0_x000d__x000a_Height=300_x000d__x000a_Width=300_x000d__x000a_FontName=細明體_x000d__x000a_FontStyle=0_x000d__x000a_FontSize=9_x000d__x000a_PrtFontName=Co 2 2 5 2 2 2 3" xfId="2837"/>
    <cellStyle name=" 3]_x000d__x000a_Zoomed=1_x000d__x000a_Row=0_x000d__x000a_Column=0_x000d__x000a_Height=300_x000d__x000a_Width=300_x000d__x000a_FontName=細明體_x000d__x000a_FontStyle=0_x000d__x000a_FontSize=9_x000d__x000a_PrtFontName=Co 3 2 2 2 5 2 2" xfId="2838"/>
    <cellStyle name=" 3]_x000d__x000a_Zoomed=1_x000d__x000a_Row=0_x000d__x000a_Column=0_x000d__x000a_Height=300_x000d__x000a_Width=300_x000d__x000a_FontName=細明體_x000d__x000a_FontStyle=0_x000d__x000a_FontSize=9_x000d__x000a_PrtFontName=Co 2 2 5 2 3" xfId="2839"/>
    <cellStyle name=" 3]_x000d__x000a_Zoomed=1_x000d__x000a_Row=0_x000d__x000a_Column=0_x000d__x000a_Height=300_x000d__x000a_Width=300_x000d__x000a_FontName=細明體_x000d__x000a_FontStyle=0_x000d__x000a_FontSize=9_x000d__x000a_PrtFontName=Co 2 2 5 2 3 10" xfId="2840"/>
    <cellStyle name=" 3]_x000d__x000a_Zoomed=1_x000d__x000a_Row=0_x000d__x000a_Column=0_x000d__x000a_Height=300_x000d__x000a_Width=300_x000d__x000a_FontName=細明體_x000d__x000a_FontStyle=0_x000d__x000a_FontSize=9_x000d__x000a_PrtFontName=Co 2 4 3 2 2 2" xfId="2841"/>
    <cellStyle name=" 3]_x000d__x000a_Zoomed=1_x000d__x000a_Row=0_x000d__x000a_Column=0_x000d__x000a_Height=300_x000d__x000a_Width=300_x000d__x000a_FontName=細明體_x000d__x000a_FontStyle=0_x000d__x000a_FontSize=9_x000d__x000a_PrtFontName=Co 3 2 6 4" xfId="2842"/>
    <cellStyle name=" 3]_x000d__x000a_Zoomed=1_x000d__x000a_Row=0_x000d__x000a_Column=0_x000d__x000a_Height=300_x000d__x000a_Width=300_x000d__x000a_FontName=細明體_x000d__x000a_FontStyle=0_x000d__x000a_FontSize=9_x000d__x000a_PrtFontName=Co 2 2 5 2 3 10 2" xfId="2843"/>
    <cellStyle name=" 3]_x000d__x000a_Zoomed=1_x000d__x000a_Row=0_x000d__x000a_Column=0_x000d__x000a_Height=300_x000d__x000a_Width=300_x000d__x000a_FontName=細明體_x000d__x000a_FontStyle=0_x000d__x000a_FontSize=9_x000d__x000a_PrtFontName=Co 2 2 5 2 3 2" xfId="2844"/>
    <cellStyle name=" 3]_x000d__x000a_Zoomed=1_x000d__x000a_Row=0_x000d__x000a_Column=0_x000d__x000a_Height=300_x000d__x000a_Width=300_x000d__x000a_FontName=細明體_x000d__x000a_FontStyle=0_x000d__x000a_FontSize=9_x000d__x000a_PrtFontName=Co 2 2 5 2 3 2 2" xfId="2845"/>
    <cellStyle name=" 3]_x000d__x000a_Zoomed=1_x000d__x000a_Row=0_x000d__x000a_Column=0_x000d__x000a_Height=300_x000d__x000a_Width=300_x000d__x000a_FontName=細明體_x000d__x000a_FontStyle=0_x000d__x000a_FontSize=9_x000d__x000a_PrtFontName=Co 3 3 4 5 3" xfId="2846"/>
    <cellStyle name=" 3]_x000d__x000a_Zoomed=1_x000d__x000a_Row=0_x000d__x000a_Column=0_x000d__x000a_Height=300_x000d__x000a_Width=300_x000d__x000a_FontName=細明體_x000d__x000a_FontStyle=0_x000d__x000a_FontSize=9_x000d__x000a_PrtFontName=Co 2 2 6 3 7" xfId="2847"/>
    <cellStyle name=" 3]_x000d__x000a_Zoomed=1_x000d__x000a_Row=0_x000d__x000a_Column=0_x000d__x000a_Height=300_x000d__x000a_Width=300_x000d__x000a_FontName=細明體_x000d__x000a_FontStyle=0_x000d__x000a_FontSize=9_x000d__x000a_PrtFontName=Co 2 2 5 2 3 2 2 2" xfId="2848"/>
    <cellStyle name=" 3]_x000d__x000a_Zoomed=1_x000d__x000a_Row=0_x000d__x000a_Column=0_x000d__x000a_Height=300_x000d__x000a_Width=300_x000d__x000a_FontName=細明體_x000d__x000a_FontStyle=0_x000d__x000a_FontSize=9_x000d__x000a_PrtFontName=Co 2 2 8 3 2" xfId="2849"/>
    <cellStyle name=" 3]_x000d__x000a_Zoomed=1_x000d__x000a_Row=0_x000d__x000a_Column=0_x000d__x000a_Height=300_x000d__x000a_Width=300_x000d__x000a_FontName=細明體_x000d__x000a_FontStyle=0_x000d__x000a_FontSize=9_x000d__x000a_PrtFontName=Co 2 2 5 2 3 3" xfId="2850"/>
    <cellStyle name=" 3]_x000d__x000a_Zoomed=1_x000d__x000a_Row=0_x000d__x000a_Column=0_x000d__x000a_Height=300_x000d__x000a_Width=300_x000d__x000a_FontName=細明體_x000d__x000a_FontStyle=0_x000d__x000a_FontSize=9_x000d__x000a_PrtFontName=Co 2 2 5 2 3 3 2" xfId="2851"/>
    <cellStyle name=" 3]_x000d__x000a_Zoomed=1_x000d__x000a_Row=0_x000d__x000a_Column=0_x000d__x000a_Height=300_x000d__x000a_Width=300_x000d__x000a_FontName=細明體_x000d__x000a_FontStyle=0_x000d__x000a_FontSize=9_x000d__x000a_PrtFontName=Co 2 2 8 3 2 2" xfId="2852"/>
    <cellStyle name=" 3]_x000d__x000a_Zoomed=1_x000d__x000a_Row=0_x000d__x000a_Column=0_x000d__x000a_Height=300_x000d__x000a_Width=300_x000d__x000a_FontName=細明體_x000d__x000a_FontStyle=0_x000d__x000a_FontSize=9_x000d__x000a_PrtFontName=Co 3 3 4 6 3" xfId="2853"/>
    <cellStyle name=" 3]_x000d__x000a_Zoomed=1_x000d__x000a_Row=0_x000d__x000a_Column=0_x000d__x000a_Height=300_x000d__x000a_Width=300_x000d__x000a_FontName=細明體_x000d__x000a_FontStyle=0_x000d__x000a_FontSize=9_x000d__x000a_PrtFontName=Co 2 2 5 2 3 8" xfId="2854"/>
    <cellStyle name=" 3]_x000d__x000a_Zoomed=1_x000d__x000a_Row=0_x000d__x000a_Column=0_x000d__x000a_Height=300_x000d__x000a_Width=300_x000d__x000a_FontName=細明體_x000d__x000a_FontStyle=0_x000d__x000a_FontSize=9_x000d__x000a_PrtFontName=Co 2 2 5 2 3 4 2 2" xfId="2855"/>
    <cellStyle name=" 3]_x000d__x000a_Zoomed=1_x000d__x000a_Row=0_x000d__x000a_Column=0_x000d__x000a_Height=300_x000d__x000a_Width=300_x000d__x000a_FontName=細明體_x000d__x000a_FontStyle=0_x000d__x000a_FontSize=9_x000d__x000a_PrtFontName=Co 2 2 5 2 3 5 2" xfId="2856"/>
    <cellStyle name=" 3]_x000d__x000a_Zoomed=1_x000d__x000a_Row=0_x000d__x000a_Column=0_x000d__x000a_Height=300_x000d__x000a_Width=300_x000d__x000a_FontName=細明體_x000d__x000a_FontStyle=0_x000d__x000a_FontSize=9_x000d__x000a_PrtFontName=Co 2 4 8 7" xfId="2857"/>
    <cellStyle name=" 3]_x000d__x000a_Zoomed=1_x000d__x000a_Row=0_x000d__x000a_Column=0_x000d__x000a_Height=300_x000d__x000a_Width=300_x000d__x000a_FontName=細明體_x000d__x000a_FontStyle=0_x000d__x000a_FontSize=9_x000d__x000a_PrtFontName=Co 3 3 4 8 3" xfId="2858"/>
    <cellStyle name=" 3]_x000d__x000a_Zoomed=1_x000d__x000a_Row=0_x000d__x000a_Column=0_x000d__x000a_Height=300_x000d__x000a_Width=300_x000d__x000a_FontName=細明體_x000d__x000a_FontStyle=0_x000d__x000a_FontSize=9_x000d__x000a_PrtFontName=Co 2 2 5 2 3 5 2 2" xfId="2859"/>
    <cellStyle name=" 3]_x000d__x000a_Zoomed=1_x000d__x000a_Row=0_x000d__x000a_Column=0_x000d__x000a_Height=300_x000d__x000a_Width=300_x000d__x000a_FontName=細明體_x000d__x000a_FontStyle=0_x000d__x000a_FontSize=9_x000d__x000a_PrtFontName=Co 2 2 5 2 3 6 2" xfId="2860"/>
    <cellStyle name=" 3]_x000d__x000a_Zoomed=1_x000d__x000a_Row=0_x000d__x000a_Column=0_x000d__x000a_Height=300_x000d__x000a_Width=300_x000d__x000a_FontName=細明體_x000d__x000a_FontStyle=0_x000d__x000a_FontSize=9_x000d__x000a_PrtFontName=Co 3 3 4 9 3" xfId="2861"/>
    <cellStyle name=" 3]_x000d__x000a_Zoomed=1_x000d__x000a_Row=0_x000d__x000a_Column=0_x000d__x000a_Height=300_x000d__x000a_Width=300_x000d__x000a_FontName=細明體_x000d__x000a_FontStyle=0_x000d__x000a_FontSize=9_x000d__x000a_PrtFontName=Co 2 2 5 2 3 7" xfId="2862"/>
    <cellStyle name=" 3]_x000d__x000a_Zoomed=1_x000d__x000a_Row=0_x000d__x000a_Column=0_x000d__x000a_Height=300_x000d__x000a_Width=300_x000d__x000a_FontName=細明體_x000d__x000a_FontStyle=0_x000d__x000a_FontSize=9_x000d__x000a_PrtFontName=Co 2 2 5 2 3 7 2" xfId="2863"/>
    <cellStyle name=" 3]_x000d__x000a_Zoomed=1_x000d__x000a_Row=0_x000d__x000a_Column=0_x000d__x000a_Height=300_x000d__x000a_Width=300_x000d__x000a_FontName=細明體_x000d__x000a_FontStyle=0_x000d__x000a_FontSize=9_x000d__x000a_PrtFontName=Co 2 2 5 2 3 8 2" xfId="2864"/>
    <cellStyle name=" 3]_x000d__x000a_Zoomed=1_x000d__x000a_Row=0_x000d__x000a_Column=0_x000d__x000a_Height=300_x000d__x000a_Width=300_x000d__x000a_FontName=細明體_x000d__x000a_FontStyle=0_x000d__x000a_FontSize=9_x000d__x000a_PrtFontName=Co 2 2 5 2 3 8 2 2" xfId="2865"/>
    <cellStyle name=" 3]_x000d__x000a_Zoomed=1_x000d__x000a_Row=0_x000d__x000a_Column=0_x000d__x000a_Height=300_x000d__x000a_Width=300_x000d__x000a_FontName=細明體_x000d__x000a_FontStyle=0_x000d__x000a_FontSize=9_x000d__x000a_PrtFontName=Co 2 2 5 2 3 9" xfId="2866"/>
    <cellStyle name=" 3]_x000d__x000a_Zoomed=1_x000d__x000a_Row=0_x000d__x000a_Column=0_x000d__x000a_Height=300_x000d__x000a_Width=300_x000d__x000a_FontName=細明體_x000d__x000a_FontStyle=0_x000d__x000a_FontSize=9_x000d__x000a_PrtFontName=Co 2 2 5 2 3 9 2" xfId="2867"/>
    <cellStyle name=" 3]_x000d__x000a_Zoomed=1_x000d__x000a_Row=0_x000d__x000a_Column=0_x000d__x000a_Height=300_x000d__x000a_Width=300_x000d__x000a_FontName=細明體_x000d__x000a_FontStyle=0_x000d__x000a_FontSize=9_x000d__x000a_PrtFontName=Co 2 2 5 2 3 9 2 2" xfId="2868"/>
    <cellStyle name=" 3]_x000d__x000a_Zoomed=1_x000d__x000a_Row=0_x000d__x000a_Column=0_x000d__x000a_Height=300_x000d__x000a_Width=300_x000d__x000a_FontName=細明體_x000d__x000a_FontStyle=0_x000d__x000a_FontSize=9_x000d__x000a_PrtFontName=Co 2 2 8 9 2" xfId="2869"/>
    <cellStyle name=" 3]_x000d__x000a_Zoomed=1_x000d__x000a_Row=0_x000d__x000a_Column=0_x000d__x000a_Height=300_x000d__x000a_Width=300_x000d__x000a_FontName=細明體_x000d__x000a_FontStyle=0_x000d__x000a_FontSize=9_x000d__x000a_PrtFontName=Co 2 2 5 2 4" xfId="2870"/>
    <cellStyle name=" 3]_x000d__x000a_Zoomed=1_x000d__x000a_Row=0_x000d__x000a_Column=0_x000d__x000a_Height=300_x000d__x000a_Width=300_x000d__x000a_FontName=細明體_x000d__x000a_FontStyle=0_x000d__x000a_FontSize=9_x000d__x000a_PrtFontName=Co 4 4 9" xfId="2871"/>
    <cellStyle name=" 3]_x000d__x000a_Zoomed=1_x000d__x000a_Row=0_x000d__x000a_Column=0_x000d__x000a_Height=300_x000d__x000a_Width=300_x000d__x000a_FontName=細明體_x000d__x000a_FontStyle=0_x000d__x000a_FontSize=9_x000d__x000a_PrtFontName=Co 2 2 8 9 2 2" xfId="2872"/>
    <cellStyle name=" 3]_x000d__x000a_Zoomed=1_x000d__x000a_Row=0_x000d__x000a_Column=0_x000d__x000a_Height=300_x000d__x000a_Width=300_x000d__x000a_FontName=細明體_x000d__x000a_FontStyle=0_x000d__x000a_FontSize=9_x000d__x000a_PrtFontName=Co 2 2 5 2 4 2" xfId="2873"/>
    <cellStyle name=" 3]_x000d__x000a_Zoomed=1_x000d__x000a_Row=0_x000d__x000a_Column=0_x000d__x000a_Height=300_x000d__x000a_Width=300_x000d__x000a_FontName=細明體_x000d__x000a_FontStyle=0_x000d__x000a_FontSize=9_x000d__x000a_PrtFontName=Co 2 2 8 9 3" xfId="2874"/>
    <cellStyle name=" 3]_x000d__x000a_Zoomed=1_x000d__x000a_Row=0_x000d__x000a_Column=0_x000d__x000a_Height=300_x000d__x000a_Width=300_x000d__x000a_FontName=細明體_x000d__x000a_FontStyle=0_x000d__x000a_FontSize=9_x000d__x000a_PrtFontName=Co 2 3 3 4 2 2" xfId="2875"/>
    <cellStyle name=" 3]_x000d__x000a_Zoomed=1_x000d__x000a_Row=0_x000d__x000a_Column=0_x000d__x000a_Height=300_x000d__x000a_Width=300_x000d__x000a_FontName=細明體_x000d__x000a_FontStyle=0_x000d__x000a_FontSize=9_x000d__x000a_PrtFontName=Co 2 2 5 2 5" xfId="2876"/>
    <cellStyle name=" 3]_x000d__x000a_Zoomed=1_x000d__x000a_Row=0_x000d__x000a_Column=0_x000d__x000a_Height=300_x000d__x000a_Width=300_x000d__x000a_FontName=細明體_x000d__x000a_FontStyle=0_x000d__x000a_FontSize=9_x000d__x000a_PrtFontName=Co 2 3 2 2 7 2 2" xfId="2877"/>
    <cellStyle name=" 3]_x000d__x000a_Zoomed=1_x000d__x000a_Row=0_x000d__x000a_Column=0_x000d__x000a_Height=300_x000d__x000a_Width=300_x000d__x000a_FontName=細明體_x000d__x000a_FontStyle=0_x000d__x000a_FontSize=9_x000d__x000a_PrtFontName=Co 2 2 5 3" xfId="2878"/>
    <cellStyle name=" 3]_x000d__x000a_Zoomed=1_x000d__x000a_Row=0_x000d__x000a_Column=0_x000d__x000a_Height=300_x000d__x000a_Width=300_x000d__x000a_FontName=細明體_x000d__x000a_FontStyle=0_x000d__x000a_FontSize=9_x000d__x000a_PrtFontName=Co 2 2 5 3 11 2" xfId="2879"/>
    <cellStyle name=" 3]_x000d__x000a_Zoomed=1_x000d__x000a_Row=0_x000d__x000a_Column=0_x000d__x000a_Height=300_x000d__x000a_Width=300_x000d__x000a_FontName=細明體_x000d__x000a_FontStyle=0_x000d__x000a_FontSize=9_x000d__x000a_PrtFontName=Co 2 2 5 3 11 3" xfId="2880"/>
    <cellStyle name=" 3]_x000d__x000a_Zoomed=1_x000d__x000a_Row=0_x000d__x000a_Column=0_x000d__x000a_Height=300_x000d__x000a_Width=300_x000d__x000a_FontName=細明體_x000d__x000a_FontStyle=0_x000d__x000a_FontSize=9_x000d__x000a_PrtFontName=Co 2 4 3 6 2" xfId="2881"/>
    <cellStyle name=" 3]_x000d__x000a_Zoomed=1_x000d__x000a_Row=0_x000d__x000a_Column=0_x000d__x000a_Height=300_x000d__x000a_Width=300_x000d__x000a_FontName=細明體_x000d__x000a_FontStyle=0_x000d__x000a_FontSize=9_x000d__x000a_PrtFontName=Co 3 3 4 3 2 2" xfId="2882"/>
    <cellStyle name=" 3]_x000d__x000a_Zoomed=1_x000d__x000a_Row=0_x000d__x000a_Column=0_x000d__x000a_Height=300_x000d__x000a_Width=300_x000d__x000a_FontName=細明體_x000d__x000a_FontStyle=0_x000d__x000a_FontSize=9_x000d__x000a_PrtFontName=Co 2 2 5 3 14 2" xfId="2883"/>
    <cellStyle name=" 3]_x000d__x000a_Zoomed=1_x000d__x000a_Row=0_x000d__x000a_Column=0_x000d__x000a_Height=300_x000d__x000a_Width=300_x000d__x000a_FontName=細明體_x000d__x000a_FontStyle=0_x000d__x000a_FontSize=9_x000d__x000a_PrtFontName=Co 2 2 6 2 2 13 3" xfId="2884"/>
    <cellStyle name=" 3]_x000d__x000a_Zoomed=1_x000d__x000a_Row=0_x000d__x000a_Column=0_x000d__x000a_Height=300_x000d__x000a_Width=300_x000d__x000a_FontName=細明體_x000d__x000a_FontStyle=0_x000d__x000a_FontSize=9_x000d__x000a_PrtFontName=Co 2 2 5 3 14 2 2" xfId="2885"/>
    <cellStyle name=" 3]_x000d__x000a_Zoomed=1_x000d__x000a_Row=0_x000d__x000a_Column=0_x000d__x000a_Height=300_x000d__x000a_Width=300_x000d__x000a_FontName=細明體_x000d__x000a_FontStyle=0_x000d__x000a_FontSize=9_x000d__x000a_PrtFontName=Co 2 2 5 3 14 3" xfId="2886"/>
    <cellStyle name=" 3]_x000d__x000a_Zoomed=1_x000d__x000a_Row=0_x000d__x000a_Column=0_x000d__x000a_Height=300_x000d__x000a_Width=300_x000d__x000a_FontName=細明體_x000d__x000a_FontStyle=0_x000d__x000a_FontSize=9_x000d__x000a_PrtFontName=Co 6 2 2 6 2 2" xfId="2887"/>
    <cellStyle name=" 3]_x000d__x000a_Zoomed=1_x000d__x000a_Row=0_x000d__x000a_Column=0_x000d__x000a_Height=300_x000d__x000a_Width=300_x000d__x000a_FontName=細明體_x000d__x000a_FontStyle=0_x000d__x000a_FontSize=9_x000d__x000a_PrtFontName=Co 2 4 3 9 2" xfId="2888"/>
    <cellStyle name=" 3]_x000d__x000a_Zoomed=1_x000d__x000a_Row=0_x000d__x000a_Column=0_x000d__x000a_Height=300_x000d__x000a_Width=300_x000d__x000a_FontName=細明體_x000d__x000a_FontStyle=0_x000d__x000a_FontSize=9_x000d__x000a_PrtFontName=Co 2 2 5 3 15" xfId="2889"/>
    <cellStyle name=" 3]_x000d__x000a_Zoomed=1_x000d__x000a_Row=0_x000d__x000a_Column=0_x000d__x000a_Height=300_x000d__x000a_Width=300_x000d__x000a_FontName=細明體_x000d__x000a_FontStyle=0_x000d__x000a_FontSize=9_x000d__x000a_PrtFontName=Co 2 2 5 3 15 2" xfId="2890"/>
    <cellStyle name=" 3]_x000d__x000a_Zoomed=1_x000d__x000a_Row=0_x000d__x000a_Column=0_x000d__x000a_Height=300_x000d__x000a_Width=300_x000d__x000a_FontName=細明體_x000d__x000a_FontStyle=0_x000d__x000a_FontSize=9_x000d__x000a_PrtFontName=Co 2 2 5 3 16" xfId="2891"/>
    <cellStyle name="常规_C2-第三次调整合同暂定价" xfId="2892"/>
    <cellStyle name=" 3]_x000d__x000a_Zoomed=1_x000d__x000a_Row=0_x000d__x000a_Column=0_x000d__x000a_Height=300_x000d__x000a_Width=300_x000d__x000a_FontName=細明體_x000d__x000a_FontStyle=0_x000d__x000a_FontSize=9_x000d__x000a_PrtFontName=Co 2 2 5 3 2" xfId="2893"/>
    <cellStyle name=" 3]_x000d__x000a_Zoomed=1_x000d__x000a_Row=0_x000d__x000a_Column=0_x000d__x000a_Height=300_x000d__x000a_Width=300_x000d__x000a_FontName=細明體_x000d__x000a_FontStyle=0_x000d__x000a_FontSize=9_x000d__x000a_PrtFontName=Co 2 2 5 3 2 2" xfId="2894"/>
    <cellStyle name=" 3]_x000d__x000a_Zoomed=1_x000d__x000a_Row=0_x000d__x000a_Column=0_x000d__x000a_Height=300_x000d__x000a_Width=300_x000d__x000a_FontName=細明體_x000d__x000a_FontStyle=0_x000d__x000a_FontSize=9_x000d__x000a_PrtFontName=Co 2 2 5 3 2 2 2" xfId="2895"/>
    <cellStyle name=" 3]_x000d__x000a_Zoomed=1_x000d__x000a_Row=0_x000d__x000a_Column=0_x000d__x000a_Height=300_x000d__x000a_Width=300_x000d__x000a_FontName=細明體_x000d__x000a_FontStyle=0_x000d__x000a_FontSize=9_x000d__x000a_PrtFontName=Co 3 4 3 5 3" xfId="2896"/>
    <cellStyle name=" 3]_x000d__x000a_Zoomed=1_x000d__x000a_Row=0_x000d__x000a_Column=0_x000d__x000a_Height=300_x000d__x000a_Width=300_x000d__x000a_FontName=細明體_x000d__x000a_FontStyle=0_x000d__x000a_FontSize=9_x000d__x000a_PrtFontName=Co 2 2 5 3 3" xfId="2897"/>
    <cellStyle name=" 3]_x000d__x000a_Zoomed=1_x000d__x000a_Row=0_x000d__x000a_Column=0_x000d__x000a_Height=300_x000d__x000a_Width=300_x000d__x000a_FontName=細明體_x000d__x000a_FontStyle=0_x000d__x000a_FontSize=9_x000d__x000a_PrtFontName=Co 2 2 5 3 3 2" xfId="2898"/>
    <cellStyle name=" 3]_x000d__x000a_Zoomed=1_x000d__x000a_Row=0_x000d__x000a_Column=0_x000d__x000a_Height=300_x000d__x000a_Width=300_x000d__x000a_FontName=細明體_x000d__x000a_FontStyle=0_x000d__x000a_FontSize=9_x000d__x000a_PrtFontName=Co 2 2 5 3 3 2 2" xfId="2899"/>
    <cellStyle name=" 3]_x000d__x000a_Zoomed=1_x000d__x000a_Row=0_x000d__x000a_Column=0_x000d__x000a_Height=300_x000d__x000a_Width=300_x000d__x000a_FontName=細明體_x000d__x000a_FontStyle=0_x000d__x000a_FontSize=9_x000d__x000a_PrtFontName=Co 3 4 4 5 3" xfId="2900"/>
    <cellStyle name=" 3]_x000d__x000a_Zoomed=1_x000d__x000a_Row=0_x000d__x000a_Column=0_x000d__x000a_Height=300_x000d__x000a_Width=300_x000d__x000a_FontName=細明體_x000d__x000a_FontStyle=0_x000d__x000a_FontSize=9_x000d__x000a_PrtFontName=Co 2 2 5 3 3 3" xfId="2901"/>
    <cellStyle name=" 3]_x000d__x000a_Zoomed=1_x000d__x000a_Row=0_x000d__x000a_Column=0_x000d__x000a_Height=300_x000d__x000a_Width=300_x000d__x000a_FontName=細明體_x000d__x000a_FontStyle=0_x000d__x000a_FontSize=9_x000d__x000a_PrtFontName=Co 2 2 5 3 4 2" xfId="2902"/>
    <cellStyle name=" 3]_x000d__x000a_Zoomed=1_x000d__x000a_Row=0_x000d__x000a_Column=0_x000d__x000a_Height=300_x000d__x000a_Width=300_x000d__x000a_FontName=細明體_x000d__x000a_FontStyle=0_x000d__x000a_FontSize=9_x000d__x000a_PrtFontName=Co 2 2 7 14" xfId="2903"/>
    <cellStyle name=" 3]_x000d__x000a_Zoomed=1_x000d__x000a_Row=0_x000d__x000a_Column=0_x000d__x000a_Height=300_x000d__x000a_Width=300_x000d__x000a_FontName=細明體_x000d__x000a_FontStyle=0_x000d__x000a_FontSize=9_x000d__x000a_PrtFontName=Co 2 2 5 3 4 2 2" xfId="2904"/>
    <cellStyle name=" 3]_x000d__x000a_Zoomed=1_x000d__x000a_Row=0_x000d__x000a_Column=0_x000d__x000a_Height=300_x000d__x000a_Width=300_x000d__x000a_FontName=細明體_x000d__x000a_FontStyle=0_x000d__x000a_FontSize=9_x000d__x000a_PrtFontName=Co 2 2 5 3 5 2" xfId="2905"/>
    <cellStyle name=" 3]_x000d__x000a_Zoomed=1_x000d__x000a_Row=0_x000d__x000a_Column=0_x000d__x000a_Height=300_x000d__x000a_Width=300_x000d__x000a_FontName=細明體_x000d__x000a_FontStyle=0_x000d__x000a_FontSize=9_x000d__x000a_PrtFontName=Co 2 2 5 3 5 3" xfId="2906"/>
    <cellStyle name=" 3]_x000d__x000a_Zoomed=1_x000d__x000a_Row=0_x000d__x000a_Column=0_x000d__x000a_Height=300_x000d__x000a_Width=300_x000d__x000a_FontName=細明體_x000d__x000a_FontStyle=0_x000d__x000a_FontSize=9_x000d__x000a_PrtFontName=Co 2 2 5 3 6" xfId="2907"/>
    <cellStyle name=" 3]_x000d__x000a_Zoomed=1_x000d__x000a_Row=0_x000d__x000a_Column=0_x000d__x000a_Height=300_x000d__x000a_Width=300_x000d__x000a_FontName=細明體_x000d__x000a_FontStyle=0_x000d__x000a_FontSize=9_x000d__x000a_PrtFontName=Co 2 2 5 3 6 2 2" xfId="2908"/>
    <cellStyle name=" 3]_x000d__x000a_Zoomed=1_x000d__x000a_Row=0_x000d__x000a_Column=0_x000d__x000a_Height=300_x000d__x000a_Width=300_x000d__x000a_FontName=細明體_x000d__x000a_FontStyle=0_x000d__x000a_FontSize=9_x000d__x000a_PrtFontName=Co 2 2 5 3 6 3" xfId="2909"/>
    <cellStyle name=" 3]_x000d__x000a_Zoomed=1_x000d__x000a_Row=0_x000d__x000a_Column=0_x000d__x000a_Height=300_x000d__x000a_Width=300_x000d__x000a_FontName=細明體_x000d__x000a_FontStyle=0_x000d__x000a_FontSize=9_x000d__x000a_PrtFontName=Co 2 2 5 3 7" xfId="2910"/>
    <cellStyle name=" 3]_x000d__x000a_Zoomed=1_x000d__x000a_Row=0_x000d__x000a_Column=0_x000d__x000a_Height=300_x000d__x000a_Width=300_x000d__x000a_FontName=細明體_x000d__x000a_FontStyle=0_x000d__x000a_FontSize=9_x000d__x000a_PrtFontName=Co 2 2 5 3 7 2" xfId="2911"/>
    <cellStyle name=" 3]_x000d__x000a_Zoomed=1_x000d__x000a_Row=0_x000d__x000a_Column=0_x000d__x000a_Height=300_x000d__x000a_Width=300_x000d__x000a_FontName=細明體_x000d__x000a_FontStyle=0_x000d__x000a_FontSize=9_x000d__x000a_PrtFontName=Co 2 2 5 3 7 2 2" xfId="2912"/>
    <cellStyle name=" 3]_x000d__x000a_Zoomed=1_x000d__x000a_Row=0_x000d__x000a_Column=0_x000d__x000a_Height=300_x000d__x000a_Width=300_x000d__x000a_FontName=細明體_x000d__x000a_FontStyle=0_x000d__x000a_FontSize=9_x000d__x000a_PrtFontName=Co 3 4 8 5 3" xfId="2913"/>
    <cellStyle name=" 3]_x000d__x000a_Zoomed=1_x000d__x000a_Row=0_x000d__x000a_Column=0_x000d__x000a_Height=300_x000d__x000a_Width=300_x000d__x000a_FontName=細明體_x000d__x000a_FontStyle=0_x000d__x000a_FontSize=9_x000d__x000a_PrtFontName=Co 2 2 5 3 8" xfId="2914"/>
    <cellStyle name=" 3]_x000d__x000a_Zoomed=1_x000d__x000a_Row=0_x000d__x000a_Column=0_x000d__x000a_Height=300_x000d__x000a_Width=300_x000d__x000a_FontName=細明體_x000d__x000a_FontStyle=0_x000d__x000a_FontSize=9_x000d__x000a_PrtFontName=Co 2 2 5 3 8 2" xfId="2915"/>
    <cellStyle name=" 3]_x000d__x000a_Zoomed=1_x000d__x000a_Row=0_x000d__x000a_Column=0_x000d__x000a_Height=300_x000d__x000a_Width=300_x000d__x000a_FontName=細明體_x000d__x000a_FontStyle=0_x000d__x000a_FontSize=9_x000d__x000a_PrtFontName=Co 2 2 5 3 8 2 2" xfId="2916"/>
    <cellStyle name=" 3]_x000d__x000a_Zoomed=1_x000d__x000a_Row=0_x000d__x000a_Column=0_x000d__x000a_Height=300_x000d__x000a_Width=300_x000d__x000a_FontName=細明體_x000d__x000a_FontStyle=0_x000d__x000a_FontSize=9_x000d__x000a_PrtFontName=Co 2 2 5 3 8 3" xfId="2917"/>
    <cellStyle name=" 3]_x000d__x000a_Zoomed=1_x000d__x000a_Row=0_x000d__x000a_Column=0_x000d__x000a_Height=300_x000d__x000a_Width=300_x000d__x000a_FontName=細明體_x000d__x000a_FontStyle=0_x000d__x000a_FontSize=9_x000d__x000a_PrtFontName=Co 2 2 5 3 9" xfId="2918"/>
    <cellStyle name=" 3]_x000d__x000a_Zoomed=1_x000d__x000a_Row=0_x000d__x000a_Column=0_x000d__x000a_Height=300_x000d__x000a_Width=300_x000d__x000a_FontName=細明體_x000d__x000a_FontStyle=0_x000d__x000a_FontSize=9_x000d__x000a_PrtFontName=Co 2 2 6 2 3" xfId="2919"/>
    <cellStyle name=" 3]_x000d__x000a_Zoomed=1_x000d__x000a_Row=0_x000d__x000a_Column=0_x000d__x000a_Height=300_x000d__x000a_Width=300_x000d__x000a_FontName=細明體_x000d__x000a_FontStyle=0_x000d__x000a_FontSize=9_x000d__x000a_PrtFontName=Co 2 2 5 3 9 2" xfId="2920"/>
    <cellStyle name=" 3]_x000d__x000a_Zoomed=1_x000d__x000a_Row=0_x000d__x000a_Column=0_x000d__x000a_Height=300_x000d__x000a_Width=300_x000d__x000a_FontName=細明體_x000d__x000a_FontStyle=0_x000d__x000a_FontSize=9_x000d__x000a_PrtFontName=Co 2 2 6 2 3 2" xfId="2921"/>
    <cellStyle name=" 3]_x000d__x000a_Zoomed=1_x000d__x000a_Row=0_x000d__x000a_Column=0_x000d__x000a_Height=300_x000d__x000a_Width=300_x000d__x000a_FontName=細明體_x000d__x000a_FontStyle=0_x000d__x000a_FontSize=9_x000d__x000a_PrtFontName=Co 2 2 5 3 9 2 2" xfId="2922"/>
    <cellStyle name=" 3]_x000d__x000a_Zoomed=1_x000d__x000a_Row=0_x000d__x000a_Column=0_x000d__x000a_Height=300_x000d__x000a_Width=300_x000d__x000a_FontName=細明體_x000d__x000a_FontStyle=0_x000d__x000a_FontSize=9_x000d__x000a_PrtFontName=Co 6 3 5 2" xfId="2923"/>
    <cellStyle name=" 3]_x000d__x000a_Zoomed=1_x000d__x000a_Row=0_x000d__x000a_Column=0_x000d__x000a_Height=300_x000d__x000a_Width=300_x000d__x000a_FontName=細明體_x000d__x000a_FontStyle=0_x000d__x000a_FontSize=9_x000d__x000a_PrtFontName=Co 2 2 6 2 4" xfId="2924"/>
    <cellStyle name=" 3]_x000d__x000a_Zoomed=1_x000d__x000a_Row=0_x000d__x000a_Column=0_x000d__x000a_Height=300_x000d__x000a_Width=300_x000d__x000a_FontName=細明體_x000d__x000a_FontStyle=0_x000d__x000a_FontSize=9_x000d__x000a_PrtFontName=Co 2 2 5 3 9 3" xfId="2925"/>
    <cellStyle name=" 3]_x000d__x000a_Zoomed=1_x000d__x000a_Row=0_x000d__x000a_Column=0_x000d__x000a_Height=300_x000d__x000a_Width=300_x000d__x000a_FontName=細明體_x000d__x000a_FontStyle=0_x000d__x000a_FontSize=9_x000d__x000a_PrtFontName=Co 2 2 6 2 2 9 3" xfId="2926"/>
    <cellStyle name=" 3]_x000d__x000a_Zoomed=1_x000d__x000a_Row=0_x000d__x000a_Column=0_x000d__x000a_Height=300_x000d__x000a_Width=300_x000d__x000a_FontName=細明體_x000d__x000a_FontStyle=0_x000d__x000a_FontSize=9_x000d__x000a_PrtFontName=Co 6 4 5 3" xfId="2927"/>
    <cellStyle name=" 3]_x000d__x000a_Zoomed=1_x000d__x000a_Row=0_x000d__x000a_Column=0_x000d__x000a_Height=300_x000d__x000a_Width=300_x000d__x000a_FontName=細明體_x000d__x000a_FontStyle=0_x000d__x000a_FontSize=9_x000d__x000a_PrtFontName=Co 2 2 5 4 10" xfId="2928"/>
    <cellStyle name=" 3]_x000d__x000a_Zoomed=1_x000d__x000a_Row=0_x000d__x000a_Column=0_x000d__x000a_Height=300_x000d__x000a_Width=300_x000d__x000a_FontName=細明體_x000d__x000a_FontStyle=0_x000d__x000a_FontSize=9_x000d__x000a_PrtFontName=Co 2 2 5 4 10 2" xfId="2929"/>
    <cellStyle name=" 3]_x000d__x000a_Zoomed=1_x000d__x000a_Row=0_x000d__x000a_Column=0_x000d__x000a_Height=300_x000d__x000a_Width=300_x000d__x000a_FontName=細明體_x000d__x000a_FontStyle=0_x000d__x000a_FontSize=9_x000d__x000a_PrtFontName=Co 3 2 3 9 3" xfId="2930"/>
    <cellStyle name=" 3]_x000d__x000a_Zoomed=1_x000d__x000a_Row=0_x000d__x000a_Column=0_x000d__x000a_Height=300_x000d__x000a_Width=300_x000d__x000a_FontName=細明體_x000d__x000a_FontStyle=0_x000d__x000a_FontSize=9_x000d__x000a_PrtFontName=Co 3 4 2 3 5 3" xfId="2931"/>
    <cellStyle name=" 3]_x000d__x000a_Zoomed=1_x000d__x000a_Row=0_x000d__x000a_Column=0_x000d__x000a_Height=300_x000d__x000a_Width=300_x000d__x000a_FontName=細明體_x000d__x000a_FontStyle=0_x000d__x000a_FontSize=9_x000d__x000a_PrtFontName=Co 2 2 5 4 11" xfId="2932"/>
    <cellStyle name=" 3]_x000d__x000a_Zoomed=1_x000d__x000a_Row=0_x000d__x000a_Column=0_x000d__x000a_Height=300_x000d__x000a_Width=300_x000d__x000a_FontName=細明體_x000d__x000a_FontStyle=0_x000d__x000a_FontSize=9_x000d__x000a_PrtFontName=Co 3 2 2 2 13 2" xfId="2933"/>
    <cellStyle name=" 3]_x000d__x000a_Zoomed=1_x000d__x000a_Row=0_x000d__x000a_Column=0_x000d__x000a_Height=300_x000d__x000a_Width=300_x000d__x000a_FontName=細明體_x000d__x000a_FontStyle=0_x000d__x000a_FontSize=9_x000d__x000a_PrtFontName=Co 2 2 5 4 2 2" xfId="2934"/>
    <cellStyle name=" 3]_x000d__x000a_Zoomed=1_x000d__x000a_Row=0_x000d__x000a_Column=0_x000d__x000a_Height=300_x000d__x000a_Width=300_x000d__x000a_FontName=細明體_x000d__x000a_FontStyle=0_x000d__x000a_FontSize=9_x000d__x000a_PrtFontName=Co 3 2 4 8 5 3" xfId="2935"/>
    <cellStyle name=" 3]_x000d__x000a_Zoomed=1_x000d__x000a_Row=0_x000d__x000a_Column=0_x000d__x000a_Height=300_x000d__x000a_Width=300_x000d__x000a_FontName=細明體_x000d__x000a_FontStyle=0_x000d__x000a_FontSize=9_x000d__x000a_PrtFontName=Co 2 2 6 2 2 2 2" xfId="2936"/>
    <cellStyle name=" 3]_x000d__x000a_Zoomed=1_x000d__x000a_Row=0_x000d__x000a_Column=0_x000d__x000a_Height=300_x000d__x000a_Width=300_x000d__x000a_FontName=細明體_x000d__x000a_FontStyle=0_x000d__x000a_FontSize=9_x000d__x000a_PrtFontName=Co 2 2 5 4 2 3" xfId="2937"/>
    <cellStyle name=" 3]_x000d__x000a_Zoomed=1_x000d__x000a_Row=0_x000d__x000a_Column=0_x000d__x000a_Height=300_x000d__x000a_Width=300_x000d__x000a_FontName=細明體_x000d__x000a_FontStyle=0_x000d__x000a_FontSize=9_x000d__x000a_PrtFontName=Co 2 2 5 5 2" xfId="2938"/>
    <cellStyle name=" 3]_x000d__x000a_Zoomed=1_x000d__x000a_Row=0_x000d__x000a_Column=0_x000d__x000a_Height=300_x000d__x000a_Width=300_x000d__x000a_FontName=細明體_x000d__x000a_FontStyle=0_x000d__x000a_FontSize=9_x000d__x000a_PrtFontName=Co 2 2 5 5 3" xfId="2939"/>
    <cellStyle name=" 3]_x000d__x000a_Zoomed=1_x000d__x000a_Row=0_x000d__x000a_Column=0_x000d__x000a_Height=300_x000d__x000a_Width=300_x000d__x000a_FontName=細明體_x000d__x000a_FontStyle=0_x000d__x000a_FontSize=9_x000d__x000a_PrtFontName=Co 2 2 5 6" xfId="2940"/>
    <cellStyle name=" 3]_x000d__x000a_Zoomed=1_x000d__x000a_Row=0_x000d__x000a_Column=0_x000d__x000a_Height=300_x000d__x000a_Width=300_x000d__x000a_FontName=細明體_x000d__x000a_FontStyle=0_x000d__x000a_FontSize=9_x000d__x000a_PrtFontName=Co 2 2 5 6 2" xfId="2941"/>
    <cellStyle name=" 3]_x000d__x000a_Zoomed=1_x000d__x000a_Row=0_x000d__x000a_Column=0_x000d__x000a_Height=300_x000d__x000a_Width=300_x000d__x000a_FontName=細明體_x000d__x000a_FontStyle=0_x000d__x000a_FontSize=9_x000d__x000a_PrtFontName=Co 2 2 5 6 2 2" xfId="2942"/>
    <cellStyle name=" 3]_x000d__x000a_Zoomed=1_x000d__x000a_Row=0_x000d__x000a_Column=0_x000d__x000a_Height=300_x000d__x000a_Width=300_x000d__x000a_FontName=細明體_x000d__x000a_FontStyle=0_x000d__x000a_FontSize=9_x000d__x000a_PrtFontName=Co 2 2 5 6 3" xfId="2943"/>
    <cellStyle name=" 3]_x000d__x000a_Zoomed=1_x000d__x000a_Row=0_x000d__x000a_Column=0_x000d__x000a_Height=300_x000d__x000a_Width=300_x000d__x000a_FontName=細明體_x000d__x000a_FontStyle=0_x000d__x000a_FontSize=9_x000d__x000a_PrtFontName=Co 2 2 5 7" xfId="2944"/>
    <cellStyle name=" 3]_x000d__x000a_Zoomed=1_x000d__x000a_Row=0_x000d__x000a_Column=0_x000d__x000a_Height=300_x000d__x000a_Width=300_x000d__x000a_FontName=細明體_x000d__x000a_FontStyle=0_x000d__x000a_FontSize=9_x000d__x000a_PrtFontName=Co 6 2 2 5 3" xfId="2945"/>
    <cellStyle name=" 3]_x000d__x000a_Zoomed=1_x000d__x000a_Row=0_x000d__x000a_Column=0_x000d__x000a_Height=300_x000d__x000a_Width=300_x000d__x000a_FontName=細明體_x000d__x000a_FontStyle=0_x000d__x000a_FontSize=9_x000d__x000a_PrtFontName=Co 2 3 2 2 14" xfId="2946"/>
    <cellStyle name=" 3]_x000d__x000a_Zoomed=1_x000d__x000a_Row=0_x000d__x000a_Column=0_x000d__x000a_Height=300_x000d__x000a_Width=300_x000d__x000a_FontName=細明體_x000d__x000a_FontStyle=0_x000d__x000a_FontSize=9_x000d__x000a_PrtFontName=Co 2 2 5 7 2" xfId="2947"/>
    <cellStyle name=" 3]_x000d__x000a_Zoomed=1_x000d__x000a_Row=0_x000d__x000a_Column=0_x000d__x000a_Height=300_x000d__x000a_Width=300_x000d__x000a_FontName=細明體_x000d__x000a_FontStyle=0_x000d__x000a_FontSize=9_x000d__x000a_PrtFontName=Co 2 3 2 2 14 2" xfId="2948"/>
    <cellStyle name=" 3]_x000d__x000a_Zoomed=1_x000d__x000a_Row=0_x000d__x000a_Column=0_x000d__x000a_Height=300_x000d__x000a_Width=300_x000d__x000a_FontName=細明體_x000d__x000a_FontStyle=0_x000d__x000a_FontSize=9_x000d__x000a_PrtFontName=Co 2 2 5 7 2 2" xfId="2949"/>
    <cellStyle name=" 3]_x000d__x000a_Zoomed=1_x000d__x000a_Row=0_x000d__x000a_Column=0_x000d__x000a_Height=300_x000d__x000a_Width=300_x000d__x000a_FontName=細明體_x000d__x000a_FontStyle=0_x000d__x000a_FontSize=9_x000d__x000a_PrtFontName=Co 2 3 2 2 15" xfId="2950"/>
    <cellStyle name=" 3]_x000d__x000a_Zoomed=1_x000d__x000a_Row=0_x000d__x000a_Column=0_x000d__x000a_Height=300_x000d__x000a_Width=300_x000d__x000a_FontName=細明體_x000d__x000a_FontStyle=0_x000d__x000a_FontSize=9_x000d__x000a_PrtFontName=Co 2 2 5 7 3" xfId="2951"/>
    <cellStyle name=" 3]_x000d__x000a_Zoomed=1_x000d__x000a_Row=0_x000d__x000a_Column=0_x000d__x000a_Height=300_x000d__x000a_Width=300_x000d__x000a_FontName=細明體_x000d__x000a_FontStyle=0_x000d__x000a_FontSize=9_x000d__x000a_PrtFontName=Co 9 6 2" xfId="2952"/>
    <cellStyle name=" 3]_x000d__x000a_Zoomed=1_x000d__x000a_Row=0_x000d__x000a_Column=0_x000d__x000a_Height=300_x000d__x000a_Width=300_x000d__x000a_FontName=細明體_x000d__x000a_FontStyle=0_x000d__x000a_FontSize=9_x000d__x000a_PrtFontName=Co 2 2 5 8" xfId="2953"/>
    <cellStyle name=" 3]_x000d__x000a_Zoomed=1_x000d__x000a_Row=0_x000d__x000a_Column=0_x000d__x000a_Height=300_x000d__x000a_Width=300_x000d__x000a_FontName=細明體_x000d__x000a_FontStyle=0_x000d__x000a_FontSize=9_x000d__x000a_PrtFontName=Co 3 2 2 2 4 2 2" xfId="2954"/>
    <cellStyle name=" 3]_x000d__x000a_Zoomed=1_x000d__x000a_Row=0_x000d__x000a_Column=0_x000d__x000a_Height=300_x000d__x000a_Width=300_x000d__x000a_FontName=細明體_x000d__x000a_FontStyle=0_x000d__x000a_FontSize=9_x000d__x000a_PrtFontName=Co 9 6 2 2" xfId="2955"/>
    <cellStyle name=" 3]_x000d__x000a_Zoomed=1_x000d__x000a_Row=0_x000d__x000a_Column=0_x000d__x000a_Height=300_x000d__x000a_Width=300_x000d__x000a_FontName=細明體_x000d__x000a_FontStyle=0_x000d__x000a_FontSize=9_x000d__x000a_PrtFontName=Co 2 2 5 8 2" xfId="2956"/>
    <cellStyle name=" 3]_x000d__x000a_Zoomed=1_x000d__x000a_Row=0_x000d__x000a_Column=0_x000d__x000a_Height=300_x000d__x000a_Width=300_x000d__x000a_FontName=細明體_x000d__x000a_FontStyle=0_x000d__x000a_FontSize=9_x000d__x000a_PrtFontName=Co 2 2 5 8 2 2" xfId="2957"/>
    <cellStyle name=" 3]_x000d__x000a_Zoomed=1_x000d__x000a_Row=0_x000d__x000a_Column=0_x000d__x000a_Height=300_x000d__x000a_Width=300_x000d__x000a_FontName=細明體_x000d__x000a_FontStyle=0_x000d__x000a_FontSize=9_x000d__x000a_PrtFontName=Co 2 2 5 8 2 2 2" xfId="2958"/>
    <cellStyle name=" 3]_x000d__x000a_Zoomed=1_x000d__x000a_Row=0_x000d__x000a_Column=0_x000d__x000a_Height=300_x000d__x000a_Width=300_x000d__x000a_FontName=細明體_x000d__x000a_FontStyle=0_x000d__x000a_FontSize=9_x000d__x000a_PrtFontName=Co 2 2 5 8 2 3" xfId="2959"/>
    <cellStyle name=" 3]_x000d__x000a_Zoomed=1_x000d__x000a_Row=0_x000d__x000a_Column=0_x000d__x000a_Height=300_x000d__x000a_Width=300_x000d__x000a_FontName=細明體_x000d__x000a_FontStyle=0_x000d__x000a_FontSize=9_x000d__x000a_PrtFontName=Co 2 2 5 8 3 2" xfId="2960"/>
    <cellStyle name=" 3]_x000d__x000a_Zoomed=1_x000d__x000a_Row=0_x000d__x000a_Column=0_x000d__x000a_Height=300_x000d__x000a_Width=300_x000d__x000a_FontName=細明體_x000d__x000a_FontStyle=0_x000d__x000a_FontSize=9_x000d__x000a_PrtFontName=Co 2 2 5 8 3 2 2" xfId="2961"/>
    <cellStyle name=" 3]_x000d__x000a_Zoomed=1_x000d__x000a_Row=0_x000d__x000a_Column=0_x000d__x000a_Height=300_x000d__x000a_Width=300_x000d__x000a_FontName=細明體_x000d__x000a_FontStyle=0_x000d__x000a_FontSize=9_x000d__x000a_PrtFontName=Co 7 2 2 2 2" xfId="2962"/>
    <cellStyle name=" 3]_x000d__x000a_Zoomed=1_x000d__x000a_Row=0_x000d__x000a_Column=0_x000d__x000a_Height=300_x000d__x000a_Width=300_x000d__x000a_FontName=細明體_x000d__x000a_FontStyle=0_x000d__x000a_FontSize=9_x000d__x000a_PrtFontName=Co 2 2 5 8 3 3" xfId="2963"/>
    <cellStyle name=" 3]_x000d__x000a_Zoomed=1_x000d__x000a_Row=0_x000d__x000a_Column=0_x000d__x000a_Height=300_x000d__x000a_Width=300_x000d__x000a_FontName=細明體_x000d__x000a_FontStyle=0_x000d__x000a_FontSize=9_x000d__x000a_PrtFontName=Co 2 2 5 8 4" xfId="2964"/>
    <cellStyle name=" 3]_x000d__x000a_Zoomed=1_x000d__x000a_Row=0_x000d__x000a_Column=0_x000d__x000a_Height=300_x000d__x000a_Width=300_x000d__x000a_FontName=細明體_x000d__x000a_FontStyle=0_x000d__x000a_FontSize=9_x000d__x000a_PrtFontName=Co 2 2 5 8 5" xfId="2965"/>
    <cellStyle name=" 3]_x000d__x000a_Zoomed=1_x000d__x000a_Row=0_x000d__x000a_Column=0_x000d__x000a_Height=300_x000d__x000a_Width=300_x000d__x000a_FontName=細明體_x000d__x000a_FontStyle=0_x000d__x000a_FontSize=9_x000d__x000a_PrtFontName=Co 2 2 5 8 5 2" xfId="2966"/>
    <cellStyle name=" 3]_x000d__x000a_Zoomed=1_x000d__x000a_Row=0_x000d__x000a_Column=0_x000d__x000a_Height=300_x000d__x000a_Width=300_x000d__x000a_FontName=細明體_x000d__x000a_FontStyle=0_x000d__x000a_FontSize=9_x000d__x000a_PrtFontName=Co 2 2 5 8 5 3" xfId="2967"/>
    <cellStyle name=" 3]_x000d__x000a_Zoomed=1_x000d__x000a_Row=0_x000d__x000a_Column=0_x000d__x000a_Height=300_x000d__x000a_Width=300_x000d__x000a_FontName=細明體_x000d__x000a_FontStyle=0_x000d__x000a_FontSize=9_x000d__x000a_PrtFontName=Co 2 2 5 8 6" xfId="2968"/>
    <cellStyle name=" 3]_x000d__x000a_Zoomed=1_x000d__x000a_Row=0_x000d__x000a_Column=0_x000d__x000a_Height=300_x000d__x000a_Width=300_x000d__x000a_FontName=細明體_x000d__x000a_FontStyle=0_x000d__x000a_FontSize=9_x000d__x000a_PrtFontName=Co 2 2 5 8 7" xfId="2969"/>
    <cellStyle name=" 3]_x000d__x000a_Zoomed=1_x000d__x000a_Row=0_x000d__x000a_Column=0_x000d__x000a_Height=300_x000d__x000a_Width=300_x000d__x000a_FontName=細明體_x000d__x000a_FontStyle=0_x000d__x000a_FontSize=9_x000d__x000a_PrtFontName=Co 9 6 3" xfId="2970"/>
    <cellStyle name=" 3]_x000d__x000a_Zoomed=1_x000d__x000a_Row=0_x000d__x000a_Column=0_x000d__x000a_Height=300_x000d__x000a_Width=300_x000d__x000a_FontName=細明體_x000d__x000a_FontStyle=0_x000d__x000a_FontSize=9_x000d__x000a_PrtFontName=Co 2 2 5 9" xfId="2971"/>
    <cellStyle name=" 3]_x000d__x000a_Zoomed=1_x000d__x000a_Row=0_x000d__x000a_Column=0_x000d__x000a_Height=300_x000d__x000a_Width=300_x000d__x000a_FontName=細明體_x000d__x000a_FontStyle=0_x000d__x000a_FontSize=9_x000d__x000a_PrtFontName=Co 2 2 6 2 2" xfId="2972"/>
    <cellStyle name=" 3]_x000d__x000a_Zoomed=1_x000d__x000a_Row=0_x000d__x000a_Column=0_x000d__x000a_Height=300_x000d__x000a_Width=300_x000d__x000a_FontName=細明體_x000d__x000a_FontStyle=0_x000d__x000a_FontSize=9_x000d__x000a_PrtFontName=Co 2 5 2 2 8 3" xfId="2973"/>
    <cellStyle name=" 3]_x000d__x000a_Zoomed=1_x000d__x000a_Row=0_x000d__x000a_Column=0_x000d__x000a_Height=300_x000d__x000a_Width=300_x000d__x000a_FontName=細明體_x000d__x000a_FontStyle=0_x000d__x000a_FontSize=9_x000d__x000a_PrtFontName=Co 2 2 6 2 2 10" xfId="2974"/>
    <cellStyle name=" 3]_x000d__x000a_Zoomed=1_x000d__x000a_Row=0_x000d__x000a_Column=0_x000d__x000a_Height=300_x000d__x000a_Width=300_x000d__x000a_FontName=細明體_x000d__x000a_FontStyle=0_x000d__x000a_FontSize=9_x000d__x000a_PrtFontName=Co 2 2 6 2 2 12" xfId="2975"/>
    <cellStyle name=" 3]_x000d__x000a_Zoomed=1_x000d__x000a_Row=0_x000d__x000a_Column=0_x000d__x000a_Height=300_x000d__x000a_Width=300_x000d__x000a_FontName=細明體_x000d__x000a_FontStyle=0_x000d__x000a_FontSize=9_x000d__x000a_PrtFontName=Co 2 2 6 2 2 10 2" xfId="2976"/>
    <cellStyle name=" 3]_x000d__x000a_Zoomed=1_x000d__x000a_Row=0_x000d__x000a_Column=0_x000d__x000a_Height=300_x000d__x000a_Width=300_x000d__x000a_FontName=細明體_x000d__x000a_FontStyle=0_x000d__x000a_FontSize=9_x000d__x000a_PrtFontName=Co 2 2 6 2 2 12 2" xfId="2977"/>
    <cellStyle name=" 3]_x000d__x000a_Zoomed=1_x000d__x000a_Row=0_x000d__x000a_Column=0_x000d__x000a_Height=300_x000d__x000a_Width=300_x000d__x000a_FontName=細明體_x000d__x000a_FontStyle=0_x000d__x000a_FontSize=9_x000d__x000a_PrtFontName=Co 2 2 6 2 2 10 2 2" xfId="2978"/>
    <cellStyle name=" 3]_x000d__x000a_Zoomed=1_x000d__x000a_Row=0_x000d__x000a_Column=0_x000d__x000a_Height=300_x000d__x000a_Width=300_x000d__x000a_FontName=細明體_x000d__x000a_FontStyle=0_x000d__x000a_FontSize=9_x000d__x000a_PrtFontName=Co 4 2 4 6 2" xfId="2979"/>
    <cellStyle name=" 3]_x000d__x000a_Zoomed=1_x000d__x000a_Row=0_x000d__x000a_Column=0_x000d__x000a_Height=300_x000d__x000a_Width=300_x000d__x000a_FontName=細明體_x000d__x000a_FontStyle=0_x000d__x000a_FontSize=9_x000d__x000a_PrtFontName=Co 2 2 6 2 2 13" xfId="2980"/>
    <cellStyle name=" 3]_x000d__x000a_Zoomed=1_x000d__x000a_Row=0_x000d__x000a_Column=0_x000d__x000a_Height=300_x000d__x000a_Width=300_x000d__x000a_FontName=細明體_x000d__x000a_FontStyle=0_x000d__x000a_FontSize=9_x000d__x000a_PrtFontName=Co 2 2 6 2 2 10 3" xfId="2981"/>
    <cellStyle name=" 3]_x000d__x000a_Zoomed=1_x000d__x000a_Row=0_x000d__x000a_Column=0_x000d__x000a_Height=300_x000d__x000a_Width=300_x000d__x000a_FontName=細明體_x000d__x000a_FontStyle=0_x000d__x000a_FontSize=9_x000d__x000a_PrtFontName=Co 2 2 6 2 2 11" xfId="2982"/>
    <cellStyle name=" 3]_x000d__x000a_Zoomed=1_x000d__x000a_Row=0_x000d__x000a_Column=0_x000d__x000a_Height=300_x000d__x000a_Width=300_x000d__x000a_FontName=細明體_x000d__x000a_FontStyle=0_x000d__x000a_FontSize=9_x000d__x000a_PrtFontName=Co 3 9 2 2" xfId="2983"/>
    <cellStyle name=" 3]_x000d__x000a_Zoomed=1_x000d__x000a_Row=0_x000d__x000a_Column=0_x000d__x000a_Height=300_x000d__x000a_Width=300_x000d__x000a_FontName=細明體_x000d__x000a_FontStyle=0_x000d__x000a_FontSize=9_x000d__x000a_PrtFontName=Co 2 2 6 2 2 11 2" xfId="2984"/>
    <cellStyle name=" 3]_x000d__x000a_Zoomed=1_x000d__x000a_Row=0_x000d__x000a_Column=0_x000d__x000a_Height=300_x000d__x000a_Width=300_x000d__x000a_FontName=細明體_x000d__x000a_FontStyle=0_x000d__x000a_FontSize=9_x000d__x000a_PrtFontName=Co 2 2 6 2 2 11 2 2" xfId="2985"/>
    <cellStyle name=" 3]_x000d__x000a_Zoomed=1_x000d__x000a_Row=0_x000d__x000a_Column=0_x000d__x000a_Height=300_x000d__x000a_Width=300_x000d__x000a_FontName=細明體_x000d__x000a_FontStyle=0_x000d__x000a_FontSize=9_x000d__x000a_PrtFontName=Co 2 2 6 2 2 11 3" xfId="2986"/>
    <cellStyle name=" 3]_x000d__x000a_Zoomed=1_x000d__x000a_Row=0_x000d__x000a_Column=0_x000d__x000a_Height=300_x000d__x000a_Width=300_x000d__x000a_FontName=細明體_x000d__x000a_FontStyle=0_x000d__x000a_FontSize=9_x000d__x000a_PrtFontName=Co 2 2 6 2 2 12 2 2" xfId="2987"/>
    <cellStyle name=" 3]_x000d__x000a_Zoomed=1_x000d__x000a_Row=0_x000d__x000a_Column=0_x000d__x000a_Height=300_x000d__x000a_Width=300_x000d__x000a_FontName=細明體_x000d__x000a_FontStyle=0_x000d__x000a_FontSize=9_x000d__x000a_PrtFontName=Co 2 2 6 2 2 12 3" xfId="2988"/>
    <cellStyle name=" 3]_x000d__x000a_Zoomed=1_x000d__x000a_Row=0_x000d__x000a_Column=0_x000d__x000a_Height=300_x000d__x000a_Width=300_x000d__x000a_FontName=細明體_x000d__x000a_FontStyle=0_x000d__x000a_FontSize=9_x000d__x000a_PrtFontName=Co 2 2 6 2 2 13 2" xfId="2989"/>
    <cellStyle name=" 3]_x000d__x000a_Zoomed=1_x000d__x000a_Row=0_x000d__x000a_Column=0_x000d__x000a_Height=300_x000d__x000a_Width=300_x000d__x000a_FontName=細明體_x000d__x000a_FontStyle=0_x000d__x000a_FontSize=9_x000d__x000a_PrtFontName=Co 2 2 6 2 2 13 2 2" xfId="2990"/>
    <cellStyle name=" 3]_x000d__x000a_Zoomed=1_x000d__x000a_Row=0_x000d__x000a_Column=0_x000d__x000a_Height=300_x000d__x000a_Width=300_x000d__x000a_FontName=細明體_x000d__x000a_FontStyle=0_x000d__x000a_FontSize=9_x000d__x000a_PrtFontName=Co 2 2 6 2 2 14" xfId="2991"/>
    <cellStyle name=" 3]_x000d__x000a_Zoomed=1_x000d__x000a_Row=0_x000d__x000a_Column=0_x000d__x000a_Height=300_x000d__x000a_Width=300_x000d__x000a_FontName=細明體_x000d__x000a_FontStyle=0_x000d__x000a_FontSize=9_x000d__x000a_PrtFontName=Co 2 2 6 2 2 2" xfId="2992"/>
    <cellStyle name=" 3]_x000d__x000a_Zoomed=1_x000d__x000a_Row=0_x000d__x000a_Column=0_x000d__x000a_Height=300_x000d__x000a_Width=300_x000d__x000a_FontName=細明體_x000d__x000a_FontStyle=0_x000d__x000a_FontSize=9_x000d__x000a_PrtFontName=Co 2 3 2 2 16" xfId="2993"/>
    <cellStyle name=" 3]_x000d__x000a_Zoomed=1_x000d__x000a_Row=0_x000d__x000a_Column=0_x000d__x000a_Height=300_x000d__x000a_Width=300_x000d__x000a_FontName=細明體_x000d__x000a_FontStyle=0_x000d__x000a_FontSize=9_x000d__x000a_PrtFontName=Co 2 2 6 2 2 2 2 2" xfId="2994"/>
    <cellStyle name=" 3]_x000d__x000a_Zoomed=1_x000d__x000a_Row=0_x000d__x000a_Column=0_x000d__x000a_Height=300_x000d__x000a_Width=300_x000d__x000a_FontName=細明體_x000d__x000a_FontStyle=0_x000d__x000a_FontSize=9_x000d__x000a_PrtFontName=Co 2 2 6 2 2 2 3" xfId="2995"/>
    <cellStyle name=" 3]_x000d__x000a_Zoomed=1_x000d__x000a_Row=0_x000d__x000a_Column=0_x000d__x000a_Height=300_x000d__x000a_Width=300_x000d__x000a_FontName=細明體_x000d__x000a_FontStyle=0_x000d__x000a_FontSize=9_x000d__x000a_PrtFontName=Co 2 2 6 2 2 3" xfId="2996"/>
    <cellStyle name=" 3]_x000d__x000a_Zoomed=1_x000d__x000a_Row=0_x000d__x000a_Column=0_x000d__x000a_Height=300_x000d__x000a_Width=300_x000d__x000a_FontName=細明體_x000d__x000a_FontStyle=0_x000d__x000a_FontSize=9_x000d__x000a_PrtFontName=Co 2 3 8 2 2" xfId="2997"/>
    <cellStyle name=" 3]_x000d__x000a_Zoomed=1_x000d__x000a_Row=0_x000d__x000a_Column=0_x000d__x000a_Height=300_x000d__x000a_Width=300_x000d__x000a_FontName=細明體_x000d__x000a_FontStyle=0_x000d__x000a_FontSize=9_x000d__x000a_PrtFontName=Co 2 2 6 2 2 3 2 2" xfId="2998"/>
    <cellStyle name=" 3]_x000d__x000a_Zoomed=1_x000d__x000a_Row=0_x000d__x000a_Column=0_x000d__x000a_Height=300_x000d__x000a_Width=300_x000d__x000a_FontName=細明體_x000d__x000a_FontStyle=0_x000d__x000a_FontSize=9_x000d__x000a_PrtFontName=Co 2 2 6 2 2 6" xfId="2999"/>
    <cellStyle name=" 3]_x000d__x000a_Zoomed=1_x000d__x000a_Row=0_x000d__x000a_Column=0_x000d__x000a_Height=300_x000d__x000a_Width=300_x000d__x000a_FontName=細明體_x000d__x000a_FontStyle=0_x000d__x000a_FontSize=9_x000d__x000a_PrtFontName=Co 2 2 6 2 2 7" xfId="3000"/>
    <cellStyle name=" 3]_x000d__x000a_Zoomed=1_x000d__x000a_Row=0_x000d__x000a_Column=0_x000d__x000a_Height=300_x000d__x000a_Width=300_x000d__x000a_FontName=細明體_x000d__x000a_FontStyle=0_x000d__x000a_FontSize=9_x000d__x000a_PrtFontName=Co 2 2 6 2 2 8" xfId="3001"/>
    <cellStyle name=" 3]_x000d__x000a_Zoomed=1_x000d__x000a_Row=0_x000d__x000a_Column=0_x000d__x000a_Height=300_x000d__x000a_Width=300_x000d__x000a_FontName=細明體_x000d__x000a_FontStyle=0_x000d__x000a_FontSize=9_x000d__x000a_PrtFontName=Co 2 2 6 2 2 8 2 2" xfId="3002"/>
    <cellStyle name=" 3]_x000d__x000a_Zoomed=1_x000d__x000a_Row=0_x000d__x000a_Column=0_x000d__x000a_Height=300_x000d__x000a_Width=300_x000d__x000a_FontName=細明體_x000d__x000a_FontStyle=0_x000d__x000a_FontSize=9_x000d__x000a_PrtFontName=Co 6 4 4 2 2" xfId="3003"/>
    <cellStyle name=" 3]_x000d__x000a_Zoomed=1_x000d__x000a_Row=0_x000d__x000a_Column=0_x000d__x000a_Height=300_x000d__x000a_Width=300_x000d__x000a_FontName=細明體_x000d__x000a_FontStyle=0_x000d__x000a_FontSize=9_x000d__x000a_PrtFontName=Co 3 2 2 8 3" xfId="3004"/>
    <cellStyle name=" 3]_x000d__x000a_Zoomed=1_x000d__x000a_Row=0_x000d__x000a_Column=0_x000d__x000a_Height=300_x000d__x000a_Width=300_x000d__x000a_FontName=細明體_x000d__x000a_FontStyle=0_x000d__x000a_FontSize=9_x000d__x000a_PrtFontName=Co 3 4 2 2 4 3" xfId="3005"/>
    <cellStyle name=" 3]_x000d__x000a_Zoomed=1_x000d__x000a_Row=0_x000d__x000a_Column=0_x000d__x000a_Height=300_x000d__x000a_Width=300_x000d__x000a_FontName=細明體_x000d__x000a_FontStyle=0_x000d__x000a_FontSize=9_x000d__x000a_PrtFontName=Co 5 4 2 2 2" xfId="3006"/>
    <cellStyle name=" 3]_x000d__x000a_Zoomed=1_x000d__x000a_Row=0_x000d__x000a_Column=0_x000d__x000a_Height=300_x000d__x000a_Width=300_x000d__x000a_FontName=細明體_x000d__x000a_FontStyle=0_x000d__x000a_FontSize=9_x000d__x000a_PrtFontName=Co 2 2 6 2 2 9" xfId="3007"/>
    <cellStyle name=" 3]_x000d__x000a_Zoomed=1_x000d__x000a_Row=0_x000d__x000a_Column=0_x000d__x000a_Height=300_x000d__x000a_Width=300_x000d__x000a_FontName=細明體_x000d__x000a_FontStyle=0_x000d__x000a_FontSize=9_x000d__x000a_PrtFontName=Co 2 2 6 2 2 9 2 2" xfId="3008"/>
    <cellStyle name=" 3]_x000d__x000a_Zoomed=1_x000d__x000a_Row=0_x000d__x000a_Column=0_x000d__x000a_Height=300_x000d__x000a_Width=300_x000d__x000a_FontName=細明體_x000d__x000a_FontStyle=0_x000d__x000a_FontSize=9_x000d__x000a_PrtFontName=Co 6 4 5 2 2" xfId="3009"/>
    <cellStyle name=" 3]_x000d__x000a_Zoomed=1_x000d__x000a_Row=0_x000d__x000a_Column=0_x000d__x000a_Height=300_x000d__x000a_Width=300_x000d__x000a_FontName=細明體_x000d__x000a_FontStyle=0_x000d__x000a_FontSize=9_x000d__x000a_PrtFontName=Co 3 2 3 8 3" xfId="3010"/>
    <cellStyle name=" 3]_x000d__x000a_Zoomed=1_x000d__x000a_Row=0_x000d__x000a_Column=0_x000d__x000a_Height=300_x000d__x000a_Width=300_x000d__x000a_FontName=細明體_x000d__x000a_FontStyle=0_x000d__x000a_FontSize=9_x000d__x000a_PrtFontName=Co 3 4 2 3 4 3" xfId="3011"/>
    <cellStyle name=" 3]_x000d__x000a_Zoomed=1_x000d__x000a_Row=0_x000d__x000a_Column=0_x000d__x000a_Height=300_x000d__x000a_Width=300_x000d__x000a_FontName=細明體_x000d__x000a_FontStyle=0_x000d__x000a_FontSize=9_x000d__x000a_PrtFontName=Co 2 2 6 2 3 3" xfId="3012"/>
    <cellStyle name=" 3]_x000d__x000a_Zoomed=1_x000d__x000a_Row=0_x000d__x000a_Column=0_x000d__x000a_Height=300_x000d__x000a_Width=300_x000d__x000a_FontName=細明體_x000d__x000a_FontStyle=0_x000d__x000a_FontSize=9_x000d__x000a_PrtFontName=Co 2 4 3 10 2 2" xfId="3013"/>
    <cellStyle name=" 3]_x000d__x000a_Zoomed=1_x000d__x000a_Row=0_x000d__x000a_Column=0_x000d__x000a_Height=300_x000d__x000a_Width=300_x000d__x000a_FontName=細明體_x000d__x000a_FontStyle=0_x000d__x000a_FontSize=9_x000d__x000a_PrtFontName=Co 2 2 6 2 3 3 2" xfId="3014"/>
    <cellStyle name=" 3]_x000d__x000a_Zoomed=1_x000d__x000a_Row=0_x000d__x000a_Column=0_x000d__x000a_Height=300_x000d__x000a_Width=300_x000d__x000a_FontName=細明體_x000d__x000a_FontStyle=0_x000d__x000a_FontSize=9_x000d__x000a_PrtFontName=Co 2 2 6 3 11 2" xfId="3015"/>
    <cellStyle name=" 3]_x000d__x000a_Zoomed=1_x000d__x000a_Row=0_x000d__x000a_Column=0_x000d__x000a_Height=300_x000d__x000a_Width=300_x000d__x000a_FontName=細明體_x000d__x000a_FontStyle=0_x000d__x000a_FontSize=9_x000d__x000a_PrtFontName=Co 2 2 6 2 3 3 3" xfId="3016"/>
    <cellStyle name=" 3]_x000d__x000a_Zoomed=1_x000d__x000a_Row=0_x000d__x000a_Column=0_x000d__x000a_Height=300_x000d__x000a_Width=300_x000d__x000a_FontName=細明體_x000d__x000a_FontStyle=0_x000d__x000a_FontSize=9_x000d__x000a_PrtFontName=Co 3 5 9 2 2" xfId="3017"/>
    <cellStyle name=" 3]_x000d__x000a_Zoomed=1_x000d__x000a_Row=0_x000d__x000a_Column=0_x000d__x000a_Height=300_x000d__x000a_Width=300_x000d__x000a_FontName=細明體_x000d__x000a_FontStyle=0_x000d__x000a_FontSize=9_x000d__x000a_PrtFontName=Co 2 2 6 3 13 2" xfId="3018"/>
    <cellStyle name=" 3]_x000d__x000a_Zoomed=1_x000d__x000a_Row=0_x000d__x000a_Column=0_x000d__x000a_Height=300_x000d__x000a_Width=300_x000d__x000a_FontName=細明體_x000d__x000a_FontStyle=0_x000d__x000a_FontSize=9_x000d__x000a_PrtFontName=Co 2 2 6 2 3 5 3" xfId="3019"/>
    <cellStyle name=" 3]_x000d__x000a_Zoomed=1_x000d__x000a_Row=0_x000d__x000a_Column=0_x000d__x000a_Height=300_x000d__x000a_Width=300_x000d__x000a_FontName=細明體_x000d__x000a_FontStyle=0_x000d__x000a_FontSize=9_x000d__x000a_PrtFontName=Co 2 2 6 3 14 2" xfId="3020"/>
    <cellStyle name=" 3]_x000d__x000a_Zoomed=1_x000d__x000a_Row=0_x000d__x000a_Column=0_x000d__x000a_Height=300_x000d__x000a_Width=300_x000d__x000a_FontName=細明體_x000d__x000a_FontStyle=0_x000d__x000a_FontSize=9_x000d__x000a_PrtFontName=Co 2 2 6 2 3 6 3" xfId="3021"/>
    <cellStyle name=" 3]_x000d__x000a_Zoomed=1_x000d__x000a_Row=0_x000d__x000a_Column=0_x000d__x000a_Height=300_x000d__x000a_Width=300_x000d__x000a_FontName=細明體_x000d__x000a_FontStyle=0_x000d__x000a_FontSize=9_x000d__x000a_PrtFontName=Co 2 4 2 2 11 2 2" xfId="3022"/>
    <cellStyle name=" 3]_x000d__x000a_Zoomed=1_x000d__x000a_Row=0_x000d__x000a_Column=0_x000d__x000a_Height=300_x000d__x000a_Width=300_x000d__x000a_FontName=細明體_x000d__x000a_FontStyle=0_x000d__x000a_FontSize=9_x000d__x000a_PrtFontName=Co 4 2 3 10 2" xfId="3023"/>
    <cellStyle name=" 3]_x000d__x000a_Zoomed=1_x000d__x000a_Row=0_x000d__x000a_Column=0_x000d__x000a_Height=300_x000d__x000a_Width=300_x000d__x000a_FontName=細明體_x000d__x000a_FontStyle=0_x000d__x000a_FontSize=9_x000d__x000a_PrtFontName=Co 2 2 6 2 3 7" xfId="3024"/>
    <cellStyle name=" 3]_x000d__x000a_Zoomed=1_x000d__x000a_Row=0_x000d__x000a_Column=0_x000d__x000a_Height=300_x000d__x000a_Width=300_x000d__x000a_FontName=細明體_x000d__x000a_FontStyle=0_x000d__x000a_FontSize=9_x000d__x000a_PrtFontName=Co 2 2 6 3 15 2" xfId="3025"/>
    <cellStyle name=" 3]_x000d__x000a_Zoomed=1_x000d__x000a_Row=0_x000d__x000a_Column=0_x000d__x000a_Height=300_x000d__x000a_Width=300_x000d__x000a_FontName=細明體_x000d__x000a_FontStyle=0_x000d__x000a_FontSize=9_x000d__x000a_PrtFontName=Co 2 2 6 2 3 7 3" xfId="3026"/>
    <cellStyle name=" 3]_x000d__x000a_Zoomed=1_x000d__x000a_Row=0_x000d__x000a_Column=0_x000d__x000a_Height=300_x000d__x000a_Width=300_x000d__x000a_FontName=細明體_x000d__x000a_FontStyle=0_x000d__x000a_FontSize=9_x000d__x000a_PrtFontName=Co 2 2 6 2 3 8" xfId="3027"/>
    <cellStyle name=" 3]_x000d__x000a_Zoomed=1_x000d__x000a_Row=0_x000d__x000a_Column=0_x000d__x000a_Height=300_x000d__x000a_Width=300_x000d__x000a_FontName=細明體_x000d__x000a_FontStyle=0_x000d__x000a_FontSize=9_x000d__x000a_PrtFontName=Co 2 2 8 7" xfId="3028"/>
    <cellStyle name=" 3]_x000d__x000a_Zoomed=1_x000d__x000a_Row=0_x000d__x000a_Column=0_x000d__x000a_Height=300_x000d__x000a_Width=300_x000d__x000a_FontName=細明體_x000d__x000a_FontStyle=0_x000d__x000a_FontSize=9_x000d__x000a_PrtFontName=Co 2 2 6 2 3 8 2 2" xfId="3029"/>
    <cellStyle name=" 3]_x000d__x000a_Zoomed=1_x000d__x000a_Row=0_x000d__x000a_Column=0_x000d__x000a_Height=300_x000d__x000a_Width=300_x000d__x000a_FontName=細明體_x000d__x000a_FontStyle=0_x000d__x000a_FontSize=9_x000d__x000a_PrtFontName=Co 2 2 6 2 3 8 3" xfId="3030"/>
    <cellStyle name=" 3]_x000d__x000a_Zoomed=1_x000d__x000a_Row=0_x000d__x000a_Column=0_x000d__x000a_Height=300_x000d__x000a_Width=300_x000d__x000a_FontName=細明體_x000d__x000a_FontStyle=0_x000d__x000a_FontSize=9_x000d__x000a_PrtFontName=Co 6 3 5 2 2" xfId="3031"/>
    <cellStyle name=" 3]_x000d__x000a_Zoomed=1_x000d__x000a_Row=0_x000d__x000a_Column=0_x000d__x000a_Height=300_x000d__x000a_Width=300_x000d__x000a_FontName=細明體_x000d__x000a_FontStyle=0_x000d__x000a_FontSize=9_x000d__x000a_PrtFontName=Co 2 2 6 2 4 2" xfId="3032"/>
    <cellStyle name=" 3]_x000d__x000a_Zoomed=1_x000d__x000a_Row=0_x000d__x000a_Column=0_x000d__x000a_Height=300_x000d__x000a_Width=300_x000d__x000a_FontName=細明體_x000d__x000a_FontStyle=0_x000d__x000a_FontSize=9_x000d__x000a_PrtFontName=Co 8 15 2 2" xfId="3033"/>
    <cellStyle name=" 3]_x000d__x000a_Zoomed=1_x000d__x000a_Row=0_x000d__x000a_Column=0_x000d__x000a_Height=300_x000d__x000a_Width=300_x000d__x000a_FontName=細明體_x000d__x000a_FontStyle=0_x000d__x000a_FontSize=9_x000d__x000a_PrtFontName=Co 4 2 2 3 7" xfId="3034"/>
    <cellStyle name=" 3]_x000d__x000a_Zoomed=1_x000d__x000a_Row=0_x000d__x000a_Column=0_x000d__x000a_Height=300_x000d__x000a_Width=300_x000d__x000a_FontName=細明體_x000d__x000a_FontStyle=0_x000d__x000a_FontSize=9_x000d__x000a_PrtFontName=Co 6 3 5 3" xfId="3035"/>
    <cellStyle name=" 3]_x000d__x000a_Zoomed=1_x000d__x000a_Row=0_x000d__x000a_Column=0_x000d__x000a_Height=300_x000d__x000a_Width=300_x000d__x000a_FontName=細明體_x000d__x000a_FontStyle=0_x000d__x000a_FontSize=9_x000d__x000a_PrtFontName=Co 2 2 6 2 5" xfId="3036"/>
    <cellStyle name=" 3]_x000d__x000a_Zoomed=1_x000d__x000a_Row=0_x000d__x000a_Column=0_x000d__x000a_Height=300_x000d__x000a_Width=300_x000d__x000a_FontName=細明體_x000d__x000a_FontStyle=0_x000d__x000a_FontSize=9_x000d__x000a_PrtFontName=Co 2 2 6 3" xfId="3037"/>
    <cellStyle name=" 3]_x000d__x000a_Zoomed=1_x000d__x000a_Row=0_x000d__x000a_Column=0_x000d__x000a_Height=300_x000d__x000a_Width=300_x000d__x000a_FontName=細明體_x000d__x000a_FontStyle=0_x000d__x000a_FontSize=9_x000d__x000a_PrtFontName=Co 2 2 6 3 10" xfId="3038"/>
    <cellStyle name=" 3]_x000d__x000a_Zoomed=1_x000d__x000a_Row=0_x000d__x000a_Column=0_x000d__x000a_Height=300_x000d__x000a_Width=300_x000d__x000a_FontName=細明體_x000d__x000a_FontStyle=0_x000d__x000a_FontSize=9_x000d__x000a_PrtFontName=Co 2 2 6 3 11" xfId="3039"/>
    <cellStyle name=" 3]_x000d__x000a_Zoomed=1_x000d__x000a_Row=0_x000d__x000a_Column=0_x000d__x000a_Height=300_x000d__x000a_Width=300_x000d__x000a_FontName=細明體_x000d__x000a_FontStyle=0_x000d__x000a_FontSize=9_x000d__x000a_PrtFontName=Co 3 5 9 2" xfId="3040"/>
    <cellStyle name=" 3]_x000d__x000a_Zoomed=1_x000d__x000a_Row=0_x000d__x000a_Column=0_x000d__x000a_Height=300_x000d__x000a_Width=300_x000d__x000a_FontName=細明體_x000d__x000a_FontStyle=0_x000d__x000a_FontSize=9_x000d__x000a_PrtFontName=Co 2 2 6 3 11 3" xfId="3041"/>
    <cellStyle name=" 3]_x000d__x000a_Zoomed=1_x000d__x000a_Row=0_x000d__x000a_Column=0_x000d__x000a_Height=300_x000d__x000a_Width=300_x000d__x000a_FontName=細明體_x000d__x000a_FontStyle=0_x000d__x000a_FontSize=9_x000d__x000a_PrtFontName=Co 2 2 6 3 12" xfId="3042"/>
    <cellStyle name=" 3]_x000d__x000a_Zoomed=1_x000d__x000a_Row=0_x000d__x000a_Column=0_x000d__x000a_Height=300_x000d__x000a_Width=300_x000d__x000a_FontName=細明體_x000d__x000a_FontStyle=0_x000d__x000a_FontSize=9_x000d__x000a_PrtFontName=Co 3 5 9 3" xfId="3043"/>
    <cellStyle name=" 3]_x000d__x000a_Zoomed=1_x000d__x000a_Row=0_x000d__x000a_Column=0_x000d__x000a_Height=300_x000d__x000a_Width=300_x000d__x000a_FontName=細明體_x000d__x000a_FontStyle=0_x000d__x000a_FontSize=9_x000d__x000a_PrtFontName=Co 2 2 6 3 13" xfId="3044"/>
    <cellStyle name=" 3]_x000d__x000a_Zoomed=1_x000d__x000a_Row=0_x000d__x000a_Column=0_x000d__x000a_Height=300_x000d__x000a_Width=300_x000d__x000a_FontName=細明體_x000d__x000a_FontStyle=0_x000d__x000a_FontSize=9_x000d__x000a_PrtFontName=Co 2 2 6 3 13 3" xfId="3045"/>
    <cellStyle name=" 3]_x000d__x000a_Zoomed=1_x000d__x000a_Row=0_x000d__x000a_Column=0_x000d__x000a_Height=300_x000d__x000a_Width=300_x000d__x000a_FontName=細明體_x000d__x000a_FontStyle=0_x000d__x000a_FontSize=9_x000d__x000a_PrtFontName=Co 2 2 6 3 14" xfId="3046"/>
    <cellStyle name=" 3]_x000d__x000a_Zoomed=1_x000d__x000a_Row=0_x000d__x000a_Column=0_x000d__x000a_Height=300_x000d__x000a_Width=300_x000d__x000a_FontName=細明體_x000d__x000a_FontStyle=0_x000d__x000a_FontSize=9_x000d__x000a_PrtFontName=Co 2 4 2 2 11 2" xfId="3047"/>
    <cellStyle name=" 3]_x000d__x000a_Zoomed=1_x000d__x000a_Row=0_x000d__x000a_Column=0_x000d__x000a_Height=300_x000d__x000a_Width=300_x000d__x000a_FontName=細明體_x000d__x000a_FontStyle=0_x000d__x000a_FontSize=9_x000d__x000a_PrtFontName=Co 4 2 3 10" xfId="3048"/>
    <cellStyle name=" 3]_x000d__x000a_Zoomed=1_x000d__x000a_Row=0_x000d__x000a_Column=0_x000d__x000a_Height=300_x000d__x000a_Width=300_x000d__x000a_FontName=細明體_x000d__x000a_FontStyle=0_x000d__x000a_FontSize=9_x000d__x000a_PrtFontName=Co 2 2 6 3 15" xfId="3049"/>
    <cellStyle name=" 3]_x000d__x000a_Zoomed=1_x000d__x000a_Row=0_x000d__x000a_Column=0_x000d__x000a_Height=300_x000d__x000a_Width=300_x000d__x000a_FontName=細明體_x000d__x000a_FontStyle=0_x000d__x000a_FontSize=9_x000d__x000a_PrtFontName=Co 2 4 2 2 11 3" xfId="3050"/>
    <cellStyle name=" 3]_x000d__x000a_Zoomed=1_x000d__x000a_Row=0_x000d__x000a_Column=0_x000d__x000a_Height=300_x000d__x000a_Width=300_x000d__x000a_FontName=細明體_x000d__x000a_FontStyle=0_x000d__x000a_FontSize=9_x000d__x000a_PrtFontName=Co 4 2 3 11" xfId="3051"/>
    <cellStyle name=" 3]_x000d__x000a_Zoomed=1_x000d__x000a_Row=0_x000d__x000a_Column=0_x000d__x000a_Height=300_x000d__x000a_Width=300_x000d__x000a_FontName=細明體_x000d__x000a_FontStyle=0_x000d__x000a_FontSize=9_x000d__x000a_PrtFontName=Co 2 2 6 3 16" xfId="3052"/>
    <cellStyle name=" 3]_x000d__x000a_Zoomed=1_x000d__x000a_Row=0_x000d__x000a_Column=0_x000d__x000a_Height=300_x000d__x000a_Width=300_x000d__x000a_FontName=細明體_x000d__x000a_FontStyle=0_x000d__x000a_FontSize=9_x000d__x000a_PrtFontName=Co 2 2 6 3 2" xfId="3053"/>
    <cellStyle name=" 3]_x000d__x000a_Zoomed=1_x000d__x000a_Row=0_x000d__x000a_Column=0_x000d__x000a_Height=300_x000d__x000a_Width=300_x000d__x000a_FontName=細明體_x000d__x000a_FontStyle=0_x000d__x000a_FontSize=9_x000d__x000a_PrtFontName=Co 2 5 2 2 9 3" xfId="3054"/>
    <cellStyle name=" 3]_x000d__x000a_Zoomed=1_x000d__x000a_Row=0_x000d__x000a_Column=0_x000d__x000a_Height=300_x000d__x000a_Width=300_x000d__x000a_FontName=細明體_x000d__x000a_FontStyle=0_x000d__x000a_FontSize=9_x000d__x000a_PrtFontName=Co 2 2 6 3 2 2" xfId="3055"/>
    <cellStyle name=" 3]_x000d__x000a_Zoomed=1_x000d__x000a_Row=0_x000d__x000a_Column=0_x000d__x000a_Height=300_x000d__x000a_Width=300_x000d__x000a_FontName=細明體_x000d__x000a_FontStyle=0_x000d__x000a_FontSize=9_x000d__x000a_PrtFontName=Co 2 2 6 3 2 3" xfId="3056"/>
    <cellStyle name=" 3]_x000d__x000a_Zoomed=1_x000d__x000a_Row=0_x000d__x000a_Column=0_x000d__x000a_Height=300_x000d__x000a_Width=300_x000d__x000a_FontName=細明體_x000d__x000a_FontStyle=0_x000d__x000a_FontSize=9_x000d__x000a_PrtFontName=Co 2 3 9 2 2" xfId="3057"/>
    <cellStyle name=" 3]_x000d__x000a_Zoomed=1_x000d__x000a_Row=0_x000d__x000a_Column=0_x000d__x000a_Height=300_x000d__x000a_Width=300_x000d__x000a_FontName=細明體_x000d__x000a_FontStyle=0_x000d__x000a_FontSize=9_x000d__x000a_PrtFontName=Co 2 2 6 3 3" xfId="3058"/>
    <cellStyle name=" 3]_x000d__x000a_Zoomed=1_x000d__x000a_Row=0_x000d__x000a_Column=0_x000d__x000a_Height=300_x000d__x000a_Width=300_x000d__x000a_FontName=細明體_x000d__x000a_FontStyle=0_x000d__x000a_FontSize=9_x000d__x000a_PrtFontName=Co 2 2 6 3 3 2" xfId="3059"/>
    <cellStyle name=" 3]_x000d__x000a_Zoomed=1_x000d__x000a_Row=0_x000d__x000a_Column=0_x000d__x000a_Height=300_x000d__x000a_Width=300_x000d__x000a_FontName=細明體_x000d__x000a_FontStyle=0_x000d__x000a_FontSize=9_x000d__x000a_PrtFontName=Co 2 2 6 3 3 3" xfId="3060"/>
    <cellStyle name=" 3]_x000d__x000a_Zoomed=1_x000d__x000a_Row=0_x000d__x000a_Column=0_x000d__x000a_Height=300_x000d__x000a_Width=300_x000d__x000a_FontName=細明體_x000d__x000a_FontStyle=0_x000d__x000a_FontSize=9_x000d__x000a_PrtFontName=Co 2 4 3 11 2 2" xfId="3061"/>
    <cellStyle name=" 3]_x000d__x000a_Zoomed=1_x000d__x000a_Row=0_x000d__x000a_Column=0_x000d__x000a_Height=300_x000d__x000a_Width=300_x000d__x000a_FontName=細明體_x000d__x000a_FontStyle=0_x000d__x000a_FontSize=9_x000d__x000a_PrtFontName=Co 6 3 6 2" xfId="3062"/>
    <cellStyle name=" 3]_x000d__x000a_Zoomed=1_x000d__x000a_Row=0_x000d__x000a_Column=0_x000d__x000a_Height=300_x000d__x000a_Width=300_x000d__x000a_FontName=細明體_x000d__x000a_FontStyle=0_x000d__x000a_FontSize=9_x000d__x000a_PrtFontName=Co 2 2 6 3 4" xfId="3063"/>
    <cellStyle name=" 3]_x000d__x000a_Zoomed=1_x000d__x000a_Row=0_x000d__x000a_Column=0_x000d__x000a_Height=300_x000d__x000a_Width=300_x000d__x000a_FontName=細明體_x000d__x000a_FontStyle=0_x000d__x000a_FontSize=9_x000d__x000a_PrtFontName=Co 6 3 6 2 2" xfId="3064"/>
    <cellStyle name=" 3]_x000d__x000a_Zoomed=1_x000d__x000a_Row=0_x000d__x000a_Column=0_x000d__x000a_Height=300_x000d__x000a_Width=300_x000d__x000a_FontName=細明體_x000d__x000a_FontStyle=0_x000d__x000a_FontSize=9_x000d__x000a_PrtFontName=Co 2 2 6 3 4 2" xfId="3065"/>
    <cellStyle name=" 3]_x000d__x000a_Zoomed=1_x000d__x000a_Row=0_x000d__x000a_Column=0_x000d__x000a_Height=300_x000d__x000a_Width=300_x000d__x000a_FontName=細明體_x000d__x000a_FontStyle=0_x000d__x000a_FontSize=9_x000d__x000a_PrtFontName=Co 2 2 6 3 4 2 2" xfId="3066"/>
    <cellStyle name=" 3]_x000d__x000a_Zoomed=1_x000d__x000a_Row=0_x000d__x000a_Column=0_x000d__x000a_Height=300_x000d__x000a_Width=300_x000d__x000a_FontName=細明體_x000d__x000a_FontStyle=0_x000d__x000a_FontSize=9_x000d__x000a_PrtFontName=Co 2 2_2013.12.18安徽中普石油能源有限公司2×8.7万吨年异丁烷脱" xfId="3067"/>
    <cellStyle name=" 3]_x000d__x000a_Zoomed=1_x000d__x000a_Row=0_x000d__x000a_Column=0_x000d__x000a_Height=300_x000d__x000a_Width=300_x000d__x000a_FontName=細明體_x000d__x000a_FontStyle=0_x000d__x000a_FontSize=9_x000d__x000a_PrtFontName=Co 2 4 3 14 2" xfId="3068"/>
    <cellStyle name=" 3]_x000d__x000a_Zoomed=1_x000d__x000a_Row=0_x000d__x000a_Column=0_x000d__x000a_Height=300_x000d__x000a_Width=300_x000d__x000a_FontName=細明體_x000d__x000a_FontStyle=0_x000d__x000a_FontSize=9_x000d__x000a_PrtFontName=Co 2 2 6 3 4 3" xfId="3069"/>
    <cellStyle name=" 3]_x000d__x000a_Zoomed=1_x000d__x000a_Row=0_x000d__x000a_Column=0_x000d__x000a_Height=300_x000d__x000a_Width=300_x000d__x000a_FontName=細明體_x000d__x000a_FontStyle=0_x000d__x000a_FontSize=9_x000d__x000a_PrtFontName=Co 2 4 2 3 5 2 2" xfId="3070"/>
    <cellStyle name=" 3]_x000d__x000a_Zoomed=1_x000d__x000a_Row=0_x000d__x000a_Column=0_x000d__x000a_Height=300_x000d__x000a_Width=300_x000d__x000a_FontName=細明體_x000d__x000a_FontStyle=0_x000d__x000a_FontSize=9_x000d__x000a_PrtFontName=Co 2 2 6 3 5 2" xfId="3071"/>
    <cellStyle name=" 3]_x000d__x000a_Zoomed=1_x000d__x000a_Row=0_x000d__x000a_Column=0_x000d__x000a_Height=300_x000d__x000a_Width=300_x000d__x000a_FontName=細明體_x000d__x000a_FontStyle=0_x000d__x000a_FontSize=9_x000d__x000a_PrtFontName=Co 2 2 6 3 5 2 2" xfId="3072"/>
    <cellStyle name=" 3]_x000d__x000a_Zoomed=1_x000d__x000a_Row=0_x000d__x000a_Column=0_x000d__x000a_Height=300_x000d__x000a_Width=300_x000d__x000a_FontName=細明體_x000d__x000a_FontStyle=0_x000d__x000a_FontSize=9_x000d__x000a_PrtFontName=Co 2 2 6 3 5 3" xfId="3073"/>
    <cellStyle name=" 3]_x000d__x000a_Zoomed=1_x000d__x000a_Row=0_x000d__x000a_Column=0_x000d__x000a_Height=300_x000d__x000a_Width=300_x000d__x000a_FontName=細明體_x000d__x000a_FontStyle=0_x000d__x000a_FontSize=9_x000d__x000a_PrtFontName=Co 2 2 6 3 6" xfId="3074"/>
    <cellStyle name=" 3]_x000d__x000a_Zoomed=1_x000d__x000a_Row=0_x000d__x000a_Column=0_x000d__x000a_Height=300_x000d__x000a_Width=300_x000d__x000a_FontName=細明體_x000d__x000a_FontStyle=0_x000d__x000a_FontSize=9_x000d__x000a_PrtFontName=Co 2 2 6 3 6 2" xfId="3075"/>
    <cellStyle name=" 3]_x000d__x000a_Zoomed=1_x000d__x000a_Row=0_x000d__x000a_Column=0_x000d__x000a_Height=300_x000d__x000a_Width=300_x000d__x000a_FontName=細明體_x000d__x000a_FontStyle=0_x000d__x000a_FontSize=9_x000d__x000a_PrtFontName=Co 2 2 6 3 6 2 2" xfId="3076"/>
    <cellStyle name=" 3]_x000d__x000a_Zoomed=1_x000d__x000a_Row=0_x000d__x000a_Column=0_x000d__x000a_Height=300_x000d__x000a_Width=300_x000d__x000a_FontName=細明體_x000d__x000a_FontStyle=0_x000d__x000a_FontSize=9_x000d__x000a_PrtFontName=Co 2 8 5" xfId="3077"/>
    <cellStyle name="常规_次页 " xfId="3078"/>
    <cellStyle name=" 3]_x000d__x000a_Zoomed=1_x000d__x000a_Row=0_x000d__x000a_Column=0_x000d__x000a_Height=300_x000d__x000a_Width=300_x000d__x000a_FontName=細明體_x000d__x000a_FontStyle=0_x000d__x000a_FontSize=9_x000d__x000a_PrtFontName=Co 2 2 6 3 6 3" xfId="3079"/>
    <cellStyle name=" 3]_x000d__x000a_Zoomed=1_x000d__x000a_Row=0_x000d__x000a_Column=0_x000d__x000a_Height=300_x000d__x000a_Width=300_x000d__x000a_FontName=細明體_x000d__x000a_FontStyle=0_x000d__x000a_FontSize=9_x000d__x000a_PrtFontName=Co 3 3 3 9 2 2" xfId="3080"/>
    <cellStyle name=" 3]_x000d__x000a_Zoomed=1_x000d__x000a_Row=0_x000d__x000a_Column=0_x000d__x000a_Height=300_x000d__x000a_Width=300_x000d__x000a_FontName=細明體_x000d__x000a_FontStyle=0_x000d__x000a_FontSize=9_x000d__x000a_PrtFontName=Co 2 2 6 3 7 2" xfId="3081"/>
    <cellStyle name=" 3]_x000d__x000a_Zoomed=1_x000d__x000a_Row=0_x000d__x000a_Column=0_x000d__x000a_Height=300_x000d__x000a_Width=300_x000d__x000a_FontName=細明體_x000d__x000a_FontStyle=0_x000d__x000a_FontSize=9_x000d__x000a_PrtFontName=Co 2 2 6 3 7 2 2" xfId="3082"/>
    <cellStyle name=" 3]_x000d__x000a_Zoomed=1_x000d__x000a_Row=0_x000d__x000a_Column=0_x000d__x000a_Height=300_x000d__x000a_Width=300_x000d__x000a_FontName=細明體_x000d__x000a_FontStyle=0_x000d__x000a_FontSize=9_x000d__x000a_PrtFontName=Co 2 2 6 3 8" xfId="3083"/>
    <cellStyle name=" 3]_x000d__x000a_Zoomed=1_x000d__x000a_Row=0_x000d__x000a_Column=0_x000d__x000a_Height=300_x000d__x000a_Width=300_x000d__x000a_FontName=細明體_x000d__x000a_FontStyle=0_x000d__x000a_FontSize=9_x000d__x000a_PrtFontName=Co 2 2 6 3 8 2" xfId="3084"/>
    <cellStyle name=" 3]_x000d__x000a_Zoomed=1_x000d__x000a_Row=0_x000d__x000a_Column=0_x000d__x000a_Height=300_x000d__x000a_Width=300_x000d__x000a_FontName=細明體_x000d__x000a_FontStyle=0_x000d__x000a_FontSize=9_x000d__x000a_PrtFontName=Co 2 2 6 3 8 3" xfId="3085"/>
    <cellStyle name=" 3]_x000d__x000a_Zoomed=1_x000d__x000a_Row=0_x000d__x000a_Column=0_x000d__x000a_Height=300_x000d__x000a_Width=300_x000d__x000a_FontName=細明體_x000d__x000a_FontStyle=0_x000d__x000a_FontSize=9_x000d__x000a_PrtFontName=Co 2 5 8 5 2 2" xfId="3086"/>
    <cellStyle name=" 3]_x000d__x000a_Zoomed=1_x000d__x000a_Row=0_x000d__x000a_Column=0_x000d__x000a_Height=300_x000d__x000a_Width=300_x000d__x000a_FontName=細明體_x000d__x000a_FontStyle=0_x000d__x000a_FontSize=9_x000d__x000a_PrtFontName=Co 2 2 6 3 9" xfId="3087"/>
    <cellStyle name=" 3]_x000d__x000a_Zoomed=1_x000d__x000a_Row=0_x000d__x000a_Column=0_x000d__x000a_Height=300_x000d__x000a_Width=300_x000d__x000a_FontName=細明體_x000d__x000a_FontStyle=0_x000d__x000a_FontSize=9_x000d__x000a_PrtFontName=Co 2 2 6 3 9 2" xfId="3088"/>
    <cellStyle name=" 3]_x000d__x000a_Zoomed=1_x000d__x000a_Row=0_x000d__x000a_Column=0_x000d__x000a_Height=300_x000d__x000a_Width=300_x000d__x000a_FontName=細明體_x000d__x000a_FontStyle=0_x000d__x000a_FontSize=9_x000d__x000a_PrtFontName=Co 2 2 6 3 9 3" xfId="3089"/>
    <cellStyle name=" 3]_x000d__x000a_Zoomed=1_x000d__x000a_Row=0_x000d__x000a_Column=0_x000d__x000a_Height=300_x000d__x000a_Width=300_x000d__x000a_FontName=細明體_x000d__x000a_FontStyle=0_x000d__x000a_FontSize=9_x000d__x000a_PrtFontName=Co 2 2 6 4 10 2" xfId="3090"/>
    <cellStyle name=" 3]_x000d__x000a_Zoomed=1_x000d__x000a_Row=0_x000d__x000a_Column=0_x000d__x000a_Height=300_x000d__x000a_Width=300_x000d__x000a_FontName=細明體_x000d__x000a_FontStyle=0_x000d__x000a_FontSize=9_x000d__x000a_PrtFontName=Co 2 4 2 3 6" xfId="3091"/>
    <cellStyle name=" 3]_x000d__x000a_Zoomed=1_x000d__x000a_Row=0_x000d__x000a_Column=0_x000d__x000a_Height=300_x000d__x000a_Width=300_x000d__x000a_FontName=細明體_x000d__x000a_FontStyle=0_x000d__x000a_FontSize=9_x000d__x000a_PrtFontName=Co 2 2 6 4 11" xfId="3092"/>
    <cellStyle name=" 3]_x000d__x000a_Zoomed=1_x000d__x000a_Row=0_x000d__x000a_Column=0_x000d__x000a_Height=300_x000d__x000a_Width=300_x000d__x000a_FontName=細明體_x000d__x000a_FontStyle=0_x000d__x000a_FontSize=9_x000d__x000a_PrtFontName=Co 2 2 6 4 3" xfId="3093"/>
    <cellStyle name=" 3]_x000d__x000a_Zoomed=1_x000d__x000a_Row=0_x000d__x000a_Column=0_x000d__x000a_Height=300_x000d__x000a_Width=300_x000d__x000a_FontName=細明體_x000d__x000a_FontStyle=0_x000d__x000a_FontSize=9_x000d__x000a_PrtFontName=Co 6 3 7 2" xfId="3094"/>
    <cellStyle name=" 3]_x000d__x000a_Zoomed=1_x000d__x000a_Row=0_x000d__x000a_Column=0_x000d__x000a_Height=300_x000d__x000a_Width=300_x000d__x000a_FontName=細明體_x000d__x000a_FontStyle=0_x000d__x000a_FontSize=9_x000d__x000a_PrtFontName=Co 2 2 6 4 4" xfId="3095"/>
    <cellStyle name=" 3]_x000d__x000a_Zoomed=1_x000d__x000a_Row=0_x000d__x000a_Column=0_x000d__x000a_Height=300_x000d__x000a_Width=300_x000d__x000a_FontName=細明體_x000d__x000a_FontStyle=0_x000d__x000a_FontSize=9_x000d__x000a_PrtFontName=Co 2 5 2 3 2 2 2" xfId="3096"/>
    <cellStyle name=" 3]_x000d__x000a_Zoomed=1_x000d__x000a_Row=0_x000d__x000a_Column=0_x000d__x000a_Height=300_x000d__x000a_Width=300_x000d__x000a_FontName=細明體_x000d__x000a_FontStyle=0_x000d__x000a_FontSize=9_x000d__x000a_PrtFontName=Co 2 5 10" xfId="3097"/>
    <cellStyle name=" 3]_x000d__x000a_Zoomed=1_x000d__x000a_Row=0_x000d__x000a_Column=0_x000d__x000a_Height=300_x000d__x000a_Width=300_x000d__x000a_FontName=細明體_x000d__x000a_FontStyle=0_x000d__x000a_FontSize=9_x000d__x000a_PrtFontName=Co 6 3 7 2 2" xfId="3098"/>
    <cellStyle name=" 3]_x000d__x000a_Zoomed=1_x000d__x000a_Row=0_x000d__x000a_Column=0_x000d__x000a_Height=300_x000d__x000a_Width=300_x000d__x000a_FontName=細明體_x000d__x000a_FontStyle=0_x000d__x000a_FontSize=9_x000d__x000a_PrtFontName=Co 2 2 6 4 4 2" xfId="3099"/>
    <cellStyle name=" 3]_x000d__x000a_Zoomed=1_x000d__x000a_Row=0_x000d__x000a_Column=0_x000d__x000a_Height=300_x000d__x000a_Width=300_x000d__x000a_FontName=細明體_x000d__x000a_FontStyle=0_x000d__x000a_FontSize=9_x000d__x000a_PrtFontName=Co 26" xfId="3100"/>
    <cellStyle name=" 3]_x000d__x000a_Zoomed=1_x000d__x000a_Row=0_x000d__x000a_Column=0_x000d__x000a_Height=300_x000d__x000a_Width=300_x000d__x000a_FontName=細明體_x000d__x000a_FontStyle=0_x000d__x000a_FontSize=9_x000d__x000a_PrtFontName=Co 2 4 2 3 6 2 2" xfId="3101"/>
    <cellStyle name=" 3]_x000d__x000a_Zoomed=1_x000d__x000a_Row=0_x000d__x000a_Column=0_x000d__x000a_Height=300_x000d__x000a_Width=300_x000d__x000a_FontName=細明體_x000d__x000a_FontStyle=0_x000d__x000a_FontSize=9_x000d__x000a_PrtFontName=Co 2 2 6 4 4 3" xfId="3102"/>
    <cellStyle name=" 3]_x000d__x000a_Zoomed=1_x000d__x000a_Row=0_x000d__x000a_Column=0_x000d__x000a_Height=300_x000d__x000a_Width=300_x000d__x000a_FontName=細明體_x000d__x000a_FontStyle=0_x000d__x000a_FontSize=9_x000d__x000a_PrtFontName=Co 27" xfId="3103"/>
    <cellStyle name=" 3]_x000d__x000a_Zoomed=1_x000d__x000a_Row=0_x000d__x000a_Column=0_x000d__x000a_Height=300_x000d__x000a_Width=300_x000d__x000a_FontName=細明體_x000d__x000a_FontStyle=0_x000d__x000a_FontSize=9_x000d__x000a_PrtFontName=Co 6 3 7 3" xfId="3104"/>
    <cellStyle name=" 3]_x000d__x000a_Zoomed=1_x000d__x000a_Row=0_x000d__x000a_Column=0_x000d__x000a_Height=300_x000d__x000a_Width=300_x000d__x000a_FontName=細明體_x000d__x000a_FontStyle=0_x000d__x000a_FontSize=9_x000d__x000a_PrtFontName=Co 2 2 6 4 5" xfId="3105"/>
    <cellStyle name=" 3]_x000d__x000a_Zoomed=1_x000d__x000a_Row=0_x000d__x000a_Column=0_x000d__x000a_Height=300_x000d__x000a_Width=300_x000d__x000a_FontName=細明體_x000d__x000a_FontStyle=0_x000d__x000a_FontSize=9_x000d__x000a_PrtFontName=Co 2 2 6 4 5 2" xfId="3106"/>
    <cellStyle name=" 3]_x000d__x000a_Zoomed=1_x000d__x000a_Row=0_x000d__x000a_Column=0_x000d__x000a_Height=300_x000d__x000a_Width=300_x000d__x000a_FontName=細明體_x000d__x000a_FontStyle=0_x000d__x000a_FontSize=9_x000d__x000a_PrtFontName=Co 2 2 6 4 5 3" xfId="3107"/>
    <cellStyle name=" 3]_x000d__x000a_Zoomed=1_x000d__x000a_Row=0_x000d__x000a_Column=0_x000d__x000a_Height=300_x000d__x000a_Width=300_x000d__x000a_FontName=細明體_x000d__x000a_FontStyle=0_x000d__x000a_FontSize=9_x000d__x000a_PrtFontName=Co 2 2 6 4 6" xfId="3108"/>
    <cellStyle name=" 3]_x000d__x000a_Zoomed=1_x000d__x000a_Row=0_x000d__x000a_Column=0_x000d__x000a_Height=300_x000d__x000a_Width=300_x000d__x000a_FontName=細明體_x000d__x000a_FontStyle=0_x000d__x000a_FontSize=9_x000d__x000a_PrtFontName=Co 2 2 6 4 6 2" xfId="3109"/>
    <cellStyle name=" 3]_x000d__x000a_Zoomed=1_x000d__x000a_Row=0_x000d__x000a_Column=0_x000d__x000a_Height=300_x000d__x000a_Width=300_x000d__x000a_FontName=細明體_x000d__x000a_FontStyle=0_x000d__x000a_FontSize=9_x000d__x000a_PrtFontName=Co 2 2 6 4 6 2 2" xfId="3110"/>
    <cellStyle name=" 3]_x000d__x000a_Zoomed=1_x000d__x000a_Row=0_x000d__x000a_Column=0_x000d__x000a_Height=300_x000d__x000a_Width=300_x000d__x000a_FontName=細明體_x000d__x000a_FontStyle=0_x000d__x000a_FontSize=9_x000d__x000a_PrtFontName=Co 2 2 6 4 6 3" xfId="3111"/>
    <cellStyle name=" 3]_x000d__x000a_Zoomed=1_x000d__x000a_Row=0_x000d__x000a_Column=0_x000d__x000a_Height=300_x000d__x000a_Width=300_x000d__x000a_FontName=細明體_x000d__x000a_FontStyle=0_x000d__x000a_FontSize=9_x000d__x000a_PrtFontName=Co 2 2 6 4 8 2" xfId="3112"/>
    <cellStyle name=" 3]_x000d__x000a_Zoomed=1_x000d__x000a_Row=0_x000d__x000a_Column=0_x000d__x000a_Height=300_x000d__x000a_Width=300_x000d__x000a_FontName=細明體_x000d__x000a_FontStyle=0_x000d__x000a_FontSize=9_x000d__x000a_PrtFontName=Co 2 2 6 4 8 3" xfId="3113"/>
    <cellStyle name=" 3]_x000d__x000a_Zoomed=1_x000d__x000a_Row=0_x000d__x000a_Column=0_x000d__x000a_Height=300_x000d__x000a_Width=300_x000d__x000a_FontName=細明體_x000d__x000a_FontStyle=0_x000d__x000a_FontSize=9_x000d__x000a_PrtFontName=Co 2 2 6 4 9" xfId="3114"/>
    <cellStyle name=" 3]_x000d__x000a_Zoomed=1_x000d__x000a_Row=0_x000d__x000a_Column=0_x000d__x000a_Height=300_x000d__x000a_Width=300_x000d__x000a_FontName=細明體_x000d__x000a_FontStyle=0_x000d__x000a_FontSize=9_x000d__x000a_PrtFontName=Co 3 2 3 3 2 2" xfId="3115"/>
    <cellStyle name=" 3]_x000d__x000a_Zoomed=1_x000d__x000a_Row=0_x000d__x000a_Column=0_x000d__x000a_Height=300_x000d__x000a_Width=300_x000d__x000a_FontName=細明體_x000d__x000a_FontStyle=0_x000d__x000a_FontSize=9_x000d__x000a_PrtFontName=Co 2 2 6 4 9 2" xfId="3116"/>
    <cellStyle name=" 3]_x000d__x000a_Zoomed=1_x000d__x000a_Row=0_x000d__x000a_Column=0_x000d__x000a_Height=300_x000d__x000a_Width=300_x000d__x000a_FontName=細明體_x000d__x000a_FontStyle=0_x000d__x000a_FontSize=9_x000d__x000a_PrtFontName=Co 2 6 10" xfId="3117"/>
    <cellStyle name=" 3]_x000d__x000a_Zoomed=1_x000d__x000a_Row=0_x000d__x000a_Column=0_x000d__x000a_Height=300_x000d__x000a_Width=300_x000d__x000a_FontName=細明體_x000d__x000a_FontStyle=0_x000d__x000a_FontSize=9_x000d__x000a_PrtFontName=Co 2 2 6 4 9 3" xfId="3118"/>
    <cellStyle name=" 3]_x000d__x000a_Zoomed=1_x000d__x000a_Row=0_x000d__x000a_Column=0_x000d__x000a_Height=300_x000d__x000a_Width=300_x000d__x000a_FontName=細明體_x000d__x000a_FontStyle=0_x000d__x000a_FontSize=9_x000d__x000a_PrtFontName=Co 2 6 11" xfId="3119"/>
    <cellStyle name=" 3]_x000d__x000a_Zoomed=1_x000d__x000a_Row=0_x000d__x000a_Column=0_x000d__x000a_Height=300_x000d__x000a_Width=300_x000d__x000a_FontName=細明體_x000d__x000a_FontStyle=0_x000d__x000a_FontSize=9_x000d__x000a_PrtFontName=Co 2 2 6 6" xfId="3120"/>
    <cellStyle name=" 3]_x000d__x000a_Zoomed=1_x000d__x000a_Row=0_x000d__x000a_Column=0_x000d__x000a_Height=300_x000d__x000a_Width=300_x000d__x000a_FontName=細明體_x000d__x000a_FontStyle=0_x000d__x000a_FontSize=9_x000d__x000a_PrtFontName=Co 3 4 3 2 2 2" xfId="3121"/>
    <cellStyle name=" 3]_x000d__x000a_Zoomed=1_x000d__x000a_Row=0_x000d__x000a_Column=0_x000d__x000a_Height=300_x000d__x000a_Width=300_x000d__x000a_FontName=細明體_x000d__x000a_FontStyle=0_x000d__x000a_FontSize=9_x000d__x000a_PrtFontName=Co 9 8 2 3" xfId="3122"/>
    <cellStyle name=" 3]_x000d__x000a_Zoomed=1_x000d__x000a_Row=0_x000d__x000a_Column=0_x000d__x000a_Height=300_x000d__x000a_Width=300_x000d__x000a_FontName=細明體_x000d__x000a_FontStyle=0_x000d__x000a_FontSize=9_x000d__x000a_PrtFontName=Co 5 4 9 2 2" xfId="3123"/>
    <cellStyle name=" 3]_x000d__x000a_Zoomed=1_x000d__x000a_Row=0_x000d__x000a_Column=0_x000d__x000a_Height=300_x000d__x000a_Width=300_x000d__x000a_FontName=細明體_x000d__x000a_FontStyle=0_x000d__x000a_FontSize=9_x000d__x000a_PrtFontName=Co 2 2 7 8 3" xfId="3124"/>
    <cellStyle name=" 3]_x000d__x000a_Zoomed=1_x000d__x000a_Row=0_x000d__x000a_Column=0_x000d__x000a_Height=300_x000d__x000a_Width=300_x000d__x000a_FontName=細明體_x000d__x000a_FontStyle=0_x000d__x000a_FontSize=9_x000d__x000a_PrtFontName=Co 2 2 7 14 2" xfId="3125"/>
    <cellStyle name=" 3]_x000d__x000a_Zoomed=1_x000d__x000a_Row=0_x000d__x000a_Column=0_x000d__x000a_Height=300_x000d__x000a_Width=300_x000d__x000a_FontName=細明體_x000d__x000a_FontStyle=0_x000d__x000a_FontSize=9_x000d__x000a_PrtFontName=Co 2 2 7 14 2 2" xfId="3126"/>
    <cellStyle name=" 3]_x000d__x000a_Zoomed=1_x000d__x000a_Row=0_x000d__x000a_Column=0_x000d__x000a_Height=300_x000d__x000a_Width=300_x000d__x000a_FontName=細明體_x000d__x000a_FontStyle=0_x000d__x000a_FontSize=9_x000d__x000a_PrtFontName=Co 2 2 7 15" xfId="3127"/>
    <cellStyle name=" 3]_x000d__x000a_Zoomed=1_x000d__x000a_Row=0_x000d__x000a_Column=0_x000d__x000a_Height=300_x000d__x000a_Width=300_x000d__x000a_FontName=細明體_x000d__x000a_FontStyle=0_x000d__x000a_FontSize=9_x000d__x000a_PrtFontName=Co 3 2 2 3 7 2 2" xfId="3128"/>
    <cellStyle name=" 3]_x000d__x000a_Zoomed=1_x000d__x000a_Row=0_x000d__x000a_Column=0_x000d__x000a_Height=300_x000d__x000a_Width=300_x000d__x000a_FontName=細明體_x000d__x000a_FontStyle=0_x000d__x000a_FontSize=9_x000d__x000a_PrtFontName=Co 2 2 7 2" xfId="3129"/>
    <cellStyle name=" 3]_x000d__x000a_Zoomed=1_x000d__x000a_Row=0_x000d__x000a_Column=0_x000d__x000a_Height=300_x000d__x000a_Width=300_x000d__x000a_FontName=細明體_x000d__x000a_FontStyle=0_x000d__x000a_FontSize=9_x000d__x000a_PrtFontName=Co 2 2 7 2 2" xfId="3130"/>
    <cellStyle name=" 3]_x000d__x000a_Zoomed=1_x000d__x000a_Row=0_x000d__x000a_Column=0_x000d__x000a_Height=300_x000d__x000a_Width=300_x000d__x000a_FontName=細明體_x000d__x000a_FontStyle=0_x000d__x000a_FontSize=9_x000d__x000a_PrtFontName=Co 2 5 2 3 8 3" xfId="3131"/>
    <cellStyle name=" 3]_x000d__x000a_Zoomed=1_x000d__x000a_Row=0_x000d__x000a_Column=0_x000d__x000a_Height=300_x000d__x000a_Width=300_x000d__x000a_FontName=細明體_x000d__x000a_FontStyle=0_x000d__x000a_FontSize=9_x000d__x000a_PrtFontName=Co 2 2 7 3" xfId="3132"/>
    <cellStyle name=" 3]_x000d__x000a_Zoomed=1_x000d__x000a_Row=0_x000d__x000a_Column=0_x000d__x000a_Height=300_x000d__x000a_Width=300_x000d__x000a_FontName=細明體_x000d__x000a_FontStyle=0_x000d__x000a_FontSize=9_x000d__x000a_PrtFontName=Co 2 2 7 3 2" xfId="3133"/>
    <cellStyle name=" 3]_x000d__x000a_Zoomed=1_x000d__x000a_Row=0_x000d__x000a_Column=0_x000d__x000a_Height=300_x000d__x000a_Width=300_x000d__x000a_FontName=細明體_x000d__x000a_FontStyle=0_x000d__x000a_FontSize=9_x000d__x000a_PrtFontName=Co 2 5 2 3 9 3" xfId="3134"/>
    <cellStyle name=" 3]_x000d__x000a_Zoomed=1_x000d__x000a_Row=0_x000d__x000a_Column=0_x000d__x000a_Height=300_x000d__x000a_Width=300_x000d__x000a_FontName=細明體_x000d__x000a_FontStyle=0_x000d__x000a_FontSize=9_x000d__x000a_PrtFontName=Co 2 2 7 3 2 2" xfId="3135"/>
    <cellStyle name=" 3]_x000d__x000a_Zoomed=1_x000d__x000a_Row=0_x000d__x000a_Column=0_x000d__x000a_Height=300_x000d__x000a_Width=300_x000d__x000a_FontName=細明體_x000d__x000a_FontStyle=0_x000d__x000a_FontSize=9_x000d__x000a_PrtFontName=Co 3 2 4 6 3" xfId="3136"/>
    <cellStyle name=" 3]_x000d__x000a_Zoomed=1_x000d__x000a_Row=0_x000d__x000a_Column=0_x000d__x000a_Height=300_x000d__x000a_Width=300_x000d__x000a_FontName=細明體_x000d__x000a_FontStyle=0_x000d__x000a_FontSize=9_x000d__x000a_PrtFontName=Co 2 2 7 4 2 2" xfId="3137"/>
    <cellStyle name=" 3]_x000d__x000a_Zoomed=1_x000d__x000a_Row=0_x000d__x000a_Column=0_x000d__x000a_Height=300_x000d__x000a_Width=300_x000d__x000a_FontName=細明體_x000d__x000a_FontStyle=0_x000d__x000a_FontSize=9_x000d__x000a_PrtFontName=Co 2 2 7 5 2" xfId="3138"/>
    <cellStyle name=" 3]_x000d__x000a_Zoomed=1_x000d__x000a_Row=0_x000d__x000a_Column=0_x000d__x000a_Height=300_x000d__x000a_Width=300_x000d__x000a_FontName=細明體_x000d__x000a_FontStyle=0_x000d__x000a_FontSize=9_x000d__x000a_PrtFontName=Co 2 2 7 5 2 2" xfId="3139"/>
    <cellStyle name=" 3]_x000d__x000a_Zoomed=1_x000d__x000a_Row=0_x000d__x000a_Column=0_x000d__x000a_Height=300_x000d__x000a_Width=300_x000d__x000a_FontName=細明體_x000d__x000a_FontStyle=0_x000d__x000a_FontSize=9_x000d__x000a_PrtFontName=Co 3 2 3 4" xfId="3140"/>
    <cellStyle name=" 3]_x000d__x000a_Zoomed=1_x000d__x000a_Row=0_x000d__x000a_Column=0_x000d__x000a_Height=300_x000d__x000a_Width=300_x000d__x000a_FontName=細明體_x000d__x000a_FontStyle=0_x000d__x000a_FontSize=9_x000d__x000a_PrtFontName=Co 2 2 7 6" xfId="3141"/>
    <cellStyle name=" 3]_x000d__x000a_Zoomed=1_x000d__x000a_Row=0_x000d__x000a_Column=0_x000d__x000a_Height=300_x000d__x000a_Width=300_x000d__x000a_FontName=細明體_x000d__x000a_FontStyle=0_x000d__x000a_FontSize=9_x000d__x000a_PrtFontName=Co 9 8 2" xfId="3142"/>
    <cellStyle name=" 3]_x000d__x000a_Zoomed=1_x000d__x000a_Row=0_x000d__x000a_Column=0_x000d__x000a_Height=300_x000d__x000a_Width=300_x000d__x000a_FontName=細明體_x000d__x000a_FontStyle=0_x000d__x000a_FontSize=9_x000d__x000a_PrtFontName=Co 2 2 7 8" xfId="3143"/>
    <cellStyle name=" 3]_x000d__x000a_Zoomed=1_x000d__x000a_Row=0_x000d__x000a_Column=0_x000d__x000a_Height=300_x000d__x000a_Width=300_x000d__x000a_FontName=細明體_x000d__x000a_FontStyle=0_x000d__x000a_FontSize=9_x000d__x000a_PrtFontName=Co 9 8 2 2" xfId="3144"/>
    <cellStyle name=" 3]_x000d__x000a_Zoomed=1_x000d__x000a_Row=0_x000d__x000a_Column=0_x000d__x000a_Height=300_x000d__x000a_Width=300_x000d__x000a_FontName=細明體_x000d__x000a_FontStyle=0_x000d__x000a_FontSize=9_x000d__x000a_PrtFontName=Co 2 2 7 8 2" xfId="3145"/>
    <cellStyle name=" 3]_x000d__x000a_Zoomed=1_x000d__x000a_Row=0_x000d__x000a_Column=0_x000d__x000a_Height=300_x000d__x000a_Width=300_x000d__x000a_FontName=細明體_x000d__x000a_FontStyle=0_x000d__x000a_FontSize=9_x000d__x000a_PrtFontName=Co 9 8 2 2 2" xfId="3146"/>
    <cellStyle name=" 3]_x000d__x000a_Zoomed=1_x000d__x000a_Row=0_x000d__x000a_Column=0_x000d__x000a_Height=300_x000d__x000a_Width=300_x000d__x000a_FontName=細明體_x000d__x000a_FontStyle=0_x000d__x000a_FontSize=9_x000d__x000a_PrtFontName=Co 2 2 7 8 2 2" xfId="3147"/>
    <cellStyle name=" 3]_x000d__x000a_Zoomed=1_x000d__x000a_Row=0_x000d__x000a_Column=0_x000d__x000a_Height=300_x000d__x000a_Width=300_x000d__x000a_FontName=細明體_x000d__x000a_FontStyle=0_x000d__x000a_FontSize=9_x000d__x000a_PrtFontName=Co 9 8 3" xfId="3148"/>
    <cellStyle name=" 3]_x000d__x000a_Zoomed=1_x000d__x000a_Row=0_x000d__x000a_Column=0_x000d__x000a_Height=300_x000d__x000a_Width=300_x000d__x000a_FontName=細明體_x000d__x000a_FontStyle=0_x000d__x000a_FontSize=9_x000d__x000a_PrtFontName=Co 2 2 7 9" xfId="3149"/>
    <cellStyle name=" 3]_x000d__x000a_Zoomed=1_x000d__x000a_Row=0_x000d__x000a_Column=0_x000d__x000a_Height=300_x000d__x000a_Width=300_x000d__x000a_FontName=細明體_x000d__x000a_FontStyle=0_x000d__x000a_FontSize=9_x000d__x000a_PrtFontName=Co 2 2 8" xfId="3150"/>
    <cellStyle name=" 3]_x000d__x000a_Zoomed=1_x000d__x000a_Row=0_x000d__x000a_Column=0_x000d__x000a_Height=300_x000d__x000a_Width=300_x000d__x000a_FontName=細明體_x000d__x000a_FontStyle=0_x000d__x000a_FontSize=9_x000d__x000a_PrtFontName=Co 2 2 8 2" xfId="3151"/>
    <cellStyle name=" 3]_x000d__x000a_Zoomed=1_x000d__x000a_Row=0_x000d__x000a_Column=0_x000d__x000a_Height=300_x000d__x000a_Width=300_x000d__x000a_FontName=細明體_x000d__x000a_FontStyle=0_x000d__x000a_FontSize=9_x000d__x000a_PrtFontName=Co 2 2 8 4 2 2" xfId="3152"/>
    <cellStyle name=" 3]_x000d__x000a_Zoomed=1_x000d__x000a_Row=0_x000d__x000a_Column=0_x000d__x000a_Height=300_x000d__x000a_Width=300_x000d__x000a_FontName=細明體_x000d__x000a_FontStyle=0_x000d__x000a_FontSize=9_x000d__x000a_PrtFontName=Co 2 2 8 5 2" xfId="3153"/>
    <cellStyle name=" 3]_x000d__x000a_Zoomed=1_x000d__x000a_Row=0_x000d__x000a_Column=0_x000d__x000a_Height=300_x000d__x000a_Width=300_x000d__x000a_FontName=細明體_x000d__x000a_FontStyle=0_x000d__x000a_FontSize=9_x000d__x000a_PrtFontName=Co 2 2 8 5 2 2" xfId="3154"/>
    <cellStyle name=" 3]_x000d__x000a_Zoomed=1_x000d__x000a_Row=0_x000d__x000a_Column=0_x000d__x000a_Height=300_x000d__x000a_Width=300_x000d__x000a_FontName=細明體_x000d__x000a_FontStyle=0_x000d__x000a_FontSize=9_x000d__x000a_PrtFontName=Co 4 2 3 4" xfId="3155"/>
    <cellStyle name=" 3]_x000d__x000a_Zoomed=1_x000d__x000a_Row=0_x000d__x000a_Column=0_x000d__x000a_Height=300_x000d__x000a_Width=300_x000d__x000a_FontName=細明體_x000d__x000a_FontStyle=0_x000d__x000a_FontSize=9_x000d__x000a_PrtFontName=Co 2 2 8 6" xfId="3156"/>
    <cellStyle name=" 3]_x000d__x000a_Zoomed=1_x000d__x000a_Row=0_x000d__x000a_Column=0_x000d__x000a_Height=300_x000d__x000a_Width=300_x000d__x000a_FontName=細明體_x000d__x000a_FontStyle=0_x000d__x000a_FontSize=9_x000d__x000a_PrtFontName=Co 2 2 8 6 2" xfId="3157"/>
    <cellStyle name=" 3]_x000d__x000a_Zoomed=1_x000d__x000a_Row=0_x000d__x000a_Column=0_x000d__x000a_Height=300_x000d__x000a_Width=300_x000d__x000a_FontName=細明體_x000d__x000a_FontStyle=0_x000d__x000a_FontSize=9_x000d__x000a_PrtFontName=Co 2 2 8 6 2 2" xfId="3158"/>
    <cellStyle name=" 3]_x000d__x000a_Zoomed=1_x000d__x000a_Row=0_x000d__x000a_Column=0_x000d__x000a_Height=300_x000d__x000a_Width=300_x000d__x000a_FontName=細明體_x000d__x000a_FontStyle=0_x000d__x000a_FontSize=9_x000d__x000a_PrtFontName=Co 9 9 2" xfId="3159"/>
    <cellStyle name=" 3]_x000d__x000a_Zoomed=1_x000d__x000a_Row=0_x000d__x000a_Column=0_x000d__x000a_Height=300_x000d__x000a_Width=300_x000d__x000a_FontName=細明體_x000d__x000a_FontStyle=0_x000d__x000a_FontSize=9_x000d__x000a_PrtFontName=Co 2 2 8 8" xfId="3160"/>
    <cellStyle name=" 3]_x000d__x000a_Zoomed=1_x000d__x000a_Row=0_x000d__x000a_Column=0_x000d__x000a_Height=300_x000d__x000a_Width=300_x000d__x000a_FontName=細明體_x000d__x000a_FontStyle=0_x000d__x000a_FontSize=9_x000d__x000a_PrtFontName=Co 9 9 2 2" xfId="3161"/>
    <cellStyle name=" 3]_x000d__x000a_Zoomed=1_x000d__x000a_Row=0_x000d__x000a_Column=0_x000d__x000a_Height=300_x000d__x000a_Width=300_x000d__x000a_FontName=細明體_x000d__x000a_FontStyle=0_x000d__x000a_FontSize=9_x000d__x000a_PrtFontName=Co 2 2 8 8 2" xfId="3162"/>
    <cellStyle name="常规 2 2 2 2_暖通" xfId="3163"/>
    <cellStyle name=" 3]_x000d__x000a_Zoomed=1_x000d__x000a_Row=0_x000d__x000a_Column=0_x000d__x000a_Height=300_x000d__x000a_Width=300_x000d__x000a_FontName=細明體_x000d__x000a_FontStyle=0_x000d__x000a_FontSize=9_x000d__x000a_PrtFontName=Co 2 2 8 8 2 2" xfId="3164"/>
    <cellStyle name=" 3]_x000d__x000a_Zoomed=1_x000d__x000a_Row=0_x000d__x000a_Column=0_x000d__x000a_Height=300_x000d__x000a_Width=300_x000d__x000a_FontName=細明體_x000d__x000a_FontStyle=0_x000d__x000a_FontSize=9_x000d__x000a_PrtFontName=Co 3 4 9" xfId="3165"/>
    <cellStyle name=" 3]_x000d__x000a_Zoomed=1_x000d__x000a_Row=0_x000d__x000a_Column=0_x000d__x000a_Height=300_x000d__x000a_Width=300_x000d__x000a_FontName=細明體_x000d__x000a_FontStyle=0_x000d__x000a_FontSize=9_x000d__x000a_PrtFontName=Co 2 2 8 8 3" xfId="3166"/>
    <cellStyle name=" 3]_x000d__x000a_Zoomed=1_x000d__x000a_Row=0_x000d__x000a_Column=0_x000d__x000a_Height=300_x000d__x000a_Width=300_x000d__x000a_FontName=細明體_x000d__x000a_FontStyle=0_x000d__x000a_FontSize=9_x000d__x000a_PrtFontName=Co 9 9 3" xfId="3167"/>
    <cellStyle name=" 3]_x000d__x000a_Zoomed=1_x000d__x000a_Row=0_x000d__x000a_Column=0_x000d__x000a_Height=300_x000d__x000a_Width=300_x000d__x000a_FontName=細明體_x000d__x000a_FontStyle=0_x000d__x000a_FontSize=9_x000d__x000a_PrtFontName=Co 2 2 8 9" xfId="3168"/>
    <cellStyle name=" 3]_x000d__x000a_Zoomed=1_x000d__x000a_Row=0_x000d__x000a_Column=0_x000d__x000a_Height=300_x000d__x000a_Width=300_x000d__x000a_FontName=細明體_x000d__x000a_FontStyle=0_x000d__x000a_FontSize=9_x000d__x000a_PrtFontName=Co 2 2 9 2" xfId="3169"/>
    <cellStyle name=" 3]_x000d__x000a_Zoomed=1_x000d__x000a_Row=0_x000d__x000a_Column=0_x000d__x000a_Height=300_x000d__x000a_Width=300_x000d__x000a_FontName=細明體_x000d__x000a_FontStyle=0_x000d__x000a_FontSize=9_x000d__x000a_PrtFontName=Co 2 3 11" xfId="3170"/>
    <cellStyle name=" 3]_x000d__x000a_Zoomed=1_x000d__x000a_Row=0_x000d__x000a_Column=0_x000d__x000a_Height=300_x000d__x000a_Width=300_x000d__x000a_FontName=細明體_x000d__x000a_FontStyle=0_x000d__x000a_FontSize=9_x000d__x000a_PrtFontName=Co 2 3 11 2" xfId="3171"/>
    <cellStyle name=" 3]_x000d__x000a_Zoomed=1_x000d__x000a_Row=0_x000d__x000a_Column=0_x000d__x000a_Height=300_x000d__x000a_Width=300_x000d__x000a_FontName=細明體_x000d__x000a_FontStyle=0_x000d__x000a_FontSize=9_x000d__x000a_PrtFontName=Co 2 3 2 2 10 2" xfId="3172"/>
    <cellStyle name=" 3]_x000d__x000a_Zoomed=1_x000d__x000a_Row=0_x000d__x000a_Column=0_x000d__x000a_Height=300_x000d__x000a_Width=300_x000d__x000a_FontName=細明體_x000d__x000a_FontStyle=0_x000d__x000a_FontSize=9_x000d__x000a_PrtFontName=Co 3 3 4 2 2 2" xfId="3173"/>
    <cellStyle name=" 3]_x000d__x000a_Zoomed=1_x000d__x000a_Row=0_x000d__x000a_Column=0_x000d__x000a_Height=300_x000d__x000a_Width=300_x000d__x000a_FontName=細明體_x000d__x000a_FontStyle=0_x000d__x000a_FontSize=9_x000d__x000a_PrtFontName=Co 2 3 2 2 9" xfId="3174"/>
    <cellStyle name=" 3]_x000d__x000a_Zoomed=1_x000d__x000a_Row=0_x000d__x000a_Column=0_x000d__x000a_Height=300_x000d__x000a_Width=300_x000d__x000a_FontName=細明體_x000d__x000a_FontStyle=0_x000d__x000a_FontSize=9_x000d__x000a_PrtFontName=Co 2 3 2 2 10 2 2" xfId="3175"/>
    <cellStyle name=" 3]_x000d__x000a_Zoomed=1_x000d__x000a_Row=0_x000d__x000a_Column=0_x000d__x000a_Height=300_x000d__x000a_Width=300_x000d__x000a_FontName=細明體_x000d__x000a_FontStyle=0_x000d__x000a_FontSize=9_x000d__x000a_PrtFontName=Co 2 3 2 2 10 3" xfId="3176"/>
    <cellStyle name=" 3]_x000d__x000a_Zoomed=1_x000d__x000a_Row=0_x000d__x000a_Column=0_x000d__x000a_Height=300_x000d__x000a_Width=300_x000d__x000a_FontName=細明體_x000d__x000a_FontStyle=0_x000d__x000a_FontSize=9_x000d__x000a_PrtFontName=Co 2 3 2 2 11" xfId="3177"/>
    <cellStyle name=" 3]_x000d__x000a_Zoomed=1_x000d__x000a_Row=0_x000d__x000a_Column=0_x000d__x000a_Height=300_x000d__x000a_Width=300_x000d__x000a_FontName=細明體_x000d__x000a_FontStyle=0_x000d__x000a_FontSize=9_x000d__x000a_PrtFontName=Co 3 3 4 2 3" xfId="3178"/>
    <cellStyle name=" 3]_x000d__x000a_Zoomed=1_x000d__x000a_Row=0_x000d__x000a_Column=0_x000d__x000a_Height=300_x000d__x000a_Width=300_x000d__x000a_FontName=細明體_x000d__x000a_FontStyle=0_x000d__x000a_FontSize=9_x000d__x000a_PrtFontName=Co 6 2 2 5 2 2" xfId="3179"/>
    <cellStyle name=" 3]_x000d__x000a_Zoomed=1_x000d__x000a_Row=0_x000d__x000a_Column=0_x000d__x000a_Height=300_x000d__x000a_Width=300_x000d__x000a_FontName=細明體_x000d__x000a_FontStyle=0_x000d__x000a_FontSize=9_x000d__x000a_PrtFontName=Co 2 3 2 2 13 2" xfId="3180"/>
    <cellStyle name=" 3]_x000d__x000a_Zoomed=1_x000d__x000a_Row=0_x000d__x000a_Column=0_x000d__x000a_Height=300_x000d__x000a_Width=300_x000d__x000a_FontName=細明體_x000d__x000a_FontStyle=0_x000d__x000a_FontSize=9_x000d__x000a_PrtFontName=Co 2 3 2 2 13 2 2" xfId="3181"/>
    <cellStyle name=" 3]_x000d__x000a_Zoomed=1_x000d__x000a_Row=0_x000d__x000a_Column=0_x000d__x000a_Height=300_x000d__x000a_Width=300_x000d__x000a_FontName=細明體_x000d__x000a_FontStyle=0_x000d__x000a_FontSize=9_x000d__x000a_PrtFontName=Co 3 4 6" xfId="3182"/>
    <cellStyle name=" 3]_x000d__x000a_Zoomed=1_x000d__x000a_Row=0_x000d__x000a_Column=0_x000d__x000a_Height=300_x000d__x000a_Width=300_x000d__x000a_FontName=細明體_x000d__x000a_FontStyle=0_x000d__x000a_FontSize=9_x000d__x000a_PrtFontName=Co 2 3 2 2 13 3" xfId="3183"/>
    <cellStyle name=" 3]_x000d__x000a_Zoomed=1_x000d__x000a_Row=0_x000d__x000a_Column=0_x000d__x000a_Height=300_x000d__x000a_Width=300_x000d__x000a_FontName=細明體_x000d__x000a_FontStyle=0_x000d__x000a_FontSize=9_x000d__x000a_PrtFontName=Co 4 4 6" xfId="3184"/>
    <cellStyle name=" 3]_x000d__x000a_Zoomed=1_x000d__x000a_Row=0_x000d__x000a_Column=0_x000d__x000a_Height=300_x000d__x000a_Width=300_x000d__x000a_FontName=細明體_x000d__x000a_FontStyle=0_x000d__x000a_FontSize=9_x000d__x000a_PrtFontName=Co 2 3 2 2 14 2 2" xfId="3185"/>
    <cellStyle name=" 3]_x000d__x000a_Zoomed=1_x000d__x000a_Row=0_x000d__x000a_Column=0_x000d__x000a_Height=300_x000d__x000a_Width=300_x000d__x000a_FontName=細明體_x000d__x000a_FontStyle=0_x000d__x000a_FontSize=9_x000d__x000a_PrtFontName=Co 2 3 2 2 14 3" xfId="3186"/>
    <cellStyle name=" 3]_x000d__x000a_Zoomed=1_x000d__x000a_Row=0_x000d__x000a_Column=0_x000d__x000a_Height=300_x000d__x000a_Width=300_x000d__x000a_FontName=細明體_x000d__x000a_FontStyle=0_x000d__x000a_FontSize=9_x000d__x000a_PrtFontName=Co 2 3 2 2 15 2" xfId="3187"/>
    <cellStyle name=" 3]_x000d__x000a_Zoomed=1_x000d__x000a_Row=0_x000d__x000a_Column=0_x000d__x000a_Height=300_x000d__x000a_Width=300_x000d__x000a_FontName=細明體_x000d__x000a_FontStyle=0_x000d__x000a_FontSize=9_x000d__x000a_PrtFontName=Co 2 3 2 2 2 2 2" xfId="3188"/>
    <cellStyle name=" 3]_x000d__x000a_Zoomed=1_x000d__x000a_Row=0_x000d__x000a_Column=0_x000d__x000a_Height=300_x000d__x000a_Width=300_x000d__x000a_FontName=細明體_x000d__x000a_FontStyle=0_x000d__x000a_FontSize=9_x000d__x000a_PrtFontName=Co 2 6 13 3" xfId="3189"/>
    <cellStyle name=" 3]_x000d__x000a_Zoomed=1_x000d__x000a_Row=0_x000d__x000a_Column=0_x000d__x000a_Height=300_x000d__x000a_Width=300_x000d__x000a_FontName=細明體_x000d__x000a_FontStyle=0_x000d__x000a_FontSize=9_x000d__x000a_PrtFontName=Co 2 3 2 2 2 3" xfId="3190"/>
    <cellStyle name=" 3]_x000d__x000a_Zoomed=1_x000d__x000a_Row=0_x000d__x000a_Column=0_x000d__x000a_Height=300_x000d__x000a_Width=300_x000d__x000a_FontName=細明體_x000d__x000a_FontStyle=0_x000d__x000a_FontSize=9_x000d__x000a_PrtFontName=Co 2 3 2 2 3 3" xfId="3191"/>
    <cellStyle name=" 3]_x000d__x000a_Zoomed=1_x000d__x000a_Row=0_x000d__x000a_Column=0_x000d__x000a_Height=300_x000d__x000a_Width=300_x000d__x000a_FontName=細明體_x000d__x000a_FontStyle=0_x000d__x000a_FontSize=9_x000d__x000a_PrtFontName=Co 3 4 2 3 7 2 2" xfId="3192"/>
    <cellStyle name=" 3]_x000d__x000a_Zoomed=1_x000d__x000a_Row=0_x000d__x000a_Column=0_x000d__x000a_Height=300_x000d__x000a_Width=300_x000d__x000a_FontName=細明體_x000d__x000a_FontStyle=0_x000d__x000a_FontSize=9_x000d__x000a_PrtFontName=Co 2 3 2 2 4" xfId="3193"/>
    <cellStyle name=" 3]_x000d__x000a_Zoomed=1_x000d__x000a_Row=0_x000d__x000a_Column=0_x000d__x000a_Height=300_x000d__x000a_Width=300_x000d__x000a_FontName=細明體_x000d__x000a_FontStyle=0_x000d__x000a_FontSize=9_x000d__x000a_PrtFontName=Co 2 3 2 2 4 2" xfId="3194"/>
    <cellStyle name=" 3]_x000d__x000a_Zoomed=1_x000d__x000a_Row=0_x000d__x000a_Column=0_x000d__x000a_Height=300_x000d__x000a_Width=300_x000d__x000a_FontName=細明體_x000d__x000a_FontStyle=0_x000d__x000a_FontSize=9_x000d__x000a_PrtFontName=Co 2 3 2 2 4 2 2" xfId="3195"/>
    <cellStyle name=" 3]_x000d__x000a_Zoomed=1_x000d__x000a_Row=0_x000d__x000a_Column=0_x000d__x000a_Height=300_x000d__x000a_Width=300_x000d__x000a_FontName=細明體_x000d__x000a_FontStyle=0_x000d__x000a_FontSize=9_x000d__x000a_PrtFontName=Co 4 2 2 3 6" xfId="3196"/>
    <cellStyle name=" 3]_x000d__x000a_Zoomed=1_x000d__x000a_Row=0_x000d__x000a_Column=0_x000d__x000a_Height=300_x000d__x000a_Width=300_x000d__x000a_FontName=細明體_x000d__x000a_FontStyle=0_x000d__x000a_FontSize=9_x000d__x000a_PrtFontName=Co 2 3 2 2 4 3" xfId="3197"/>
    <cellStyle name=" 3]_x000d__x000a_Zoomed=1_x000d__x000a_Row=0_x000d__x000a_Column=0_x000d__x000a_Height=300_x000d__x000a_Width=300_x000d__x000a_FontName=細明體_x000d__x000a_FontStyle=0_x000d__x000a_FontSize=9_x000d__x000a_PrtFontName=Co 2 3 2 2 5 2 2" xfId="3198"/>
    <cellStyle name=" 3]_x000d__x000a_Zoomed=1_x000d__x000a_Row=0_x000d__x000a_Column=0_x000d__x000a_Height=300_x000d__x000a_Width=300_x000d__x000a_FontName=細明體_x000d__x000a_FontStyle=0_x000d__x000a_FontSize=9_x000d__x000a_PrtFontName=Co 2 8 2 3 3" xfId="3199"/>
    <cellStyle name=" 3]_x000d__x000a_Zoomed=1_x000d__x000a_Row=0_x000d__x000a_Column=0_x000d__x000a_Height=300_x000d__x000a_Width=300_x000d__x000a_FontName=細明體_x000d__x000a_FontStyle=0_x000d__x000a_FontSize=9_x000d__x000a_PrtFontName=Co 2 3 2 2 5 3" xfId="3200"/>
    <cellStyle name=" 3]_x000d__x000a_Zoomed=1_x000d__x000a_Row=0_x000d__x000a_Column=0_x000d__x000a_Height=300_x000d__x000a_Width=300_x000d__x000a_FontName=細明體_x000d__x000a_FontStyle=0_x000d__x000a_FontSize=9_x000d__x000a_PrtFontName=Co 2 3 2 2 6 2" xfId="3201"/>
    <cellStyle name=" 3]_x000d__x000a_Zoomed=1_x000d__x000a_Row=0_x000d__x000a_Column=0_x000d__x000a_Height=300_x000d__x000a_Width=300_x000d__x000a_FontName=細明體_x000d__x000a_FontStyle=0_x000d__x000a_FontSize=9_x000d__x000a_PrtFontName=Co 3 2 2 3 3 2 2" xfId="3202"/>
    <cellStyle name=" 3]_x000d__x000a_Zoomed=1_x000d__x000a_Row=0_x000d__x000a_Column=0_x000d__x000a_Height=300_x000d__x000a_Width=300_x000d__x000a_FontName=細明體_x000d__x000a_FontStyle=0_x000d__x000a_FontSize=9_x000d__x000a_PrtFontName=Co 2 3 2 2 6 2 2" xfId="3203"/>
    <cellStyle name=" 3]_x000d__x000a_Zoomed=1_x000d__x000a_Row=0_x000d__x000a_Column=0_x000d__x000a_Height=300_x000d__x000a_Width=300_x000d__x000a_FontName=細明體_x000d__x000a_FontStyle=0_x000d__x000a_FontSize=9_x000d__x000a_PrtFontName=Co 25" xfId="3204"/>
    <cellStyle name=" 3]_x000d__x000a_Zoomed=1_x000d__x000a_Row=0_x000d__x000a_Column=0_x000d__x000a_Height=300_x000d__x000a_Width=300_x000d__x000a_FontName=細明體_x000d__x000a_FontStyle=0_x000d__x000a_FontSize=9_x000d__x000a_PrtFontName=Co 30" xfId="3205"/>
    <cellStyle name=" 3]_x000d__x000a_Zoomed=1_x000d__x000a_Row=0_x000d__x000a_Column=0_x000d__x000a_Height=300_x000d__x000a_Width=300_x000d__x000a_FontName=細明體_x000d__x000a_FontStyle=0_x000d__x000a_FontSize=9_x000d__x000a_PrtFontName=Co 2 3 2 2 6 3" xfId="3206"/>
    <cellStyle name=" 3]_x000d__x000a_Zoomed=1_x000d__x000a_Row=0_x000d__x000a_Column=0_x000d__x000a_Height=300_x000d__x000a_Width=300_x000d__x000a_FontName=細明體_x000d__x000a_FontStyle=0_x000d__x000a_FontSize=9_x000d__x000a_PrtFontName=Co 2 3 2 2 7 2" xfId="3207"/>
    <cellStyle name=" 3]_x000d__x000a_Zoomed=1_x000d__x000a_Row=0_x000d__x000a_Column=0_x000d__x000a_Height=300_x000d__x000a_Width=300_x000d__x000a_FontName=細明體_x000d__x000a_FontStyle=0_x000d__x000a_FontSize=9_x000d__x000a_PrtFontName=Co 2 6 6 2 2" xfId="3208"/>
    <cellStyle name=" 3]_x000d__x000a_Zoomed=1_x000d__x000a_Row=0_x000d__x000a_Column=0_x000d__x000a_Height=300_x000d__x000a_Width=300_x000d__x000a_FontName=細明體_x000d__x000a_FontStyle=0_x000d__x000a_FontSize=9_x000d__x000a_PrtFontName=Co 2 8 8 4 2 2" xfId="3209"/>
    <cellStyle name=" 3]_x000d__x000a_Zoomed=1_x000d__x000a_Row=0_x000d__x000a_Column=0_x000d__x000a_Height=300_x000d__x000a_Width=300_x000d__x000a_FontName=細明體_x000d__x000a_FontStyle=0_x000d__x000a_FontSize=9_x000d__x000a_PrtFontName=Co 2 3 2 2 7 3" xfId="3210"/>
    <cellStyle name=" 3]_x000d__x000a_Zoomed=1_x000d__x000a_Row=0_x000d__x000a_Column=0_x000d__x000a_Height=300_x000d__x000a_Width=300_x000d__x000a_FontName=細明體_x000d__x000a_FontStyle=0_x000d__x000a_FontSize=9_x000d__x000a_PrtFontName=Co 2 3 2 2 8" xfId="3211"/>
    <cellStyle name=" 3]_x000d__x000a_Zoomed=1_x000d__x000a_Row=0_x000d__x000a_Column=0_x000d__x000a_Height=300_x000d__x000a_Width=300_x000d__x000a_FontName=細明體_x000d__x000a_FontStyle=0_x000d__x000a_FontSize=9_x000d__x000a_PrtFontName=Co 2 6 6 3" xfId="3212"/>
    <cellStyle name=" 3]_x000d__x000a_Zoomed=1_x000d__x000a_Row=0_x000d__x000a_Column=0_x000d__x000a_Height=300_x000d__x000a_Width=300_x000d__x000a_FontName=細明體_x000d__x000a_FontStyle=0_x000d__x000a_FontSize=9_x000d__x000a_PrtFontName=Co 2 8 8 4 3" xfId="3213"/>
    <cellStyle name=" 3]_x000d__x000a_Zoomed=1_x000d__x000a_Row=0_x000d__x000a_Column=0_x000d__x000a_Height=300_x000d__x000a_Width=300_x000d__x000a_FontName=細明體_x000d__x000a_FontStyle=0_x000d__x000a_FontSize=9_x000d__x000a_PrtFontName=Co 2 3 2 2 8 2" xfId="3214"/>
    <cellStyle name=" 3]_x000d__x000a_Zoomed=1_x000d__x000a_Row=0_x000d__x000a_Column=0_x000d__x000a_Height=300_x000d__x000a_Width=300_x000d__x000a_FontName=細明體_x000d__x000a_FontStyle=0_x000d__x000a_FontSize=9_x000d__x000a_PrtFontName=Co 2 3 2 2 8 2 2" xfId="3215"/>
    <cellStyle name=" 3]_x000d__x000a_Zoomed=1_x000d__x000a_Row=0_x000d__x000a_Column=0_x000d__x000a_Height=300_x000d__x000a_Width=300_x000d__x000a_FontName=細明體_x000d__x000a_FontStyle=0_x000d__x000a_FontSize=9_x000d__x000a_PrtFontName=Co 2 3 5 3" xfId="3216"/>
    <cellStyle name=" 3]_x000d__x000a_Zoomed=1_x000d__x000a_Row=0_x000d__x000a_Column=0_x000d__x000a_Height=300_x000d__x000a_Width=300_x000d__x000a_FontName=細明體_x000d__x000a_FontStyle=0_x000d__x000a_FontSize=9_x000d__x000a_PrtFontName=Co 2 3 2 2 8 3" xfId="3217"/>
    <cellStyle name=" 3]_x000d__x000a_Zoomed=1_x000d__x000a_Row=0_x000d__x000a_Column=0_x000d__x000a_Height=300_x000d__x000a_Width=300_x000d__x000a_FontName=細明體_x000d__x000a_FontStyle=0_x000d__x000a_FontSize=9_x000d__x000a_PrtFontName=Co 2 3 2 2 9 2" xfId="3218"/>
    <cellStyle name=" 3]_x000d__x000a_Zoomed=1_x000d__x000a_Row=0_x000d__x000a_Column=0_x000d__x000a_Height=300_x000d__x000a_Width=300_x000d__x000a_FontName=細明體_x000d__x000a_FontStyle=0_x000d__x000a_FontSize=9_x000d__x000a_PrtFontName=Co 2 3 2 2 9 2 2" xfId="3219"/>
    <cellStyle name=" 3]_x000d__x000a_Zoomed=1_x000d__x000a_Row=0_x000d__x000a_Column=0_x000d__x000a_Height=300_x000d__x000a_Width=300_x000d__x000a_FontName=細明體_x000d__x000a_FontStyle=0_x000d__x000a_FontSize=9_x000d__x000a_PrtFontName=Co 2 4 5 3" xfId="3220"/>
    <cellStyle name=" 3]_x000d__x000a_Zoomed=1_x000d__x000a_Row=0_x000d__x000a_Column=0_x000d__x000a_Height=300_x000d__x000a_Width=300_x000d__x000a_FontName=細明體_x000d__x000a_FontStyle=0_x000d__x000a_FontSize=9_x000d__x000a_PrtFontName=Co 2 3 2 2 9 3" xfId="3221"/>
    <cellStyle name=" 3]_x000d__x000a_Zoomed=1_x000d__x000a_Row=0_x000d__x000a_Column=0_x000d__x000a_Height=300_x000d__x000a_Width=300_x000d__x000a_FontName=細明體_x000d__x000a_FontStyle=0_x000d__x000a_FontSize=9_x000d__x000a_PrtFontName=Co 2 3 2 3 10" xfId="3222"/>
    <cellStyle name=" 3]_x000d__x000a_Zoomed=1_x000d__x000a_Row=0_x000d__x000a_Column=0_x000d__x000a_Height=300_x000d__x000a_Width=300_x000d__x000a_FontName=細明體_x000d__x000a_FontStyle=0_x000d__x000a_FontSize=9_x000d__x000a_PrtFontName=Co 3 3 4 7 2" xfId="3223"/>
    <cellStyle name=" 3]_x000d__x000a_Zoomed=1_x000d__x000a_Row=0_x000d__x000a_Column=0_x000d__x000a_Height=300_x000d__x000a_Width=300_x000d__x000a_FontName=細明體_x000d__x000a_FontStyle=0_x000d__x000a_FontSize=9_x000d__x000a_PrtFontName=Co 2 3 2 3 3 2" xfId="3224"/>
    <cellStyle name=" 3]_x000d__x000a_Zoomed=1_x000d__x000a_Row=0_x000d__x000a_Column=0_x000d__x000a_Height=300_x000d__x000a_Width=300_x000d__x000a_FontName=細明體_x000d__x000a_FontStyle=0_x000d__x000a_FontSize=9_x000d__x000a_PrtFontName=Co 8 8 4 3" xfId="3225"/>
    <cellStyle name=" 3]_x000d__x000a_Zoomed=1_x000d__x000a_Row=0_x000d__x000a_Column=0_x000d__x000a_Height=300_x000d__x000a_Width=300_x000d__x000a_FontName=細明體_x000d__x000a_FontStyle=0_x000d__x000a_FontSize=9_x000d__x000a_PrtFontName=Co 3 2 2 8" xfId="3226"/>
    <cellStyle name=" 3]_x000d__x000a_Zoomed=1_x000d__x000a_Row=0_x000d__x000a_Column=0_x000d__x000a_Height=300_x000d__x000a_Width=300_x000d__x000a_FontName=細明體_x000d__x000a_FontStyle=0_x000d__x000a_FontSize=9_x000d__x000a_PrtFontName=Co 3 4 2 2 4" xfId="3227"/>
    <cellStyle name=" 3]_x000d__x000a_Zoomed=1_x000d__x000a_Row=0_x000d__x000a_Column=0_x000d__x000a_Height=300_x000d__x000a_Width=300_x000d__x000a_FontName=細明體_x000d__x000a_FontStyle=0_x000d__x000a_FontSize=9_x000d__x000a_PrtFontName=Co 2 3 2 3 3 2 2" xfId="3228"/>
    <cellStyle name=" 3]_x000d__x000a_Zoomed=1_x000d__x000a_Row=0_x000d__x000a_Column=0_x000d__x000a_Height=300_x000d__x000a_Width=300_x000d__x000a_FontName=細明體_x000d__x000a_FontStyle=0_x000d__x000a_FontSize=9_x000d__x000a_PrtFontName=Co 3 2 2 8 2" xfId="3229"/>
    <cellStyle name=" 3]_x000d__x000a_Zoomed=1_x000d__x000a_Row=0_x000d__x000a_Column=0_x000d__x000a_Height=300_x000d__x000a_Width=300_x000d__x000a_FontName=細明體_x000d__x000a_FontStyle=0_x000d__x000a_FontSize=9_x000d__x000a_PrtFontName=Co 3 4 2 2 4 2" xfId="3230"/>
    <cellStyle name=" 3]_x000d__x000a_Zoomed=1_x000d__x000a_Row=0_x000d__x000a_Column=0_x000d__x000a_Height=300_x000d__x000a_Width=300_x000d__x000a_FontName=細明體_x000d__x000a_FontStyle=0_x000d__x000a_FontSize=9_x000d__x000a_PrtFontName=Co 3 2 2 9" xfId="3231"/>
    <cellStyle name=" 3]_x000d__x000a_Zoomed=1_x000d__x000a_Row=0_x000d__x000a_Column=0_x000d__x000a_Height=300_x000d__x000a_Width=300_x000d__x000a_FontName=細明體_x000d__x000a_FontStyle=0_x000d__x000a_FontSize=9_x000d__x000a_PrtFontName=Co 3 4 2 2 5" xfId="3232"/>
    <cellStyle name=" 3]_x000d__x000a_Zoomed=1_x000d__x000a_Row=0_x000d__x000a_Column=0_x000d__x000a_Height=300_x000d__x000a_Width=300_x000d__x000a_FontName=細明體_x000d__x000a_FontStyle=0_x000d__x000a_FontSize=9_x000d__x000a_PrtFontName=Co 2 3 2 3 3 3" xfId="3233"/>
    <cellStyle name=" 3]_x000d__x000a_Zoomed=1_x000d__x000a_Row=0_x000d__x000a_Column=0_x000d__x000a_Height=300_x000d__x000a_Width=300_x000d__x000a_FontName=細明體_x000d__x000a_FontStyle=0_x000d__x000a_FontSize=9_x000d__x000a_PrtFontName=Co 3 4 2 3 8 2 2" xfId="3234"/>
    <cellStyle name=" 3]_x000d__x000a_Zoomed=1_x000d__x000a_Row=0_x000d__x000a_Column=0_x000d__x000a_Height=300_x000d__x000a_Width=300_x000d__x000a_FontName=細明體_x000d__x000a_FontStyle=0_x000d__x000a_FontSize=9_x000d__x000a_PrtFontName=Co 2 3 2 3 4" xfId="3235"/>
    <cellStyle name=" 3]_x000d__x000a_Zoomed=1_x000d__x000a_Row=0_x000d__x000a_Column=0_x000d__x000a_Height=300_x000d__x000a_Width=300_x000d__x000a_FontName=細明體_x000d__x000a_FontStyle=0_x000d__x000a_FontSize=9_x000d__x000a_PrtFontName=Co 2 3 2 3 4 2" xfId="3236"/>
    <cellStyle name=" 3]_x000d__x000a_Zoomed=1_x000d__x000a_Row=0_x000d__x000a_Column=0_x000d__x000a_Height=300_x000d__x000a_Width=300_x000d__x000a_FontName=細明體_x000d__x000a_FontStyle=0_x000d__x000a_FontSize=9_x000d__x000a_PrtFontName=Co 8 8 5 3" xfId="3237"/>
    <cellStyle name=" 3]_x000d__x000a_Zoomed=1_x000d__x000a_Row=0_x000d__x000a_Column=0_x000d__x000a_Height=300_x000d__x000a_Width=300_x000d__x000a_FontName=細明體_x000d__x000a_FontStyle=0_x000d__x000a_FontSize=9_x000d__x000a_PrtFontName=Co 3 2 3 8" xfId="3238"/>
    <cellStyle name=" 3]_x000d__x000a_Zoomed=1_x000d__x000a_Row=0_x000d__x000a_Column=0_x000d__x000a_Height=300_x000d__x000a_Width=300_x000d__x000a_FontName=細明體_x000d__x000a_FontStyle=0_x000d__x000a_FontSize=9_x000d__x000a_PrtFontName=Co 3 4 2 3 4" xfId="3239"/>
    <cellStyle name=" 3]_x000d__x000a_Zoomed=1_x000d__x000a_Row=0_x000d__x000a_Column=0_x000d__x000a_Height=300_x000d__x000a_Width=300_x000d__x000a_FontName=細明體_x000d__x000a_FontStyle=0_x000d__x000a_FontSize=9_x000d__x000a_PrtFontName=Co 2 3 2 3 4 2 2" xfId="3240"/>
    <cellStyle name=" 3]_x000d__x000a_Zoomed=1_x000d__x000a_Row=0_x000d__x000a_Column=0_x000d__x000a_Height=300_x000d__x000a_Width=300_x000d__x000a_FontName=細明體_x000d__x000a_FontStyle=0_x000d__x000a_FontSize=9_x000d__x000a_PrtFontName=Co 3 2 3 8 2" xfId="3241"/>
    <cellStyle name=" 3]_x000d__x000a_Zoomed=1_x000d__x000a_Row=0_x000d__x000a_Column=0_x000d__x000a_Height=300_x000d__x000a_Width=300_x000d__x000a_FontName=細明體_x000d__x000a_FontStyle=0_x000d__x000a_FontSize=9_x000d__x000a_PrtFontName=Co 3 4 2 3 4 2" xfId="3242"/>
    <cellStyle name=" 3]_x000d__x000a_Zoomed=1_x000d__x000a_Row=0_x000d__x000a_Column=0_x000d__x000a_Height=300_x000d__x000a_Width=300_x000d__x000a_FontName=細明體_x000d__x000a_FontStyle=0_x000d__x000a_FontSize=9_x000d__x000a_PrtFontName=Co 2 3 2 3 4 3" xfId="3243"/>
    <cellStyle name=" 3]_x000d__x000a_Zoomed=1_x000d__x000a_Row=0_x000d__x000a_Column=0_x000d__x000a_Height=300_x000d__x000a_Width=300_x000d__x000a_FontName=細明體_x000d__x000a_FontStyle=0_x000d__x000a_FontSize=9_x000d__x000a_PrtFontName=Co 3 2 3 9" xfId="3244"/>
    <cellStyle name=" 3]_x000d__x000a_Zoomed=1_x000d__x000a_Row=0_x000d__x000a_Column=0_x000d__x000a_Height=300_x000d__x000a_Width=300_x000d__x000a_FontName=細明體_x000d__x000a_FontStyle=0_x000d__x000a_FontSize=9_x000d__x000a_PrtFontName=Co 3 4 2 3 5" xfId="3245"/>
    <cellStyle name=" 3]_x000d__x000a_Zoomed=1_x000d__x000a_Row=0_x000d__x000a_Column=0_x000d__x000a_Height=300_x000d__x000a_Width=300_x000d__x000a_FontName=細明體_x000d__x000a_FontStyle=0_x000d__x000a_FontSize=9_x000d__x000a_PrtFontName=Co 2 3 2 3 5 2 2" xfId="3246"/>
    <cellStyle name=" 3]_x000d__x000a_Zoomed=1_x000d__x000a_Row=0_x000d__x000a_Column=0_x000d__x000a_Height=300_x000d__x000a_Width=300_x000d__x000a_FontName=細明體_x000d__x000a_FontStyle=0_x000d__x000a_FontSize=9_x000d__x000a_PrtFontName=Co 3 2 4 8 2" xfId="3247"/>
    <cellStyle name=" 3]_x000d__x000a_Zoomed=1_x000d__x000a_Row=0_x000d__x000a_Column=0_x000d__x000a_Height=300_x000d__x000a_Width=300_x000d__x000a_FontName=細明體_x000d__x000a_FontStyle=0_x000d__x000a_FontSize=9_x000d__x000a_PrtFontName=Co 2 3 2 3 5 3" xfId="3248"/>
    <cellStyle name=" 3]_x000d__x000a_Zoomed=1_x000d__x000a_Row=0_x000d__x000a_Column=0_x000d__x000a_Height=300_x000d__x000a_Width=300_x000d__x000a_FontName=細明體_x000d__x000a_FontStyle=0_x000d__x000a_FontSize=9_x000d__x000a_PrtFontName=Co 3 2 4 9" xfId="3249"/>
    <cellStyle name=" 3]_x000d__x000a_Zoomed=1_x000d__x000a_Row=0_x000d__x000a_Column=0_x000d__x000a_Height=300_x000d__x000a_Width=300_x000d__x000a_FontName=細明體_x000d__x000a_FontStyle=0_x000d__x000a_FontSize=9_x000d__x000a_PrtFontName=Co 2 3 2 3 6 2" xfId="3250"/>
    <cellStyle name=" 3]_x000d__x000a_Zoomed=1_x000d__x000a_Row=0_x000d__x000a_Column=0_x000d__x000a_Height=300_x000d__x000a_Width=300_x000d__x000a_FontName=細明體_x000d__x000a_FontStyle=0_x000d__x000a_FontSize=9_x000d__x000a_PrtFontName=Co 3 2 2 3 4 2 2" xfId="3251"/>
    <cellStyle name=" 3]_x000d__x000a_Zoomed=1_x000d__x000a_Row=0_x000d__x000a_Column=0_x000d__x000a_Height=300_x000d__x000a_Width=300_x000d__x000a_FontName=細明體_x000d__x000a_FontStyle=0_x000d__x000a_FontSize=9_x000d__x000a_PrtFontName=Co 2 3 2 3 6 2 2" xfId="3252"/>
    <cellStyle name=" 3]_x000d__x000a_Zoomed=1_x000d__x000a_Row=0_x000d__x000a_Column=0_x000d__x000a_Height=300_x000d__x000a_Width=300_x000d__x000a_FontName=細明體_x000d__x000a_FontStyle=0_x000d__x000a_FontSize=9_x000d__x000a_PrtFontName=Co 2 3 2 3 6 3" xfId="3253"/>
    <cellStyle name=" 3]_x000d__x000a_Zoomed=1_x000d__x000a_Row=0_x000d__x000a_Column=0_x000d__x000a_Height=300_x000d__x000a_Width=300_x000d__x000a_FontName=細明體_x000d__x000a_FontStyle=0_x000d__x000a_FontSize=9_x000d__x000a_PrtFontName=Co 2 3 2 3 7" xfId="3254"/>
    <cellStyle name=" 3]_x000d__x000a_Zoomed=1_x000d__x000a_Row=0_x000d__x000a_Column=0_x000d__x000a_Height=300_x000d__x000a_Width=300_x000d__x000a_FontName=細明體_x000d__x000a_FontStyle=0_x000d__x000a_FontSize=9_x000d__x000a_PrtFontName=Co 2 6 7 2" xfId="3255"/>
    <cellStyle name=" 3]_x000d__x000a_Zoomed=1_x000d__x000a_Row=0_x000d__x000a_Column=0_x000d__x000a_Height=300_x000d__x000a_Width=300_x000d__x000a_FontName=細明體_x000d__x000a_FontStyle=0_x000d__x000a_FontSize=9_x000d__x000a_PrtFontName=Co 2 8 8 5 2" xfId="3256"/>
    <cellStyle name=" 3]_x000d__x000a_Zoomed=1_x000d__x000a_Row=0_x000d__x000a_Column=0_x000d__x000a_Height=300_x000d__x000a_Width=300_x000d__x000a_FontName=細明體_x000d__x000a_FontStyle=0_x000d__x000a_FontSize=9_x000d__x000a_PrtFontName=Co 4 4 5 2 2" xfId="3257"/>
    <cellStyle name=" 3]_x000d__x000a_Zoomed=1_x000d__x000a_Row=0_x000d__x000a_Column=0_x000d__x000a_Height=300_x000d__x000a_Width=300_x000d__x000a_FontName=細明體_x000d__x000a_FontStyle=0_x000d__x000a_FontSize=9_x000d__x000a_PrtFontName=Co 3 2 2 3 4 3" xfId="3258"/>
    <cellStyle name=" 3]_x000d__x000a_Zoomed=1_x000d__x000a_Row=0_x000d__x000a_Column=0_x000d__x000a_Height=300_x000d__x000a_Width=300_x000d__x000a_FontName=細明體_x000d__x000a_FontStyle=0_x000d__x000a_FontSize=9_x000d__x000a_PrtFontName=Co 2 3 2 3 7 2" xfId="3259"/>
    <cellStyle name=" 3]_x000d__x000a_Zoomed=1_x000d__x000a_Row=0_x000d__x000a_Column=0_x000d__x000a_Height=300_x000d__x000a_Width=300_x000d__x000a_FontName=細明體_x000d__x000a_FontStyle=0_x000d__x000a_FontSize=9_x000d__x000a_PrtFontName=Co 2 6 7 2 2" xfId="3260"/>
    <cellStyle name=" 3]_x000d__x000a_Zoomed=1_x000d__x000a_Row=0_x000d__x000a_Column=0_x000d__x000a_Height=300_x000d__x000a_Width=300_x000d__x000a_FontName=細明體_x000d__x000a_FontStyle=0_x000d__x000a_FontSize=9_x000d__x000a_PrtFontName=Co 2 8 8 5 2 2" xfId="3261"/>
    <cellStyle name=" 3]_x000d__x000a_Zoomed=1_x000d__x000a_Row=0_x000d__x000a_Column=0_x000d__x000a_Height=300_x000d__x000a_Width=300_x000d__x000a_FontName=細明體_x000d__x000a_FontStyle=0_x000d__x000a_FontSize=9_x000d__x000a_PrtFontName=Co 2 3 2 3 7 2 2" xfId="3262"/>
    <cellStyle name=" 3]_x000d__x000a_Zoomed=1_x000d__x000a_Row=0_x000d__x000a_Column=0_x000d__x000a_Height=300_x000d__x000a_Width=300_x000d__x000a_FontName=細明體_x000d__x000a_FontStyle=0_x000d__x000a_FontSize=9_x000d__x000a_PrtFontName=Co 3 2 5 3" xfId="3263"/>
    <cellStyle name=" 3]_x000d__x000a_Zoomed=1_x000d__x000a_Row=0_x000d__x000a_Column=0_x000d__x000a_Height=300_x000d__x000a_Width=300_x000d__x000a_FontName=細明體_x000d__x000a_FontStyle=0_x000d__x000a_FontSize=9_x000d__x000a_PrtFontName=Co 2 3 2 3 7 3" xfId="3264"/>
    <cellStyle name=" 3]_x000d__x000a_Zoomed=1_x000d__x000a_Row=0_x000d__x000a_Column=0_x000d__x000a_Height=300_x000d__x000a_Width=300_x000d__x000a_FontName=細明體_x000d__x000a_FontStyle=0_x000d__x000a_FontSize=9_x000d__x000a_PrtFontName=Co 2 3 2 3 8" xfId="3265"/>
    <cellStyle name=" 3]_x000d__x000a_Zoomed=1_x000d__x000a_Row=0_x000d__x000a_Column=0_x000d__x000a_Height=300_x000d__x000a_Width=300_x000d__x000a_FontName=細明體_x000d__x000a_FontStyle=0_x000d__x000a_FontSize=9_x000d__x000a_PrtFontName=Co 2 6 7 3" xfId="3266"/>
    <cellStyle name=" 3]_x000d__x000a_Zoomed=1_x000d__x000a_Row=0_x000d__x000a_Column=0_x000d__x000a_Height=300_x000d__x000a_Width=300_x000d__x000a_FontName=細明體_x000d__x000a_FontStyle=0_x000d__x000a_FontSize=9_x000d__x000a_PrtFontName=Co 2 8 8 5 3" xfId="3267"/>
    <cellStyle name=" 3]_x000d__x000a_Zoomed=1_x000d__x000a_Row=0_x000d__x000a_Column=0_x000d__x000a_Height=300_x000d__x000a_Width=300_x000d__x000a_FontName=細明體_x000d__x000a_FontStyle=0_x000d__x000a_FontSize=9_x000d__x000a_PrtFontName=Co 2 3 2 3 8 2" xfId="3268"/>
    <cellStyle name=" 3]_x000d__x000a_Zoomed=1_x000d__x000a_Row=0_x000d__x000a_Column=0_x000d__x000a_Height=300_x000d__x000a_Width=300_x000d__x000a_FontName=細明體_x000d__x000a_FontStyle=0_x000d__x000a_FontSize=9_x000d__x000a_PrtFontName=Co 2 3 2 3 8 2 2" xfId="3269"/>
    <cellStyle name=" 3]_x000d__x000a_Zoomed=1_x000d__x000a_Row=0_x000d__x000a_Column=0_x000d__x000a_Height=300_x000d__x000a_Width=300_x000d__x000a_FontName=細明體_x000d__x000a_FontStyle=0_x000d__x000a_FontSize=9_x000d__x000a_PrtFontName=Co 3 3 5 3" xfId="3270"/>
    <cellStyle name=" 3]_x000d__x000a_Zoomed=1_x000d__x000a_Row=0_x000d__x000a_Column=0_x000d__x000a_Height=300_x000d__x000a_Width=300_x000d__x000a_FontName=細明體_x000d__x000a_FontStyle=0_x000d__x000a_FontSize=9_x000d__x000a_PrtFontName=Co 2 3 2 3 8 3" xfId="3271"/>
    <cellStyle name=" 3]_x000d__x000a_Zoomed=1_x000d__x000a_Row=0_x000d__x000a_Column=0_x000d__x000a_Height=300_x000d__x000a_Width=300_x000d__x000a_FontName=細明體_x000d__x000a_FontStyle=0_x000d__x000a_FontSize=9_x000d__x000a_PrtFontName=Co 2 3 2 3 9" xfId="3272"/>
    <cellStyle name=" 3]_x000d__x000a_Zoomed=1_x000d__x000a_Row=0_x000d__x000a_Column=0_x000d__x000a_Height=300_x000d__x000a_Width=300_x000d__x000a_FontName=細明體_x000d__x000a_FontStyle=0_x000d__x000a_FontSize=9_x000d__x000a_PrtFontName=Co 2 3 2 3 9 2" xfId="3273"/>
    <cellStyle name=" 3]_x000d__x000a_Zoomed=1_x000d__x000a_Row=0_x000d__x000a_Column=0_x000d__x000a_Height=300_x000d__x000a_Width=300_x000d__x000a_FontName=細明體_x000d__x000a_FontStyle=0_x000d__x000a_FontSize=9_x000d__x000a_PrtFontName=Co 2 3 2 3 9 3" xfId="3274"/>
    <cellStyle name=" 3]_x000d__x000a_Zoomed=1_x000d__x000a_Row=0_x000d__x000a_Column=0_x000d__x000a_Height=300_x000d__x000a_Width=300_x000d__x000a_FontName=細明體_x000d__x000a_FontStyle=0_x000d__x000a_FontSize=9_x000d__x000a_PrtFontName=Co 2 3 3 10 2" xfId="3275"/>
    <cellStyle name=" 3]_x000d__x000a_Zoomed=1_x000d__x000a_Row=0_x000d__x000a_Column=0_x000d__x000a_Height=300_x000d__x000a_Width=300_x000d__x000a_FontName=細明體_x000d__x000a_FontStyle=0_x000d__x000a_FontSize=9_x000d__x000a_PrtFontName=Co 2 3 3 10 2 2" xfId="3276"/>
    <cellStyle name=" 3]_x000d__x000a_Zoomed=1_x000d__x000a_Row=0_x000d__x000a_Column=0_x000d__x000a_Height=300_x000d__x000a_Width=300_x000d__x000a_FontName=細明體_x000d__x000a_FontStyle=0_x000d__x000a_FontSize=9_x000d__x000a_PrtFontName=Co 7 2 9 2" xfId="3277"/>
    <cellStyle name=" 3]_x000d__x000a_Zoomed=1_x000d__x000a_Row=0_x000d__x000a_Column=0_x000d__x000a_Height=300_x000d__x000a_Width=300_x000d__x000a_FontName=細明體_x000d__x000a_FontStyle=0_x000d__x000a_FontSize=9_x000d__x000a_PrtFontName=Co 2 3 3 10 3" xfId="3278"/>
    <cellStyle name=" 3]_x000d__x000a_Zoomed=1_x000d__x000a_Row=0_x000d__x000a_Column=0_x000d__x000a_Height=300_x000d__x000a_Width=300_x000d__x000a_FontName=細明體_x000d__x000a_FontStyle=0_x000d__x000a_FontSize=9_x000d__x000a_PrtFontName=Co 2 3 3 11" xfId="3279"/>
    <cellStyle name=" 3]_x000d__x000a_Zoomed=1_x000d__x000a_Row=0_x000d__x000a_Column=0_x000d__x000a_Height=300_x000d__x000a_Width=300_x000d__x000a_FontName=細明體_x000d__x000a_FontStyle=0_x000d__x000a_FontSize=9_x000d__x000a_PrtFontName=Co 2 3 3 11 2" xfId="3280"/>
    <cellStyle name=" 3]_x000d__x000a_Zoomed=1_x000d__x000a_Row=0_x000d__x000a_Column=0_x000d__x000a_Height=300_x000d__x000a_Width=300_x000d__x000a_FontName=細明體_x000d__x000a_FontStyle=0_x000d__x000a_FontSize=9_x000d__x000a_PrtFontName=Co 2 3 3 11 2 2" xfId="3281"/>
    <cellStyle name=" 3]_x000d__x000a_Zoomed=1_x000d__x000a_Row=0_x000d__x000a_Column=0_x000d__x000a_Height=300_x000d__x000a_Width=300_x000d__x000a_FontName=細明體_x000d__x000a_FontStyle=0_x000d__x000a_FontSize=9_x000d__x000a_PrtFontName=Co 2 3 3 12 2" xfId="3282"/>
    <cellStyle name=" 3]_x000d__x000a_Zoomed=1_x000d__x000a_Row=0_x000d__x000a_Column=0_x000d__x000a_Height=300_x000d__x000a_Width=300_x000d__x000a_FontName=細明體_x000d__x000a_FontStyle=0_x000d__x000a_FontSize=9_x000d__x000a_PrtFontName=Co 2 3 3 12 2 2" xfId="3283"/>
    <cellStyle name=" 3]_x000d__x000a_Zoomed=1_x000d__x000a_Row=0_x000d__x000a_Column=0_x000d__x000a_Height=300_x000d__x000a_Width=300_x000d__x000a_FontName=細明體_x000d__x000a_FontStyle=0_x000d__x000a_FontSize=9_x000d__x000a_PrtFontName=Co 2 3 3 13 2" xfId="3284"/>
    <cellStyle name=" 3]_x000d__x000a_Zoomed=1_x000d__x000a_Row=0_x000d__x000a_Column=0_x000d__x000a_Height=300_x000d__x000a_Width=300_x000d__x000a_FontName=細明體_x000d__x000a_FontStyle=0_x000d__x000a_FontSize=9_x000d__x000a_PrtFontName=Co 2 3 3 13 2 2" xfId="3285"/>
    <cellStyle name=" 3]_x000d__x000a_Zoomed=1_x000d__x000a_Row=0_x000d__x000a_Column=0_x000d__x000a_Height=300_x000d__x000a_Width=300_x000d__x000a_FontName=細明體_x000d__x000a_FontStyle=0_x000d__x000a_FontSize=9_x000d__x000a_PrtFontName=Co 2 3 3 14" xfId="3286"/>
    <cellStyle name=" 3]_x000d__x000a_Zoomed=1_x000d__x000a_Row=0_x000d__x000a_Column=0_x000d__x000a_Height=300_x000d__x000a_Width=300_x000d__x000a_FontName=細明體_x000d__x000a_FontStyle=0_x000d__x000a_FontSize=9_x000d__x000a_PrtFontName=Co 2 3 3 14 2" xfId="3287"/>
    <cellStyle name=" 3]_x000d__x000a_Zoomed=1_x000d__x000a_Row=0_x000d__x000a_Column=0_x000d__x000a_Height=300_x000d__x000a_Width=300_x000d__x000a_FontName=細明體_x000d__x000a_FontStyle=0_x000d__x000a_FontSize=9_x000d__x000a_PrtFontName=Co 2 3 3 14 2 2" xfId="3288"/>
    <cellStyle name=" 3]_x000d__x000a_Zoomed=1_x000d__x000a_Row=0_x000d__x000a_Column=0_x000d__x000a_Height=300_x000d__x000a_Width=300_x000d__x000a_FontName=細明體_x000d__x000a_FontStyle=0_x000d__x000a_FontSize=9_x000d__x000a_PrtFontName=Co 2 4 2 2 13 3" xfId="3289"/>
    <cellStyle name=" 3]_x000d__x000a_Zoomed=1_x000d__x000a_Row=0_x000d__x000a_Column=0_x000d__x000a_Height=300_x000d__x000a_Width=300_x000d__x000a_FontName=細明體_x000d__x000a_FontStyle=0_x000d__x000a_FontSize=9_x000d__x000a_PrtFontName=Co 2 3 3 14 3" xfId="3290"/>
    <cellStyle name=" 3]_x000d__x000a_Zoomed=1_x000d__x000a_Row=0_x000d__x000a_Column=0_x000d__x000a_Height=300_x000d__x000a_Width=300_x000d__x000a_FontName=細明體_x000d__x000a_FontStyle=0_x000d__x000a_FontSize=9_x000d__x000a_PrtFontName=Co 8" xfId="3291"/>
    <cellStyle name=" 3]_x000d__x000a_Zoomed=1_x000d__x000a_Row=0_x000d__x000a_Column=0_x000d__x000a_Height=300_x000d__x000a_Width=300_x000d__x000a_FontName=細明體_x000d__x000a_FontStyle=0_x000d__x000a_FontSize=9_x000d__x000a_PrtFontName=Co 2 3 3 15 2" xfId="3292"/>
    <cellStyle name=" 3]_x000d__x000a_Zoomed=1_x000d__x000a_Row=0_x000d__x000a_Column=0_x000d__x000a_Height=300_x000d__x000a_Width=300_x000d__x000a_FontName=細明體_x000d__x000a_FontStyle=0_x000d__x000a_FontSize=9_x000d__x000a_PrtFontName=Co 2 3 3 2 2" xfId="3293"/>
    <cellStyle name="差_混炼单元 废水池2011.5.25_精制静设备 " xfId="3294"/>
    <cellStyle name=" 3]_x000d__x000a_Zoomed=1_x000d__x000a_Row=0_x000d__x000a_Column=0_x000d__x000a_Height=300_x000d__x000a_Width=300_x000d__x000a_FontName=細明體_x000d__x000a_FontStyle=0_x000d__x000a_FontSize=9_x000d__x000a_PrtFontName=Co 2 3 3 2 3" xfId="3295"/>
    <cellStyle name=" 3]_x000d__x000a_Zoomed=1_x000d__x000a_Row=0_x000d__x000a_Column=0_x000d__x000a_Height=300_x000d__x000a_Width=300_x000d__x000a_FontName=細明體_x000d__x000a_FontStyle=0_x000d__x000a_FontSize=9_x000d__x000a_PrtFontName=Co 2 3 3 3" xfId="3296"/>
    <cellStyle name=" 3]_x000d__x000a_Zoomed=1_x000d__x000a_Row=0_x000d__x000a_Column=0_x000d__x000a_Height=300_x000d__x000a_Width=300_x000d__x000a_FontName=細明體_x000d__x000a_FontStyle=0_x000d__x000a_FontSize=9_x000d__x000a_PrtFontName=Co 2 3 3 3 2" xfId="3297"/>
    <cellStyle name=" 3]_x000d__x000a_Zoomed=1_x000d__x000a_Row=0_x000d__x000a_Column=0_x000d__x000a_Height=300_x000d__x000a_Width=300_x000d__x000a_FontName=細明體_x000d__x000a_FontStyle=0_x000d__x000a_FontSize=9_x000d__x000a_PrtFontName=Co 2 3 3 3 3" xfId="3298"/>
    <cellStyle name=" 3]_x000d__x000a_Zoomed=1_x000d__x000a_Row=0_x000d__x000a_Column=0_x000d__x000a_Height=300_x000d__x000a_Width=300_x000d__x000a_FontName=細明體_x000d__x000a_FontStyle=0_x000d__x000a_FontSize=9_x000d__x000a_PrtFontName=Co 2 3 3 4" xfId="3299"/>
    <cellStyle name=" 3]_x000d__x000a_Zoomed=1_x000d__x000a_Row=0_x000d__x000a_Column=0_x000d__x000a_Height=300_x000d__x000a_Width=300_x000d__x000a_FontName=細明體_x000d__x000a_FontStyle=0_x000d__x000a_FontSize=9_x000d__x000a_PrtFontName=Co 2 5 2 2 12 2" xfId="3300"/>
    <cellStyle name=" 3]_x000d__x000a_Zoomed=1_x000d__x000a_Row=0_x000d__x000a_Column=0_x000d__x000a_Height=300_x000d__x000a_Width=300_x000d__x000a_FontName=細明體_x000d__x000a_FontStyle=0_x000d__x000a_FontSize=9_x000d__x000a_PrtFontName=Co 2 3 3 4 2" xfId="3301"/>
    <cellStyle name=" 3]_x000d__x000a_Zoomed=1_x000d__x000a_Row=0_x000d__x000a_Column=0_x000d__x000a_Height=300_x000d__x000a_Width=300_x000d__x000a_FontName=細明體_x000d__x000a_FontStyle=0_x000d__x000a_FontSize=9_x000d__x000a_PrtFontName=Co 2 5 2 2 12 2 2" xfId="3302"/>
    <cellStyle name=" 3]_x000d__x000a_Zoomed=1_x000d__x000a_Row=0_x000d__x000a_Column=0_x000d__x000a_Height=300_x000d__x000a_Width=300_x000d__x000a_FontName=細明體_x000d__x000a_FontStyle=0_x000d__x000a_FontSize=9_x000d__x000a_PrtFontName=Co 2 3 3 4 3" xfId="3303"/>
    <cellStyle name=" 3]_x000d__x000a_Zoomed=1_x000d__x000a_Row=0_x000d__x000a_Column=0_x000d__x000a_Height=300_x000d__x000a_Width=300_x000d__x000a_FontName=細明體_x000d__x000a_FontStyle=0_x000d__x000a_FontSize=9_x000d__x000a_PrtFontName=Co 2 3 3 5" xfId="3304"/>
    <cellStyle name=" 3]_x000d__x000a_Zoomed=1_x000d__x000a_Row=0_x000d__x000a_Column=0_x000d__x000a_Height=300_x000d__x000a_Width=300_x000d__x000a_FontName=細明體_x000d__x000a_FontStyle=0_x000d__x000a_FontSize=9_x000d__x000a_PrtFontName=Co 2 5 2 2 12 3" xfId="3305"/>
    <cellStyle name=" 3]_x000d__x000a_Zoomed=1_x000d__x000a_Row=0_x000d__x000a_Column=0_x000d__x000a_Height=300_x000d__x000a_Width=300_x000d__x000a_FontName=細明體_x000d__x000a_FontStyle=0_x000d__x000a_FontSize=9_x000d__x000a_PrtFontName=Co 2 3 3 5 2" xfId="3306"/>
    <cellStyle name=" 3]_x000d__x000a_Zoomed=1_x000d__x000a_Row=0_x000d__x000a_Column=0_x000d__x000a_Height=300_x000d__x000a_Width=300_x000d__x000a_FontName=細明體_x000d__x000a_FontStyle=0_x000d__x000a_FontSize=9_x000d__x000a_PrtFontName=Co 2 3 3 5 2 2" xfId="3307"/>
    <cellStyle name=" 3]_x000d__x000a_Zoomed=1_x000d__x000a_Row=0_x000d__x000a_Column=0_x000d__x000a_Height=300_x000d__x000a_Width=300_x000d__x000a_FontName=細明體_x000d__x000a_FontStyle=0_x000d__x000a_FontSize=9_x000d__x000a_PrtFontName=Co 2 3 3 6" xfId="3308"/>
    <cellStyle name=" 3]_x000d__x000a_Zoomed=1_x000d__x000a_Row=0_x000d__x000a_Column=0_x000d__x000a_Height=300_x000d__x000a_Width=300_x000d__x000a_FontName=細明體_x000d__x000a_FontStyle=0_x000d__x000a_FontSize=9_x000d__x000a_PrtFontName=Co 3 3 3 3 2" xfId="3309"/>
    <cellStyle name=" 3]_x000d__x000a_Zoomed=1_x000d__x000a_Row=0_x000d__x000a_Column=0_x000d__x000a_Height=300_x000d__x000a_Width=300_x000d__x000a_FontName=細明體_x000d__x000a_FontStyle=0_x000d__x000a_FontSize=9_x000d__x000a_PrtFontName=Co 2 3 3 6 2 2" xfId="3310"/>
    <cellStyle name=" 3]_x000d__x000a_Zoomed=1_x000d__x000a_Row=0_x000d__x000a_Column=0_x000d__x000a_Height=300_x000d__x000a_Width=300_x000d__x000a_FontName=細明體_x000d__x000a_FontStyle=0_x000d__x000a_FontSize=9_x000d__x000a_PrtFontName=Co 2 3 3 7" xfId="3311"/>
    <cellStyle name=" 3]_x000d__x000a_Zoomed=1_x000d__x000a_Row=0_x000d__x000a_Column=0_x000d__x000a_Height=300_x000d__x000a_Width=300_x000d__x000a_FontName=細明體_x000d__x000a_FontStyle=0_x000d__x000a_FontSize=9_x000d__x000a_PrtFontName=Co 3 3 3 3 3" xfId="3312"/>
    <cellStyle name=" 3]_x000d__x000a_Zoomed=1_x000d__x000a_Row=0_x000d__x000a_Column=0_x000d__x000a_Height=300_x000d__x000a_Width=300_x000d__x000a_FontName=細明體_x000d__x000a_FontStyle=0_x000d__x000a_FontSize=9_x000d__x000a_PrtFontName=Co 2 3 3 7 2" xfId="3313"/>
    <cellStyle name=" 3]_x000d__x000a_Zoomed=1_x000d__x000a_Row=0_x000d__x000a_Column=0_x000d__x000a_Height=300_x000d__x000a_Width=300_x000d__x000a_FontName=細明體_x000d__x000a_FontStyle=0_x000d__x000a_FontSize=9_x000d__x000a_PrtFontName=Co 3 4 2 2 6" xfId="3314"/>
    <cellStyle name=" 3]_x000d__x000a_Zoomed=1_x000d__x000a_Row=0_x000d__x000a_Column=0_x000d__x000a_Height=300_x000d__x000a_Width=300_x000d__x000a_FontName=細明體_x000d__x000a_FontStyle=0_x000d__x000a_FontSize=9_x000d__x000a_PrtFontName=Co 2 3 3 8" xfId="3315"/>
    <cellStyle name=" 3]_x000d__x000a_Zoomed=1_x000d__x000a_Row=0_x000d__x000a_Column=0_x000d__x000a_Height=300_x000d__x000a_Width=300_x000d__x000a_FontName=細明體_x000d__x000a_FontStyle=0_x000d__x000a_FontSize=9_x000d__x000a_PrtFontName=Co 2 3 3 8 2" xfId="3316"/>
    <cellStyle name=" 3]_x000d__x000a_Zoomed=1_x000d__x000a_Row=0_x000d__x000a_Column=0_x000d__x000a_Height=300_x000d__x000a_Width=300_x000d__x000a_FontName=細明體_x000d__x000a_FontStyle=0_x000d__x000a_FontSize=9_x000d__x000a_PrtFontName=Co 3 4 2 3 6" xfId="3317"/>
    <cellStyle name=" 3]_x000d__x000a_Zoomed=1_x000d__x000a_Row=0_x000d__x000a_Column=0_x000d__x000a_Height=300_x000d__x000a_Width=300_x000d__x000a_FontName=細明體_x000d__x000a_FontStyle=0_x000d__x000a_FontSize=9_x000d__x000a_PrtFontName=Co 2 3 3 9" xfId="3318"/>
    <cellStyle name=" 3]_x000d__x000a_Zoomed=1_x000d__x000a_Row=0_x000d__x000a_Column=0_x000d__x000a_Height=300_x000d__x000a_Width=300_x000d__x000a_FontName=細明體_x000d__x000a_FontStyle=0_x000d__x000a_FontSize=9_x000d__x000a_PrtFontName=Co 2 3 3 9 2" xfId="3319"/>
    <cellStyle name=" 3]_x000d__x000a_Zoomed=1_x000d__x000a_Row=0_x000d__x000a_Column=0_x000d__x000a_Height=300_x000d__x000a_Width=300_x000d__x000a_FontName=細明體_x000d__x000a_FontStyle=0_x000d__x000a_FontSize=9_x000d__x000a_PrtFontName=Co 2 3 3 9 2 2" xfId="3320"/>
    <cellStyle name=" 3]_x000d__x000a_Zoomed=1_x000d__x000a_Row=0_x000d__x000a_Column=0_x000d__x000a_Height=300_x000d__x000a_Width=300_x000d__x000a_FontName=細明體_x000d__x000a_FontStyle=0_x000d__x000a_FontSize=9_x000d__x000a_PrtFontName=Co 2 3 4 10" xfId="3321"/>
    <cellStyle name=" 3]_x000d__x000a_Zoomed=1_x000d__x000a_Row=0_x000d__x000a_Column=0_x000d__x000a_Height=300_x000d__x000a_Width=300_x000d__x000a_FontName=細明體_x000d__x000a_FontStyle=0_x000d__x000a_FontSize=9_x000d__x000a_PrtFontName=Co 3 2 3 11 2 2" xfId="3322"/>
    <cellStyle name=" 3]_x000d__x000a_Zoomed=1_x000d__x000a_Row=0_x000d__x000a_Column=0_x000d__x000a_Height=300_x000d__x000a_Width=300_x000d__x000a_FontName=細明體_x000d__x000a_FontStyle=0_x000d__x000a_FontSize=9_x000d__x000a_PrtFontName=Co 2 3 4 10 2" xfId="3323"/>
    <cellStyle name=" 3]_x000d__x000a_Zoomed=1_x000d__x000a_Row=0_x000d__x000a_Column=0_x000d__x000a_Height=300_x000d__x000a_Width=300_x000d__x000a_FontName=細明體_x000d__x000a_FontStyle=0_x000d__x000a_FontSize=9_x000d__x000a_PrtFontName=Co 2 3 4 11" xfId="3324"/>
    <cellStyle name=" 3]_x000d__x000a_Zoomed=1_x000d__x000a_Row=0_x000d__x000a_Column=0_x000d__x000a_Height=300_x000d__x000a_Width=300_x000d__x000a_FontName=細明體_x000d__x000a_FontStyle=0_x000d__x000a_FontSize=9_x000d__x000a_PrtFontName=Co 2 3 4 2 2" xfId="3325"/>
    <cellStyle name=" 3]_x000d__x000a_Zoomed=1_x000d__x000a_Row=0_x000d__x000a_Column=0_x000d__x000a_Height=300_x000d__x000a_Width=300_x000d__x000a_FontName=細明體_x000d__x000a_FontStyle=0_x000d__x000a_FontSize=9_x000d__x000a_PrtFontName=Co 2 3 4 2 2 2" xfId="3326"/>
    <cellStyle name=" 3]_x000d__x000a_Zoomed=1_x000d__x000a_Row=0_x000d__x000a_Column=0_x000d__x000a_Height=300_x000d__x000a_Width=300_x000d__x000a_FontName=細明體_x000d__x000a_FontStyle=0_x000d__x000a_FontSize=9_x000d__x000a_PrtFontName=Co 4 2 2 16" xfId="3327"/>
    <cellStyle name=" 3]_x000d__x000a_Zoomed=1_x000d__x000a_Row=0_x000d__x000a_Column=0_x000d__x000a_Height=300_x000d__x000a_Width=300_x000d__x000a_FontName=細明體_x000d__x000a_FontStyle=0_x000d__x000a_FontSize=9_x000d__x000a_PrtFontName=Co 2 3 4 2 3" xfId="3328"/>
    <cellStyle name=" 3]_x000d__x000a_Zoomed=1_x000d__x000a_Row=0_x000d__x000a_Column=0_x000d__x000a_Height=300_x000d__x000a_Width=300_x000d__x000a_FontName=細明體_x000d__x000a_FontStyle=0_x000d__x000a_FontSize=9_x000d__x000a_PrtFontName=Co 2 3 4 3" xfId="3329"/>
    <cellStyle name=" 3]_x000d__x000a_Zoomed=1_x000d__x000a_Row=0_x000d__x000a_Column=0_x000d__x000a_Height=300_x000d__x000a_Width=300_x000d__x000a_FontName=細明體_x000d__x000a_FontStyle=0_x000d__x000a_FontSize=9_x000d__x000a_PrtFontName=Co 2 3 4 3 2" xfId="3330"/>
    <cellStyle name=" 3]_x000d__x000a_Zoomed=1_x000d__x000a_Row=0_x000d__x000a_Column=0_x000d__x000a_Height=300_x000d__x000a_Width=300_x000d__x000a_FontName=細明體_x000d__x000a_FontStyle=0_x000d__x000a_FontSize=9_x000d__x000a_PrtFontName=Co 2 3 4 3 2 2" xfId="3331"/>
    <cellStyle name=" 3]_x000d__x000a_Zoomed=1_x000d__x000a_Row=0_x000d__x000a_Column=0_x000d__x000a_Height=300_x000d__x000a_Width=300_x000d__x000a_FontName=細明體_x000d__x000a_FontStyle=0_x000d__x000a_FontSize=9_x000d__x000a_PrtFontName=Co 2 3 4 3 3" xfId="3332"/>
    <cellStyle name=" 3]_x000d__x000a_Zoomed=1_x000d__x000a_Row=0_x000d__x000a_Column=0_x000d__x000a_Height=300_x000d__x000a_Width=300_x000d__x000a_FontName=細明體_x000d__x000a_FontStyle=0_x000d__x000a_FontSize=9_x000d__x000a_PrtFontName=Co 2 3 4 4" xfId="3333"/>
    <cellStyle name=" 3]_x000d__x000a_Zoomed=1_x000d__x000a_Row=0_x000d__x000a_Column=0_x000d__x000a_Height=300_x000d__x000a_Width=300_x000d__x000a_FontName=細明體_x000d__x000a_FontStyle=0_x000d__x000a_FontSize=9_x000d__x000a_PrtFontName=Co 2 5 2 2 13 2" xfId="3334"/>
    <cellStyle name=" 3]_x000d__x000a_Zoomed=1_x000d__x000a_Row=0_x000d__x000a_Column=0_x000d__x000a_Height=300_x000d__x000a_Width=300_x000d__x000a_FontName=細明體_x000d__x000a_FontStyle=0_x000d__x000a_FontSize=9_x000d__x000a_PrtFontName=Co 2 3 4 4 2" xfId="3335"/>
    <cellStyle name=" 3]_x000d__x000a_Zoomed=1_x000d__x000a_Row=0_x000d__x000a_Column=0_x000d__x000a_Height=300_x000d__x000a_Width=300_x000d__x000a_FontName=細明體_x000d__x000a_FontStyle=0_x000d__x000a_FontSize=9_x000d__x000a_PrtFontName=Co 2 5 2 2 13 2 2" xfId="3336"/>
    <cellStyle name=" 3]_x000d__x000a_Zoomed=1_x000d__x000a_Row=0_x000d__x000a_Column=0_x000d__x000a_Height=300_x000d__x000a_Width=300_x000d__x000a_FontName=細明體_x000d__x000a_FontStyle=0_x000d__x000a_FontSize=9_x000d__x000a_PrtFontName=Co 2 3 4 4 2 2" xfId="3337"/>
    <cellStyle name=" 3]_x000d__x000a_Zoomed=1_x000d__x000a_Row=0_x000d__x000a_Column=0_x000d__x000a_Height=300_x000d__x000a_Width=300_x000d__x000a_FontName=細明體_x000d__x000a_FontStyle=0_x000d__x000a_FontSize=9_x000d__x000a_PrtFontName=Co 2 3 4 4 3" xfId="3338"/>
    <cellStyle name=" 3]_x000d__x000a_Zoomed=1_x000d__x000a_Row=0_x000d__x000a_Column=0_x000d__x000a_Height=300_x000d__x000a_Width=300_x000d__x000a_FontName=細明體_x000d__x000a_FontStyle=0_x000d__x000a_FontSize=9_x000d__x000a_PrtFontName=Co 2 3 4 5" xfId="3339"/>
    <cellStyle name=" 3]_x000d__x000a_Zoomed=1_x000d__x000a_Row=0_x000d__x000a_Column=0_x000d__x000a_Height=300_x000d__x000a_Width=300_x000d__x000a_FontName=細明體_x000d__x000a_FontStyle=0_x000d__x000a_FontSize=9_x000d__x000a_PrtFontName=Co 2 4 3 14 2 2" xfId="3340"/>
    <cellStyle name=" 3]_x000d__x000a_Zoomed=1_x000d__x000a_Row=0_x000d__x000a_Column=0_x000d__x000a_Height=300_x000d__x000a_Width=300_x000d__x000a_FontName=細明體_x000d__x000a_FontStyle=0_x000d__x000a_FontSize=9_x000d__x000a_PrtFontName=Co 2 5 2 2 13 3" xfId="3341"/>
    <cellStyle name=" 3]_x000d__x000a_Zoomed=1_x000d__x000a_Row=0_x000d__x000a_Column=0_x000d__x000a_Height=300_x000d__x000a_Width=300_x000d__x000a_FontName=細明體_x000d__x000a_FontStyle=0_x000d__x000a_FontSize=9_x000d__x000a_PrtFontName=Co 2 3 4 5 2" xfId="3342"/>
    <cellStyle name=" 3]_x000d__x000a_Zoomed=1_x000d__x000a_Row=0_x000d__x000a_Column=0_x000d__x000a_Height=300_x000d__x000a_Width=300_x000d__x000a_FontName=細明體_x000d__x000a_FontStyle=0_x000d__x000a_FontSize=9_x000d__x000a_PrtFontName=Co 2 3 4 5 2 2" xfId="3343"/>
    <cellStyle name=" 3]_x000d__x000a_Zoomed=1_x000d__x000a_Row=0_x000d__x000a_Column=0_x000d__x000a_Height=300_x000d__x000a_Width=300_x000d__x000a_FontName=細明體_x000d__x000a_FontStyle=0_x000d__x000a_FontSize=9_x000d__x000a_PrtFontName=Co 2 3 4 6" xfId="3344"/>
    <cellStyle name=" 3]_x000d__x000a_Zoomed=1_x000d__x000a_Row=0_x000d__x000a_Column=0_x000d__x000a_Height=300_x000d__x000a_Width=300_x000d__x000a_FontName=細明體_x000d__x000a_FontStyle=0_x000d__x000a_FontSize=9_x000d__x000a_PrtFontName=Co 3 3 3 4 2" xfId="3345"/>
    <cellStyle name=" 3]_x000d__x000a_Zoomed=1_x000d__x000a_Row=0_x000d__x000a_Column=0_x000d__x000a_Height=300_x000d__x000a_Width=300_x000d__x000a_FontName=細明體_x000d__x000a_FontStyle=0_x000d__x000a_FontSize=9_x000d__x000a_PrtFontName=Co 2 3 4 6 2" xfId="3346"/>
    <cellStyle name=" 3]_x000d__x000a_Zoomed=1_x000d__x000a_Row=0_x000d__x000a_Column=0_x000d__x000a_Height=300_x000d__x000a_Width=300_x000d__x000a_FontName=細明體_x000d__x000a_FontStyle=0_x000d__x000a_FontSize=9_x000d__x000a_PrtFontName=Co 3 3 3 4 2 2" xfId="3347"/>
    <cellStyle name=" 3]_x000d__x000a_Zoomed=1_x000d__x000a_Row=0_x000d__x000a_Column=0_x000d__x000a_Height=300_x000d__x000a_Width=300_x000d__x000a_FontName=細明體_x000d__x000a_FontStyle=0_x000d__x000a_FontSize=9_x000d__x000a_PrtFontName=Co 2 3 4 6 2 2" xfId="3348"/>
    <cellStyle name=" 3]_x000d__x000a_Zoomed=1_x000d__x000a_Row=0_x000d__x000a_Column=0_x000d__x000a_Height=300_x000d__x000a_Width=300_x000d__x000a_FontName=細明體_x000d__x000a_FontStyle=0_x000d__x000a_FontSize=9_x000d__x000a_PrtFontName=Co 2 6 12" xfId="3349"/>
    <cellStyle name=" 3]_x000d__x000a_Zoomed=1_x000d__x000a_Row=0_x000d__x000a_Column=0_x000d__x000a_Height=300_x000d__x000a_Width=300_x000d__x000a_FontName=細明體_x000d__x000a_FontStyle=0_x000d__x000a_FontSize=9_x000d__x000a_PrtFontName=Co 2 3 4 7" xfId="3350"/>
    <cellStyle name=" 3]_x000d__x000a_Zoomed=1_x000d__x000a_Row=0_x000d__x000a_Column=0_x000d__x000a_Height=300_x000d__x000a_Width=300_x000d__x000a_FontName=細明體_x000d__x000a_FontStyle=0_x000d__x000a_FontSize=9_x000d__x000a_PrtFontName=Co 3 3 3 4 3" xfId="3351"/>
    <cellStyle name=" 3]_x000d__x000a_Zoomed=1_x000d__x000a_Row=0_x000d__x000a_Column=0_x000d__x000a_Height=300_x000d__x000a_Width=300_x000d__x000a_FontName=細明體_x000d__x000a_FontStyle=0_x000d__x000a_FontSize=9_x000d__x000a_PrtFontName=Co 2 3 4 7 2" xfId="3352"/>
    <cellStyle name=" 3]_x000d__x000a_Zoomed=1_x000d__x000a_Row=0_x000d__x000a_Column=0_x000d__x000a_Height=300_x000d__x000a_Width=300_x000d__x000a_FontName=細明體_x000d__x000a_FontStyle=0_x000d__x000a_FontSize=9_x000d__x000a_PrtFontName=Co 2 3 4 7 2 2" xfId="3353"/>
    <cellStyle name=" 3]_x000d__x000a_Zoomed=1_x000d__x000a_Row=0_x000d__x000a_Column=0_x000d__x000a_Height=300_x000d__x000a_Width=300_x000d__x000a_FontName=細明體_x000d__x000a_FontStyle=0_x000d__x000a_FontSize=9_x000d__x000a_PrtFontName=Co 2 3 4 8 2" xfId="3354"/>
    <cellStyle name=" 3]_x000d__x000a_Zoomed=1_x000d__x000a_Row=0_x000d__x000a_Column=0_x000d__x000a_Height=300_x000d__x000a_Width=300_x000d__x000a_FontName=細明體_x000d__x000a_FontStyle=0_x000d__x000a_FontSize=9_x000d__x000a_PrtFontName=Co 2 3 4 8 2 2" xfId="3355"/>
    <cellStyle name=" 3]_x000d__x000a_Zoomed=1_x000d__x000a_Row=0_x000d__x000a_Column=0_x000d__x000a_Height=300_x000d__x000a_Width=300_x000d__x000a_FontName=細明體_x000d__x000a_FontStyle=0_x000d__x000a_FontSize=9_x000d__x000a_PrtFontName=Co 2 3 4 9" xfId="3356"/>
    <cellStyle name=" 3]_x000d__x000a_Zoomed=1_x000d__x000a_Row=0_x000d__x000a_Column=0_x000d__x000a_Height=300_x000d__x000a_Width=300_x000d__x000a_FontName=細明體_x000d__x000a_FontStyle=0_x000d__x000a_FontSize=9_x000d__x000a_PrtFontName=Co 2 3 4 9 2" xfId="3357"/>
    <cellStyle name=" 3]_x000d__x000a_Zoomed=1_x000d__x000a_Row=0_x000d__x000a_Column=0_x000d__x000a_Height=300_x000d__x000a_Width=300_x000d__x000a_FontName=細明體_x000d__x000a_FontStyle=0_x000d__x000a_FontSize=9_x000d__x000a_PrtFontName=Co 2 3 4 9 2 2" xfId="3358"/>
    <cellStyle name=" 3]_x000d__x000a_Zoomed=1_x000d__x000a_Row=0_x000d__x000a_Column=0_x000d__x000a_Height=300_x000d__x000a_Width=300_x000d__x000a_FontName=細明體_x000d__x000a_FontStyle=0_x000d__x000a_FontSize=9_x000d__x000a_PrtFontName=Co 2 3 5" xfId="3359"/>
    <cellStyle name=" 3]_x000d__x000a_Zoomed=1_x000d__x000a_Row=0_x000d__x000a_Column=0_x000d__x000a_Height=300_x000d__x000a_Width=300_x000d__x000a_FontName=細明體_x000d__x000a_FontStyle=0_x000d__x000a_FontSize=9_x000d__x000a_PrtFontName=Co 2 8 5 3" xfId="3360"/>
    <cellStyle name=" 3]_x000d__x000a_Zoomed=1_x000d__x000a_Row=0_x000d__x000a_Column=0_x000d__x000a_Height=300_x000d__x000a_Width=300_x000d__x000a_FontName=細明體_x000d__x000a_FontStyle=0_x000d__x000a_FontSize=9_x000d__x000a_PrtFontName=Co 4 2 3 5 2 2" xfId="3361"/>
    <cellStyle name=" 3]_x000d__x000a_Zoomed=1_x000d__x000a_Row=0_x000d__x000a_Column=0_x000d__x000a_Height=300_x000d__x000a_Width=300_x000d__x000a_FontName=細明體_x000d__x000a_FontStyle=0_x000d__x000a_FontSize=9_x000d__x000a_PrtFontName=Co 2 3 5 2 2" xfId="3362"/>
    <cellStyle name=" 3]_x000d__x000a_Zoomed=1_x000d__x000a_Row=0_x000d__x000a_Column=0_x000d__x000a_Height=300_x000d__x000a_Width=300_x000d__x000a_FontName=細明體_x000d__x000a_FontStyle=0_x000d__x000a_FontSize=9_x000d__x000a_PrtFontName=Co 4 3 11 3" xfId="3363"/>
    <cellStyle name=" 3]_x000d__x000a_Zoomed=1_x000d__x000a_Row=0_x000d__x000a_Column=0_x000d__x000a_Height=300_x000d__x000a_Width=300_x000d__x000a_FontName=細明體_x000d__x000a_FontStyle=0_x000d__x000a_FontSize=9_x000d__x000a_PrtFontName=Co 2 3 5 2 2 2" xfId="3364"/>
    <cellStyle name=" 3]_x000d__x000a_Zoomed=1_x000d__x000a_Row=0_x000d__x000a_Column=0_x000d__x000a_Height=300_x000d__x000a_Width=300_x000d__x000a_FontName=細明體_x000d__x000a_FontStyle=0_x000d__x000a_FontSize=9_x000d__x000a_PrtFontName=Co 2 3 5 2 3" xfId="3365"/>
    <cellStyle name=" 3]_x000d__x000a_Zoomed=1_x000d__x000a_Row=0_x000d__x000a_Column=0_x000d__x000a_Height=300_x000d__x000a_Width=300_x000d__x000a_FontName=細明體_x000d__x000a_FontStyle=0_x000d__x000a_FontSize=9_x000d__x000a_PrtFontName=Co 2 3 5 3 2" xfId="3366"/>
    <cellStyle name=" 3]_x000d__x000a_Zoomed=1_x000d__x000a_Row=0_x000d__x000a_Column=0_x000d__x000a_Height=300_x000d__x000a_Width=300_x000d__x000a_FontName=細明體_x000d__x000a_FontStyle=0_x000d__x000a_FontSize=9_x000d__x000a_PrtFontName=Co 2 3 5 4" xfId="3367"/>
    <cellStyle name=" 3]_x000d__x000a_Zoomed=1_x000d__x000a_Row=0_x000d__x000a_Column=0_x000d__x000a_Height=300_x000d__x000a_Width=300_x000d__x000a_FontName=細明體_x000d__x000a_FontStyle=0_x000d__x000a_FontSize=9_x000d__x000a_PrtFontName=Co 2 5 2 2 14 2" xfId="3368"/>
    <cellStyle name=" 3]_x000d__x000a_Zoomed=1_x000d__x000a_Row=0_x000d__x000a_Column=0_x000d__x000a_Height=300_x000d__x000a_Width=300_x000d__x000a_FontName=細明體_x000d__x000a_FontStyle=0_x000d__x000a_FontSize=9_x000d__x000a_PrtFontName=Co 2 3 6" xfId="3369"/>
    <cellStyle name=" 3]_x000d__x000a_Zoomed=1_x000d__x000a_Row=0_x000d__x000a_Column=0_x000d__x000a_Height=300_x000d__x000a_Width=300_x000d__x000a_FontName=細明體_x000d__x000a_FontStyle=0_x000d__x000a_FontSize=9_x000d__x000a_PrtFontName=Co 2 3 6 2 2" xfId="3370"/>
    <cellStyle name=" 3]_x000d__x000a_Zoomed=1_x000d__x000a_Row=0_x000d__x000a_Column=0_x000d__x000a_Height=300_x000d__x000a_Width=300_x000d__x000a_FontName=細明體_x000d__x000a_FontStyle=0_x000d__x000a_FontSize=9_x000d__x000a_PrtFontName=Co 3 2 3 16" xfId="3371"/>
    <cellStyle name=" 3]_x000d__x000a_Zoomed=1_x000d__x000a_Row=0_x000d__x000a_Column=0_x000d__x000a_Height=300_x000d__x000a_Width=300_x000d__x000a_FontName=細明體_x000d__x000a_FontStyle=0_x000d__x000a_FontSize=9_x000d__x000a_PrtFontName=Co 2 3 6 3" xfId="3372"/>
    <cellStyle name=" 3]_x000d__x000a_Zoomed=1_x000d__x000a_Row=0_x000d__x000a_Column=0_x000d__x000a_Height=300_x000d__x000a_Width=300_x000d__x000a_FontName=細明體_x000d__x000a_FontStyle=0_x000d__x000a_FontSize=9_x000d__x000a_PrtFontName=Co 2 3 7 2 2" xfId="3373"/>
    <cellStyle name=" 3]_x000d__x000a_Zoomed=1_x000d__x000a_Row=0_x000d__x000a_Column=0_x000d__x000a_Height=300_x000d__x000a_Width=300_x000d__x000a_FontName=細明體_x000d__x000a_FontStyle=0_x000d__x000a_FontSize=9_x000d__x000a_PrtFontName=Co 2 3 7 3" xfId="3374"/>
    <cellStyle name=" 3]_x000d__x000a_Zoomed=1_x000d__x000a_Row=0_x000d__x000a_Column=0_x000d__x000a_Height=300_x000d__x000a_Width=300_x000d__x000a_FontName=細明體_x000d__x000a_FontStyle=0_x000d__x000a_FontSize=9_x000d__x000a_PrtFontName=Co 2 3 8" xfId="3375"/>
    <cellStyle name=" 3]_x000d__x000a_Zoomed=1_x000d__x000a_Row=0_x000d__x000a_Column=0_x000d__x000a_Height=300_x000d__x000a_Width=300_x000d__x000a_FontName=細明體_x000d__x000a_FontStyle=0_x000d__x000a_FontSize=9_x000d__x000a_PrtFontName=Co 2 3 8 3" xfId="3376"/>
    <cellStyle name=" 3]_x000d__x000a_Zoomed=1_x000d__x000a_Row=0_x000d__x000a_Column=0_x000d__x000a_Height=300_x000d__x000a_Width=300_x000d__x000a_FontName=細明體_x000d__x000a_FontStyle=0_x000d__x000a_FontSize=9_x000d__x000a_PrtFontName=Co 2 4 3 10 2" xfId="3377"/>
    <cellStyle name=" 3]_x000d__x000a_Zoomed=1_x000d__x000a_Row=0_x000d__x000a_Column=0_x000d__x000a_Height=300_x000d__x000a_Width=300_x000d__x000a_FontName=細明體_x000d__x000a_FontStyle=0_x000d__x000a_FontSize=9_x000d__x000a_PrtFontName=Co 2 3 9" xfId="3378"/>
    <cellStyle name=" 3]_x000d__x000a_Zoomed=1_x000d__x000a_Row=0_x000d__x000a_Column=0_x000d__x000a_Height=300_x000d__x000a_Width=300_x000d__x000a_FontName=細明體_x000d__x000a_FontStyle=0_x000d__x000a_FontSize=9_x000d__x000a_PrtFontName=Co 2 3 9 2" xfId="3379"/>
    <cellStyle name=" 3]_x000d__x000a_Zoomed=1_x000d__x000a_Row=0_x000d__x000a_Column=0_x000d__x000a_Height=300_x000d__x000a_Width=300_x000d__x000a_FontName=細明體_x000d__x000a_FontStyle=0_x000d__x000a_FontSize=9_x000d__x000a_PrtFontName=Co 2 3 9 3" xfId="3380"/>
    <cellStyle name=" 3]_x000d__x000a_Zoomed=1_x000d__x000a_Row=0_x000d__x000a_Column=0_x000d__x000a_Height=300_x000d__x000a_Width=300_x000d__x000a_FontName=細明體_x000d__x000a_FontStyle=0_x000d__x000a_FontSize=9_x000d__x000a_PrtFontName=Co 2 4 3 11 2" xfId="3381"/>
    <cellStyle name=" 3]_x000d__x000a_Zoomed=1_x000d__x000a_Row=0_x000d__x000a_Column=0_x000d__x000a_Height=300_x000d__x000a_Width=300_x000d__x000a_FontName=細明體_x000d__x000a_FontStyle=0_x000d__x000a_FontSize=9_x000d__x000a_PrtFontName=Co 2 4 10" xfId="3382"/>
    <cellStyle name=" 3]_x000d__x000a_Zoomed=1_x000d__x000a_Row=0_x000d__x000a_Column=0_x000d__x000a_Height=300_x000d__x000a_Width=300_x000d__x000a_FontName=細明體_x000d__x000a_FontStyle=0_x000d__x000a_FontSize=9_x000d__x000a_PrtFontName=Co 2 4 2 2 10" xfId="3383"/>
    <cellStyle name=" 3]_x000d__x000a_Zoomed=1_x000d__x000a_Row=0_x000d__x000a_Column=0_x000d__x000a_Height=300_x000d__x000a_Width=300_x000d__x000a_FontName=細明體_x000d__x000a_FontStyle=0_x000d__x000a_FontSize=9_x000d__x000a_PrtFontName=Co 2 4 2 2 10 2" xfId="3384"/>
    <cellStyle name=" 3]_x000d__x000a_Zoomed=1_x000d__x000a_Row=0_x000d__x000a_Column=0_x000d__x000a_Height=300_x000d__x000a_Width=300_x000d__x000a_FontName=細明體_x000d__x000a_FontStyle=0_x000d__x000a_FontSize=9_x000d__x000a_PrtFontName=Co 3 5 8 5" xfId="3385"/>
    <cellStyle name=" 3]_x000d__x000a_Zoomed=1_x000d__x000a_Row=0_x000d__x000a_Column=0_x000d__x000a_Height=300_x000d__x000a_Width=300_x000d__x000a_FontName=細明體_x000d__x000a_FontStyle=0_x000d__x000a_FontSize=9_x000d__x000a_PrtFontName=Co 2 4 2 2 10 3" xfId="3386"/>
    <cellStyle name=" 3]_x000d__x000a_Zoomed=1_x000d__x000a_Row=0_x000d__x000a_Column=0_x000d__x000a_Height=300_x000d__x000a_Width=300_x000d__x000a_FontName=細明體_x000d__x000a_FontStyle=0_x000d__x000a_FontSize=9_x000d__x000a_PrtFontName=Co 3 5 8 6" xfId="3387"/>
    <cellStyle name=" 3]_x000d__x000a_Zoomed=1_x000d__x000a_Row=0_x000d__x000a_Column=0_x000d__x000a_Height=300_x000d__x000a_Width=300_x000d__x000a_FontName=細明體_x000d__x000a_FontStyle=0_x000d__x000a_FontSize=9_x000d__x000a_PrtFontName=Co 2 4 2 2 11" xfId="3388"/>
    <cellStyle name=" 3]_x000d__x000a_Zoomed=1_x000d__x000a_Row=0_x000d__x000a_Column=0_x000d__x000a_Height=300_x000d__x000a_Width=300_x000d__x000a_FontName=細明體_x000d__x000a_FontStyle=0_x000d__x000a_FontSize=9_x000d__x000a_PrtFontName=Co 2 4 2 2 12" xfId="3389"/>
    <cellStyle name=" 3]_x000d__x000a_Zoomed=1_x000d__x000a_Row=0_x000d__x000a_Column=0_x000d__x000a_Height=300_x000d__x000a_Width=300_x000d__x000a_FontName=細明體_x000d__x000a_FontStyle=0_x000d__x000a_FontSize=9_x000d__x000a_PrtFontName=Co 2 4 2 2 12 2" xfId="3390"/>
    <cellStyle name=" 3]_x000d__x000a_Zoomed=1_x000d__x000a_Row=0_x000d__x000a_Column=0_x000d__x000a_Height=300_x000d__x000a_Width=300_x000d__x000a_FontName=細明體_x000d__x000a_FontStyle=0_x000d__x000a_FontSize=9_x000d__x000a_PrtFontName=Co 2 4 2 2 12 2 2" xfId="3391"/>
    <cellStyle name=" 3]_x000d__x000a_Zoomed=1_x000d__x000a_Row=0_x000d__x000a_Column=0_x000d__x000a_Height=300_x000d__x000a_Width=300_x000d__x000a_FontName=細明體_x000d__x000a_FontStyle=0_x000d__x000a_FontSize=9_x000d__x000a_PrtFontName=Co 2 4 2 2 12 3" xfId="3392"/>
    <cellStyle name=" 3]_x000d__x000a_Zoomed=1_x000d__x000a_Row=0_x000d__x000a_Column=0_x000d__x000a_Height=300_x000d__x000a_Width=300_x000d__x000a_FontName=細明體_x000d__x000a_FontStyle=0_x000d__x000a_FontSize=9_x000d__x000a_PrtFontName=Co 2 4 2 2 13" xfId="3393"/>
    <cellStyle name=" 3]_x000d__x000a_Zoomed=1_x000d__x000a_Row=0_x000d__x000a_Column=0_x000d__x000a_Height=300_x000d__x000a_Width=300_x000d__x000a_FontName=細明體_x000d__x000a_FontStyle=0_x000d__x000a_FontSize=9_x000d__x000a_PrtFontName=Co 3 3 10 5 2" xfId="3394"/>
    <cellStyle name=" 3]_x000d__x000a_Zoomed=1_x000d__x000a_Row=0_x000d__x000a_Column=0_x000d__x000a_Height=300_x000d__x000a_Width=300_x000d__x000a_FontName=細明體_x000d__x000a_FontStyle=0_x000d__x000a_FontSize=9_x000d__x000a_PrtFontName=Co 2 4 2 2 13 2" xfId="3395"/>
    <cellStyle name=" 3]_x000d__x000a_Zoomed=1_x000d__x000a_Row=0_x000d__x000a_Column=0_x000d__x000a_Height=300_x000d__x000a_Width=300_x000d__x000a_FontName=細明體_x000d__x000a_FontStyle=0_x000d__x000a_FontSize=9_x000d__x000a_PrtFontName=Co 3 3 10 5 2 2" xfId="3396"/>
    <cellStyle name=" 3]_x000d__x000a_Zoomed=1_x000d__x000a_Row=0_x000d__x000a_Column=0_x000d__x000a_Height=300_x000d__x000a_Width=300_x000d__x000a_FontName=細明體_x000d__x000a_FontStyle=0_x000d__x000a_FontSize=9_x000d__x000a_PrtFontName=Co 2 4 2 2 13 2 2" xfId="3397"/>
    <cellStyle name=" 3]_x000d__x000a_Zoomed=1_x000d__x000a_Row=0_x000d__x000a_Column=0_x000d__x000a_Height=300_x000d__x000a_Width=300_x000d__x000a_FontName=細明體_x000d__x000a_FontStyle=0_x000d__x000a_FontSize=9_x000d__x000a_PrtFontName=Co 3 3 10 3" xfId="3398"/>
    <cellStyle name=" 3]_x000d__x000a_Zoomed=1_x000d__x000a_Row=0_x000d__x000a_Column=0_x000d__x000a_Height=300_x000d__x000a_Width=300_x000d__x000a_FontName=細明體_x000d__x000a_FontStyle=0_x000d__x000a_FontSize=9_x000d__x000a_PrtFontName=Co 2 4 2 2 14" xfId="3399"/>
    <cellStyle name=" 3]_x000d__x000a_Zoomed=1_x000d__x000a_Row=0_x000d__x000a_Column=0_x000d__x000a_Height=300_x000d__x000a_Width=300_x000d__x000a_FontName=細明體_x000d__x000a_FontStyle=0_x000d__x000a_FontSize=9_x000d__x000a_PrtFontName=Co 3 3 10 5 3" xfId="3400"/>
    <cellStyle name=" 3]_x000d__x000a_Zoomed=1_x000d__x000a_Row=0_x000d__x000a_Column=0_x000d__x000a_Height=300_x000d__x000a_Width=300_x000d__x000a_FontName=細明體_x000d__x000a_FontStyle=0_x000d__x000a_FontSize=9_x000d__x000a_PrtFontName=Co 2 4 2 2 14 2" xfId="3401"/>
    <cellStyle name=" 3]_x000d__x000a_Zoomed=1_x000d__x000a_Row=0_x000d__x000a_Column=0_x000d__x000a_Height=300_x000d__x000a_Width=300_x000d__x000a_FontName=細明體_x000d__x000a_FontStyle=0_x000d__x000a_FontSize=9_x000d__x000a_PrtFontName=Co 2 4 2 2 14 3" xfId="3402"/>
    <cellStyle name=" 3]_x000d__x000a_Zoomed=1_x000d__x000a_Row=0_x000d__x000a_Column=0_x000d__x000a_Height=300_x000d__x000a_Width=300_x000d__x000a_FontName=細明體_x000d__x000a_FontStyle=0_x000d__x000a_FontSize=9_x000d__x000a_PrtFontName=Co 2 4 2 2 15" xfId="3403"/>
    <cellStyle name=" 3]_x000d__x000a_Zoomed=1_x000d__x000a_Row=0_x000d__x000a_Column=0_x000d__x000a_Height=300_x000d__x000a_Width=300_x000d__x000a_FontName=細明體_x000d__x000a_FontStyle=0_x000d__x000a_FontSize=9_x000d__x000a_PrtFontName=Co 2 4 2 2 15 2" xfId="3404"/>
    <cellStyle name=" 3]_x000d__x000a_Zoomed=1_x000d__x000a_Row=0_x000d__x000a_Column=0_x000d__x000a_Height=300_x000d__x000a_Width=300_x000d__x000a_FontName=細明體_x000d__x000a_FontStyle=0_x000d__x000a_FontSize=9_x000d__x000a_PrtFontName=Co 2 4 2 2 16" xfId="3405"/>
    <cellStyle name=" 3]_x000d__x000a_Zoomed=1_x000d__x000a_Row=0_x000d__x000a_Column=0_x000d__x000a_Height=300_x000d__x000a_Width=300_x000d__x000a_FontName=細明體_x000d__x000a_FontStyle=0_x000d__x000a_FontSize=9_x000d__x000a_PrtFontName=Co 2 4 2 3" xfId="3406"/>
    <cellStyle name=" 3]_x000d__x000a_Zoomed=1_x000d__x000a_Row=0_x000d__x000a_Column=0_x000d__x000a_Height=300_x000d__x000a_Width=300_x000d__x000a_FontName=細明體_x000d__x000a_FontStyle=0_x000d__x000a_FontSize=9_x000d__x000a_PrtFontName=Co 2 4 2 3 10 2" xfId="3407"/>
    <cellStyle name=" 3]_x000d__x000a_Zoomed=1_x000d__x000a_Row=0_x000d__x000a_Column=0_x000d__x000a_Height=300_x000d__x000a_Width=300_x000d__x000a_FontName=細明體_x000d__x000a_FontStyle=0_x000d__x000a_FontSize=9_x000d__x000a_PrtFontName=Co 2 4 2 3 2" xfId="3408"/>
    <cellStyle name=" 3]_x000d__x000a_Zoomed=1_x000d__x000a_Row=0_x000d__x000a_Column=0_x000d__x000a_Height=300_x000d__x000a_Width=300_x000d__x000a_FontName=細明體_x000d__x000a_FontStyle=0_x000d__x000a_FontSize=9_x000d__x000a_PrtFontName=Co 2 5 2 2 15" xfId="3409"/>
    <cellStyle name=" 3]_x000d__x000a_Zoomed=1_x000d__x000a_Row=0_x000d__x000a_Column=0_x000d__x000a_Height=300_x000d__x000a_Width=300_x000d__x000a_FontName=細明體_x000d__x000a_FontStyle=0_x000d__x000a_FontSize=9_x000d__x000a_PrtFontName=Co 2 4 2 3 2 2" xfId="3410"/>
    <cellStyle name=" 3]_x000d__x000a_Zoomed=1_x000d__x000a_Row=0_x000d__x000a_Column=0_x000d__x000a_Height=300_x000d__x000a_Width=300_x000d__x000a_FontName=細明體_x000d__x000a_FontStyle=0_x000d__x000a_FontSize=9_x000d__x000a_PrtFontName=Co 2 5 2 2 15 2" xfId="3411"/>
    <cellStyle name=" 3]_x000d__x000a_Zoomed=1_x000d__x000a_Row=0_x000d__x000a_Column=0_x000d__x000a_Height=300_x000d__x000a_Width=300_x000d__x000a_FontName=細明體_x000d__x000a_FontStyle=0_x000d__x000a_FontSize=9_x000d__x000a_PrtFontName=Co 2 4 2 3 2 3" xfId="3412"/>
    <cellStyle name=" 3]_x000d__x000a_Zoomed=1_x000d__x000a_Row=0_x000d__x000a_Column=0_x000d__x000a_Height=300_x000d__x000a_Width=300_x000d__x000a_FontName=細明體_x000d__x000a_FontStyle=0_x000d__x000a_FontSize=9_x000d__x000a_PrtFontName=Co 2 4 2 3 3" xfId="3413"/>
    <cellStyle name=" 3]_x000d__x000a_Zoomed=1_x000d__x000a_Row=0_x000d__x000a_Column=0_x000d__x000a_Height=300_x000d__x000a_Width=300_x000d__x000a_FontName=細明體_x000d__x000a_FontStyle=0_x000d__x000a_FontSize=9_x000d__x000a_PrtFontName=Co 2 5 2 2 16" xfId="3414"/>
    <cellStyle name=" 3]_x000d__x000a_Zoomed=1_x000d__x000a_Row=0_x000d__x000a_Column=0_x000d__x000a_Height=300_x000d__x000a_Width=300_x000d__x000a_FontName=細明體_x000d__x000a_FontStyle=0_x000d__x000a_FontSize=9_x000d__x000a_PrtFontName=Co 2 4 2 3 3 2" xfId="3415"/>
    <cellStyle name=" 3]_x000d__x000a_Zoomed=1_x000d__x000a_Row=0_x000d__x000a_Column=0_x000d__x000a_Height=300_x000d__x000a_Width=300_x000d__x000a_FontName=細明體_x000d__x000a_FontStyle=0_x000d__x000a_FontSize=9_x000d__x000a_PrtFontName=Co 2 4 2 3 3 3" xfId="3416"/>
    <cellStyle name=" 3]_x000d__x000a_Zoomed=1_x000d__x000a_Row=0_x000d__x000a_Column=0_x000d__x000a_Height=300_x000d__x000a_Width=300_x000d__x000a_FontName=細明體_x000d__x000a_FontStyle=0_x000d__x000a_FontSize=9_x000d__x000a_PrtFontName=Co 2 4 2 3 4 2 2" xfId="3417"/>
    <cellStyle name=" 3]_x000d__x000a_Zoomed=1_x000d__x000a_Row=0_x000d__x000a_Column=0_x000d__x000a_Height=300_x000d__x000a_Width=300_x000d__x000a_FontName=細明體_x000d__x000a_FontStyle=0_x000d__x000a_FontSize=9_x000d__x000a_PrtFontName=Co 2 4 2 3 5 2" xfId="3418"/>
    <cellStyle name=" 3]_x000d__x000a_Zoomed=1_x000d__x000a_Row=0_x000d__x000a_Column=0_x000d__x000a_Height=300_x000d__x000a_Width=300_x000d__x000a_FontName=細明體_x000d__x000a_FontStyle=0_x000d__x000a_FontSize=9_x000d__x000a_PrtFontName=Co 2 4 3 11 3" xfId="3419"/>
    <cellStyle name=" 3]_x000d__x000a_Zoomed=1_x000d__x000a_Row=0_x000d__x000a_Column=0_x000d__x000a_Height=300_x000d__x000a_Width=300_x000d__x000a_FontName=細明體_x000d__x000a_FontStyle=0_x000d__x000a_FontSize=9_x000d__x000a_PrtFontName=Co 2 4 2 3 5 3" xfId="3420"/>
    <cellStyle name=" 3]_x000d__x000a_Zoomed=1_x000d__x000a_Row=0_x000d__x000a_Column=0_x000d__x000a_Height=300_x000d__x000a_Width=300_x000d__x000a_FontName=細明體_x000d__x000a_FontStyle=0_x000d__x000a_FontSize=9_x000d__x000a_PrtFontName=Co 2 4 2 3 6 2" xfId="3421"/>
    <cellStyle name=" 3]_x000d__x000a_Zoomed=1_x000d__x000a_Row=0_x000d__x000a_Column=0_x000d__x000a_Height=300_x000d__x000a_Width=300_x000d__x000a_FontName=細明體_x000d__x000a_FontStyle=0_x000d__x000a_FontSize=9_x000d__x000a_PrtFontName=Co 2 4 3 12 3" xfId="3422"/>
    <cellStyle name=" 3]_x000d__x000a_Zoomed=1_x000d__x000a_Row=0_x000d__x000a_Column=0_x000d__x000a_Height=300_x000d__x000a_Width=300_x000d__x000a_FontName=細明體_x000d__x000a_FontStyle=0_x000d__x000a_FontSize=9_x000d__x000a_PrtFontName=Co 2 4 2 3 6 3" xfId="3423"/>
    <cellStyle name=" 3]_x000d__x000a_Zoomed=1_x000d__x000a_Row=0_x000d__x000a_Column=0_x000d__x000a_Height=300_x000d__x000a_Width=300_x000d__x000a_FontName=細明體_x000d__x000a_FontStyle=0_x000d__x000a_FontSize=9_x000d__x000a_PrtFontName=Co 2 4 2 3 7 3" xfId="3424"/>
    <cellStyle name=" 3]_x000d__x000a_Zoomed=1_x000d__x000a_Row=0_x000d__x000a_Column=0_x000d__x000a_Height=300_x000d__x000a_Width=300_x000d__x000a_FontName=細明體_x000d__x000a_FontStyle=0_x000d__x000a_FontSize=9_x000d__x000a_PrtFontName=Co 2 4 2 4 2" xfId="3425"/>
    <cellStyle name=" 3]_x000d__x000a_Zoomed=1_x000d__x000a_Row=0_x000d__x000a_Column=0_x000d__x000a_Height=300_x000d__x000a_Width=300_x000d__x000a_FontName=細明體_x000d__x000a_FontStyle=0_x000d__x000a_FontSize=9_x000d__x000a_PrtFontName=Co 2 4 2 5" xfId="3426"/>
    <cellStyle name=" 3]_x000d__x000a_Zoomed=1_x000d__x000a_Row=0_x000d__x000a_Column=0_x000d__x000a_Height=300_x000d__x000a_Width=300_x000d__x000a_FontName=細明體_x000d__x000a_FontStyle=0_x000d__x000a_FontSize=9_x000d__x000a_PrtFontName=Co 2 4 3 11" xfId="3427"/>
    <cellStyle name=" 3]_x000d__x000a_Zoomed=1_x000d__x000a_Row=0_x000d__x000a_Column=0_x000d__x000a_Height=300_x000d__x000a_Width=300_x000d__x000a_FontName=細明體_x000d__x000a_FontStyle=0_x000d__x000a_FontSize=9_x000d__x000a_PrtFontName=Co 2 4 3 12" xfId="3428"/>
    <cellStyle name=" 3]_x000d__x000a_Zoomed=1_x000d__x000a_Row=0_x000d__x000a_Column=0_x000d__x000a_Height=300_x000d__x000a_Width=300_x000d__x000a_FontName=細明體_x000d__x000a_FontStyle=0_x000d__x000a_FontSize=9_x000d__x000a_PrtFontName=Co 2 5 2 2 9 2 2" xfId="3429"/>
    <cellStyle name=" 3]_x000d__x000a_Zoomed=1_x000d__x000a_Row=0_x000d__x000a_Column=0_x000d__x000a_Height=300_x000d__x000a_Width=300_x000d__x000a_FontName=細明體_x000d__x000a_FontStyle=0_x000d__x000a_FontSize=9_x000d__x000a_PrtFontName=Co 2 4 3 12 2" xfId="3430"/>
    <cellStyle name=" 3]_x000d__x000a_Zoomed=1_x000d__x000a_Row=0_x000d__x000a_Column=0_x000d__x000a_Height=300_x000d__x000a_Width=300_x000d__x000a_FontName=細明體_x000d__x000a_FontStyle=0_x000d__x000a_FontSize=9_x000d__x000a_PrtFontName=Co 2 4 3 13" xfId="3431"/>
    <cellStyle name=" 3]_x000d__x000a_Zoomed=1_x000d__x000a_Row=0_x000d__x000a_Column=0_x000d__x000a_Height=300_x000d__x000a_Width=300_x000d__x000a_FontName=細明體_x000d__x000a_FontStyle=0_x000d__x000a_FontSize=9_x000d__x000a_PrtFontName=Co 2 4 3 13 2" xfId="3432"/>
    <cellStyle name=" 3]_x000d__x000a_Zoomed=1_x000d__x000a_Row=0_x000d__x000a_Column=0_x000d__x000a_Height=300_x000d__x000a_Width=300_x000d__x000a_FontName=細明體_x000d__x000a_FontStyle=0_x000d__x000a_FontSize=9_x000d__x000a_PrtFontName=Co 2 4 3 14" xfId="3433"/>
    <cellStyle name=" 3]_x000d__x000a_Zoomed=1_x000d__x000a_Row=0_x000d__x000a_Column=0_x000d__x000a_Height=300_x000d__x000a_Width=300_x000d__x000a_FontName=細明體_x000d__x000a_FontStyle=0_x000d__x000a_FontSize=9_x000d__x000a_PrtFontName=Co 2 4 3 15" xfId="3434"/>
    <cellStyle name=" 3]_x000d__x000a_Zoomed=1_x000d__x000a_Row=0_x000d__x000a_Column=0_x000d__x000a_Height=300_x000d__x000a_Width=300_x000d__x000a_FontName=細明體_x000d__x000a_FontStyle=0_x000d__x000a_FontSize=9_x000d__x000a_PrtFontName=Co 2 4 3 15 2" xfId="3435"/>
    <cellStyle name=" 3]_x000d__x000a_Zoomed=1_x000d__x000a_Row=0_x000d__x000a_Column=0_x000d__x000a_Height=300_x000d__x000a_Width=300_x000d__x000a_FontName=細明體_x000d__x000a_FontStyle=0_x000d__x000a_FontSize=9_x000d__x000a_PrtFontName=Co 2 4 3 16" xfId="3436"/>
    <cellStyle name=" 3]_x000d__x000a_Zoomed=1_x000d__x000a_Row=0_x000d__x000a_Column=0_x000d__x000a_Height=300_x000d__x000a_Width=300_x000d__x000a_FontName=細明體_x000d__x000a_FontStyle=0_x000d__x000a_FontSize=9_x000d__x000a_PrtFontName=Co 2 4 3 2 2" xfId="3437"/>
    <cellStyle name=" 3]_x000d__x000a_Zoomed=1_x000d__x000a_Row=0_x000d__x000a_Column=0_x000d__x000a_Height=300_x000d__x000a_Width=300_x000d__x000a_FontName=細明體_x000d__x000a_FontStyle=0_x000d__x000a_FontSize=9_x000d__x000a_PrtFontName=Co 2 4 3 2 3" xfId="3438"/>
    <cellStyle name=" 3]_x000d__x000a_Zoomed=1_x000d__x000a_Row=0_x000d__x000a_Column=0_x000d__x000a_Height=300_x000d__x000a_Width=300_x000d__x000a_FontName=細明體_x000d__x000a_FontStyle=0_x000d__x000a_FontSize=9_x000d__x000a_PrtFontName=Co 2 4 3 3" xfId="3439"/>
    <cellStyle name=" 3]_x000d__x000a_Zoomed=1_x000d__x000a_Row=0_x000d__x000a_Column=0_x000d__x000a_Height=300_x000d__x000a_Width=300_x000d__x000a_FontName=細明體_x000d__x000a_FontStyle=0_x000d__x000a_FontSize=9_x000d__x000a_PrtFontName=Co 2 4 3 3 2" xfId="3440"/>
    <cellStyle name=" 3]_x000d__x000a_Zoomed=1_x000d__x000a_Row=0_x000d__x000a_Column=0_x000d__x000a_Height=300_x000d__x000a_Width=300_x000d__x000a_FontName=細明體_x000d__x000a_FontStyle=0_x000d__x000a_FontSize=9_x000d__x000a_PrtFontName=Co 2 4 3 3 2 2" xfId="3441"/>
    <cellStyle name=" 3]_x000d__x000a_Zoomed=1_x000d__x000a_Row=0_x000d__x000a_Column=0_x000d__x000a_Height=300_x000d__x000a_Width=300_x000d__x000a_FontName=細明體_x000d__x000a_FontStyle=0_x000d__x000a_FontSize=9_x000d__x000a_PrtFontName=Co 2 4 3 3 3" xfId="3442"/>
    <cellStyle name=" 3]_x000d__x000a_Zoomed=1_x000d__x000a_Row=0_x000d__x000a_Column=0_x000d__x000a_Height=300_x000d__x000a_Width=300_x000d__x000a_FontName=細明體_x000d__x000a_FontStyle=0_x000d__x000a_FontSize=9_x000d__x000a_PrtFontName=Co 2 4 3 4" xfId="3443"/>
    <cellStyle name="常规 6" xfId="3444"/>
    <cellStyle name=" 3]_x000d__x000a_Zoomed=1_x000d__x000a_Row=0_x000d__x000a_Column=0_x000d__x000a_Height=300_x000d__x000a_Width=300_x000d__x000a_FontName=細明體_x000d__x000a_FontStyle=0_x000d__x000a_FontSize=9_x000d__x000a_PrtFontName=Co 2 4 3 4 2" xfId="3445"/>
    <cellStyle name="常规 6 2" xfId="3446"/>
    <cellStyle name=" 3]_x000d__x000a_Zoomed=1_x000d__x000a_Row=0_x000d__x000a_Column=0_x000d__x000a_Height=300_x000d__x000a_Width=300_x000d__x000a_FontName=細明體_x000d__x000a_FontStyle=0_x000d__x000a_FontSize=9_x000d__x000a_PrtFontName=Co 2 4 3 4 2 2" xfId="3447"/>
    <cellStyle name=" 3]_x000d__x000a_Zoomed=1_x000d__x000a_Row=0_x000d__x000a_Column=0_x000d__x000a_Height=300_x000d__x000a_Width=300_x000d__x000a_FontName=細明體_x000d__x000a_FontStyle=0_x000d__x000a_FontSize=9_x000d__x000a_PrtFontName=Co 3 3 2 2 16" xfId="3448"/>
    <cellStyle name="常规 7" xfId="3449"/>
    <cellStyle name=" 3]_x000d__x000a_Zoomed=1_x000d__x000a_Row=0_x000d__x000a_Column=0_x000d__x000a_Height=300_x000d__x000a_Width=300_x000d__x000a_FontName=細明體_x000d__x000a_FontStyle=0_x000d__x000a_FontSize=9_x000d__x000a_PrtFontName=Co 2 4 3 4 3" xfId="3450"/>
    <cellStyle name="好_ABS一期土建汇总表_精制静设备 " xfId="3451"/>
    <cellStyle name=" 3]_x000d__x000a_Zoomed=1_x000d__x000a_Row=0_x000d__x000a_Column=0_x000d__x000a_Height=300_x000d__x000a_Width=300_x000d__x000a_FontName=細明體_x000d__x000a_FontStyle=0_x000d__x000a_FontSize=9_x000d__x000a_PrtFontName=Co 2 4 3 5" xfId="3452"/>
    <cellStyle name=" 3]_x000d__x000a_Zoomed=1_x000d__x000a_Row=0_x000d__x000a_Column=0_x000d__x000a_Height=300_x000d__x000a_Width=300_x000d__x000a_FontName=細明體_x000d__x000a_FontStyle=0_x000d__x000a_FontSize=9_x000d__x000a_PrtFontName=Co 2 4 3 6" xfId="3453"/>
    <cellStyle name=" 3]_x000d__x000a_Zoomed=1_x000d__x000a_Row=0_x000d__x000a_Column=0_x000d__x000a_Height=300_x000d__x000a_Width=300_x000d__x000a_FontName=細明體_x000d__x000a_FontStyle=0_x000d__x000a_FontSize=9_x000d__x000a_PrtFontName=Co 3 3 4 3 2" xfId="3454"/>
    <cellStyle name=" 3]_x000d__x000a_Zoomed=1_x000d__x000a_Row=0_x000d__x000a_Column=0_x000d__x000a_Height=300_x000d__x000a_Width=300_x000d__x000a_FontName=細明體_x000d__x000a_FontStyle=0_x000d__x000a_FontSize=9_x000d__x000a_PrtFontName=Co 2 4 3 6 3" xfId="3455"/>
    <cellStyle name=" 3]_x000d__x000a_Zoomed=1_x000d__x000a_Row=0_x000d__x000a_Column=0_x000d__x000a_Height=300_x000d__x000a_Width=300_x000d__x000a_FontName=細明體_x000d__x000a_FontStyle=0_x000d__x000a_FontSize=9_x000d__x000a_PrtFontName=Co 2 4 3 7" xfId="3456"/>
    <cellStyle name=" 3]_x000d__x000a_Zoomed=1_x000d__x000a_Row=0_x000d__x000a_Column=0_x000d__x000a_Height=300_x000d__x000a_Width=300_x000d__x000a_FontName=細明體_x000d__x000a_FontStyle=0_x000d__x000a_FontSize=9_x000d__x000a_PrtFontName=Co 3 3 4 3 3" xfId="3457"/>
    <cellStyle name=" 3]_x000d__x000a_Zoomed=1_x000d__x000a_Row=0_x000d__x000a_Column=0_x000d__x000a_Height=300_x000d__x000a_Width=300_x000d__x000a_FontName=細明體_x000d__x000a_FontStyle=0_x000d__x000a_FontSize=9_x000d__x000a_PrtFontName=Co 2 4 3 7 2 2" xfId="3458"/>
    <cellStyle name=" 3]_x000d__x000a_Zoomed=1_x000d__x000a_Row=0_x000d__x000a_Column=0_x000d__x000a_Height=300_x000d__x000a_Width=300_x000d__x000a_FontName=細明體_x000d__x000a_FontStyle=0_x000d__x000a_FontSize=9_x000d__x000a_PrtFontName=Co 2 4 3 7 3" xfId="3459"/>
    <cellStyle name=" 3]_x000d__x000a_Zoomed=1_x000d__x000a_Row=0_x000d__x000a_Column=0_x000d__x000a_Height=300_x000d__x000a_Width=300_x000d__x000a_FontName=細明體_x000d__x000a_FontStyle=0_x000d__x000a_FontSize=9_x000d__x000a_PrtFontName=Co 2 4 3 8" xfId="3460"/>
    <cellStyle name=" 3]_x000d__x000a_Zoomed=1_x000d__x000a_Row=0_x000d__x000a_Column=0_x000d__x000a_Height=300_x000d__x000a_Width=300_x000d__x000a_FontName=細明體_x000d__x000a_FontStyle=0_x000d__x000a_FontSize=9_x000d__x000a_PrtFontName=Co 2 4 3 8 2 2" xfId="3461"/>
    <cellStyle name=" 3]_x000d__x000a_Zoomed=1_x000d__x000a_Row=0_x000d__x000a_Column=0_x000d__x000a_Height=300_x000d__x000a_Width=300_x000d__x000a_FontName=細明體_x000d__x000a_FontStyle=0_x000d__x000a_FontSize=9_x000d__x000a_PrtFontName=Co 2 4 3 8 3" xfId="3462"/>
    <cellStyle name=" 3]_x000d__x000a_Zoomed=1_x000d__x000a_Row=0_x000d__x000a_Column=0_x000d__x000a_Height=300_x000d__x000a_Width=300_x000d__x000a_FontName=細明體_x000d__x000a_FontStyle=0_x000d__x000a_FontSize=9_x000d__x000a_PrtFontName=Co 6 2 2 6 2" xfId="3463"/>
    <cellStyle name=" 3]_x000d__x000a_Zoomed=1_x000d__x000a_Row=0_x000d__x000a_Column=0_x000d__x000a_Height=300_x000d__x000a_Width=300_x000d__x000a_FontName=細明體_x000d__x000a_FontStyle=0_x000d__x000a_FontSize=9_x000d__x000a_PrtFontName=Co 2 4 3 9" xfId="3464"/>
    <cellStyle name=" 3]_x000d__x000a_Zoomed=1_x000d__x000a_Row=0_x000d__x000a_Column=0_x000d__x000a_Height=300_x000d__x000a_Width=300_x000d__x000a_FontName=細明體_x000d__x000a_FontStyle=0_x000d__x000a_FontSize=9_x000d__x000a_PrtFontName=Co 2 4 3 9 3" xfId="3465"/>
    <cellStyle name=" 3]_x000d__x000a_Zoomed=1_x000d__x000a_Row=0_x000d__x000a_Column=0_x000d__x000a_Height=300_x000d__x000a_Width=300_x000d__x000a_FontName=細明體_x000d__x000a_FontStyle=0_x000d__x000a_FontSize=9_x000d__x000a_PrtFontName=Co 2 4 4 10" xfId="3466"/>
    <cellStyle name=" 3]_x000d__x000a_Zoomed=1_x000d__x000a_Row=0_x000d__x000a_Column=0_x000d__x000a_Height=300_x000d__x000a_Width=300_x000d__x000a_FontName=細明體_x000d__x000a_FontStyle=0_x000d__x000a_FontSize=9_x000d__x000a_PrtFontName=Co 2 8 2 5 2" xfId="3467"/>
    <cellStyle name=" 3]_x000d__x000a_Zoomed=1_x000d__x000a_Row=0_x000d__x000a_Column=0_x000d__x000a_Height=300_x000d__x000a_Width=300_x000d__x000a_FontName=細明體_x000d__x000a_FontStyle=0_x000d__x000a_FontSize=9_x000d__x000a_PrtFontName=Co 2 4 4 10 2" xfId="3468"/>
    <cellStyle name=" 3]_x000d__x000a_Zoomed=1_x000d__x000a_Row=0_x000d__x000a_Column=0_x000d__x000a_Height=300_x000d__x000a_Width=300_x000d__x000a_FontName=細明體_x000d__x000a_FontStyle=0_x000d__x000a_FontSize=9_x000d__x000a_PrtFontName=Co 2 6 5" xfId="3469"/>
    <cellStyle name=" 3]_x000d__x000a_Zoomed=1_x000d__x000a_Row=0_x000d__x000a_Column=0_x000d__x000a_Height=300_x000d__x000a_Width=300_x000d__x000a_FontName=細明體_x000d__x000a_FontStyle=0_x000d__x000a_FontSize=9_x000d__x000a_PrtFontName=Co 2 8 8 3" xfId="3470"/>
    <cellStyle name=" 3]_x000d__x000a_Zoomed=1_x000d__x000a_Row=0_x000d__x000a_Column=0_x000d__x000a_Height=300_x000d__x000a_Width=300_x000d__x000a_FontName=細明體_x000d__x000a_FontStyle=0_x000d__x000a_FontSize=9_x000d__x000a_PrtFontName=Co 2 4 4 11" xfId="3471"/>
    <cellStyle name=" 3]_x000d__x000a_Zoomed=1_x000d__x000a_Row=0_x000d__x000a_Column=0_x000d__x000a_Height=300_x000d__x000a_Width=300_x000d__x000a_FontName=細明體_x000d__x000a_FontStyle=0_x000d__x000a_FontSize=9_x000d__x000a_PrtFontName=Co 2 4 4 2" xfId="3472"/>
    <cellStyle name=" 3]_x000d__x000a_Zoomed=1_x000d__x000a_Row=0_x000d__x000a_Column=0_x000d__x000a_Height=300_x000d__x000a_Width=300_x000d__x000a_FontName=細明體_x000d__x000a_FontStyle=0_x000d__x000a_FontSize=9_x000d__x000a_PrtFontName=Co 2 8 6 2 2" xfId="3473"/>
    <cellStyle name=" 3]_x000d__x000a_Zoomed=1_x000d__x000a_Row=0_x000d__x000a_Column=0_x000d__x000a_Height=300_x000d__x000a_Width=300_x000d__x000a_FontName=細明體_x000d__x000a_FontStyle=0_x000d__x000a_FontSize=9_x000d__x000a_PrtFontName=Co 2 4 4 2 2" xfId="3474"/>
    <cellStyle name=" 3]_x000d__x000a_Zoomed=1_x000d__x000a_Row=0_x000d__x000a_Column=0_x000d__x000a_Height=300_x000d__x000a_Width=300_x000d__x000a_FontName=細明體_x000d__x000a_FontStyle=0_x000d__x000a_FontSize=9_x000d__x000a_PrtFontName=Co 2 4 4 2 2 2" xfId="3475"/>
    <cellStyle name=" 3]_x000d__x000a_Zoomed=1_x000d__x000a_Row=0_x000d__x000a_Column=0_x000d__x000a_Height=300_x000d__x000a_Width=300_x000d__x000a_FontName=細明體_x000d__x000a_FontStyle=0_x000d__x000a_FontSize=9_x000d__x000a_PrtFontName=Co 2 4 4 2 3" xfId="3476"/>
    <cellStyle name=" 3]_x000d__x000a_Zoomed=1_x000d__x000a_Row=0_x000d__x000a_Column=0_x000d__x000a_Height=300_x000d__x000a_Width=300_x000d__x000a_FontName=細明體_x000d__x000a_FontStyle=0_x000d__x000a_FontSize=9_x000d__x000a_PrtFontName=Co 2 4 4 3" xfId="3477"/>
    <cellStyle name=" 3]_x000d__x000a_Zoomed=1_x000d__x000a_Row=0_x000d__x000a_Column=0_x000d__x000a_Height=300_x000d__x000a_Width=300_x000d__x000a_FontName=細明體_x000d__x000a_FontStyle=0_x000d__x000a_FontSize=9_x000d__x000a_PrtFontName=Co 2 4 4 3 2" xfId="3478"/>
    <cellStyle name=" 3]_x000d__x000a_Zoomed=1_x000d__x000a_Row=0_x000d__x000a_Column=0_x000d__x000a_Height=300_x000d__x000a_Width=300_x000d__x000a_FontName=細明體_x000d__x000a_FontStyle=0_x000d__x000a_FontSize=9_x000d__x000a_PrtFontName=Co 2 4 4 3 3" xfId="3479"/>
    <cellStyle name=" 3]_x000d__x000a_Zoomed=1_x000d__x000a_Row=0_x000d__x000a_Column=0_x000d__x000a_Height=300_x000d__x000a_Width=300_x000d__x000a_FontName=細明體_x000d__x000a_FontStyle=0_x000d__x000a_FontSize=9_x000d__x000a_PrtFontName=Co 2 4 4 4" xfId="3480"/>
    <cellStyle name=" 3]_x000d__x000a_Zoomed=1_x000d__x000a_Row=0_x000d__x000a_Column=0_x000d__x000a_Height=300_x000d__x000a_Width=300_x000d__x000a_FontName=細明體_x000d__x000a_FontStyle=0_x000d__x000a_FontSize=9_x000d__x000a_PrtFontName=Co 2 4 4 4 2" xfId="3481"/>
    <cellStyle name=" 3]_x000d__x000a_Zoomed=1_x000d__x000a_Row=0_x000d__x000a_Column=0_x000d__x000a_Height=300_x000d__x000a_Width=300_x000d__x000a_FontName=細明體_x000d__x000a_FontStyle=0_x000d__x000a_FontSize=9_x000d__x000a_PrtFontName=Co 2 7 9" xfId="3482"/>
    <cellStyle name=" 3]_x000d__x000a_Zoomed=1_x000d__x000a_Row=0_x000d__x000a_Column=0_x000d__x000a_Height=300_x000d__x000a_Width=300_x000d__x000a_FontName=細明體_x000d__x000a_FontStyle=0_x000d__x000a_FontSize=9_x000d__x000a_PrtFontName=Co 2 4 4 4 2 2" xfId="3483"/>
    <cellStyle name=" 3]_x000d__x000a_Zoomed=1_x000d__x000a_Row=0_x000d__x000a_Column=0_x000d__x000a_Height=300_x000d__x000a_Width=300_x000d__x000a_FontName=細明體_x000d__x000a_FontStyle=0_x000d__x000a_FontSize=9_x000d__x000a_PrtFontName=Co 3 3 3 11 3" xfId="3484"/>
    <cellStyle name=" 3]_x000d__x000a_Zoomed=1_x000d__x000a_Row=0_x000d__x000a_Column=0_x000d__x000a_Height=300_x000d__x000a_Width=300_x000d__x000a_FontName=細明體_x000d__x000a_FontStyle=0_x000d__x000a_FontSize=9_x000d__x000a_PrtFontName=Co 2 4 4 4 3" xfId="3485"/>
    <cellStyle name=" 3]_x000d__x000a_Zoomed=1_x000d__x000a_Row=0_x000d__x000a_Column=0_x000d__x000a_Height=300_x000d__x000a_Width=300_x000d__x000a_FontName=細明體_x000d__x000a_FontStyle=0_x000d__x000a_FontSize=9_x000d__x000a_PrtFontName=Co 2 4 4 5" xfId="3486"/>
    <cellStyle name=" 3]_x000d__x000a_Zoomed=1_x000d__x000a_Row=0_x000d__x000a_Column=0_x000d__x000a_Height=300_x000d__x000a_Width=300_x000d__x000a_FontName=細明體_x000d__x000a_FontStyle=0_x000d__x000a_FontSize=9_x000d__x000a_PrtFontName=Co 2 4 4 5 2" xfId="3487"/>
    <cellStyle name=" 3]_x000d__x000a_Zoomed=1_x000d__x000a_Row=0_x000d__x000a_Column=0_x000d__x000a_Height=300_x000d__x000a_Width=300_x000d__x000a_FontName=細明體_x000d__x000a_FontStyle=0_x000d__x000a_FontSize=9_x000d__x000a_PrtFontName=Co 2 4 4 6" xfId="3488"/>
    <cellStyle name=" 3]_x000d__x000a_Zoomed=1_x000d__x000a_Row=0_x000d__x000a_Column=0_x000d__x000a_Height=300_x000d__x000a_Width=300_x000d__x000a_FontName=細明體_x000d__x000a_FontStyle=0_x000d__x000a_FontSize=9_x000d__x000a_PrtFontName=Co 3 3 4 4 2" xfId="3489"/>
    <cellStyle name=" 3]_x000d__x000a_Zoomed=1_x000d__x000a_Row=0_x000d__x000a_Column=0_x000d__x000a_Height=300_x000d__x000a_Width=300_x000d__x000a_FontName=細明體_x000d__x000a_FontStyle=0_x000d__x000a_FontSize=9_x000d__x000a_PrtFontName=Co 2 4 4 6 2" xfId="3490"/>
    <cellStyle name=" 3]_x000d__x000a_Zoomed=1_x000d__x000a_Row=0_x000d__x000a_Column=0_x000d__x000a_Height=300_x000d__x000a_Width=300_x000d__x000a_FontName=細明體_x000d__x000a_FontStyle=0_x000d__x000a_FontSize=9_x000d__x000a_PrtFontName=Co 3 3 4 4 2 2" xfId="3491"/>
    <cellStyle name=" 3]_x000d__x000a_Zoomed=1_x000d__x000a_Row=0_x000d__x000a_Column=0_x000d__x000a_Height=300_x000d__x000a_Width=300_x000d__x000a_FontName=細明體_x000d__x000a_FontStyle=0_x000d__x000a_FontSize=9_x000d__x000a_PrtFontName=Co 2 4 4 6 3" xfId="3492"/>
    <cellStyle name=" 3]_x000d__x000a_Zoomed=1_x000d__x000a_Row=0_x000d__x000a_Column=0_x000d__x000a_Height=300_x000d__x000a_Width=300_x000d__x000a_FontName=細明體_x000d__x000a_FontStyle=0_x000d__x000a_FontSize=9_x000d__x000a_PrtFontName=Co 2 4 4 7" xfId="3493"/>
    <cellStyle name=" 3]_x000d__x000a_Zoomed=1_x000d__x000a_Row=0_x000d__x000a_Column=0_x000d__x000a_Height=300_x000d__x000a_Width=300_x000d__x000a_FontName=細明體_x000d__x000a_FontStyle=0_x000d__x000a_FontSize=9_x000d__x000a_PrtFontName=Co 3 3 4 4 3" xfId="3494"/>
    <cellStyle name=" 3]_x000d__x000a_Zoomed=1_x000d__x000a_Row=0_x000d__x000a_Column=0_x000d__x000a_Height=300_x000d__x000a_Width=300_x000d__x000a_FontName=細明體_x000d__x000a_FontStyle=0_x000d__x000a_FontSize=9_x000d__x000a_PrtFontName=Co 2 4 4 7 2" xfId="3495"/>
    <cellStyle name=" 3]_x000d__x000a_Zoomed=1_x000d__x000a_Row=0_x000d__x000a_Column=0_x000d__x000a_Height=300_x000d__x000a_Width=300_x000d__x000a_FontName=細明體_x000d__x000a_FontStyle=0_x000d__x000a_FontSize=9_x000d__x000a_PrtFontName=Co 2 4 4 7 2 2" xfId="3496"/>
    <cellStyle name=" 3]_x000d__x000a_Zoomed=1_x000d__x000a_Row=0_x000d__x000a_Column=0_x000d__x000a_Height=300_x000d__x000a_Width=300_x000d__x000a_FontName=細明體_x000d__x000a_FontStyle=0_x000d__x000a_FontSize=9_x000d__x000a_PrtFontName=Co 2 4 4 7 3" xfId="3497"/>
    <cellStyle name=" 3]_x000d__x000a_Zoomed=1_x000d__x000a_Row=0_x000d__x000a_Column=0_x000d__x000a_Height=300_x000d__x000a_Width=300_x000d__x000a_FontName=細明體_x000d__x000a_FontStyle=0_x000d__x000a_FontSize=9_x000d__x000a_PrtFontName=Co 2 4 4 8" xfId="3498"/>
    <cellStyle name=" 3]_x000d__x000a_Zoomed=1_x000d__x000a_Row=0_x000d__x000a_Column=0_x000d__x000a_Height=300_x000d__x000a_Width=300_x000d__x000a_FontName=細明體_x000d__x000a_FontStyle=0_x000d__x000a_FontSize=9_x000d__x000a_PrtFontName=Co 6 2 2 7 2" xfId="3499"/>
    <cellStyle name=" 3]_x000d__x000a_Zoomed=1_x000d__x000a_Row=0_x000d__x000a_Column=0_x000d__x000a_Height=300_x000d__x000a_Width=300_x000d__x000a_FontName=細明體_x000d__x000a_FontStyle=0_x000d__x000a_FontSize=9_x000d__x000a_PrtFontName=Co 2 4 4 9" xfId="3500"/>
    <cellStyle name=" 3]_x000d__x000a_Zoomed=1_x000d__x000a_Row=0_x000d__x000a_Column=0_x000d__x000a_Height=300_x000d__x000a_Width=300_x000d__x000a_FontName=細明體_x000d__x000a_FontStyle=0_x000d__x000a_FontSize=9_x000d__x000a_PrtFontName=Co 6 2 2 7 2 2" xfId="3501"/>
    <cellStyle name=" 3]_x000d__x000a_Zoomed=1_x000d__x000a_Row=0_x000d__x000a_Column=0_x000d__x000a_Height=300_x000d__x000a_Width=300_x000d__x000a_FontName=細明體_x000d__x000a_FontStyle=0_x000d__x000a_FontSize=9_x000d__x000a_PrtFontName=Co 2 4 4 9 2" xfId="3502"/>
    <cellStyle name=" 3]_x000d__x000a_Zoomed=1_x000d__x000a_Row=0_x000d__x000a_Column=0_x000d__x000a_Height=300_x000d__x000a_Width=300_x000d__x000a_FontName=細明體_x000d__x000a_FontStyle=0_x000d__x000a_FontSize=9_x000d__x000a_PrtFontName=Co 2 4 4 9 2 2" xfId="3503"/>
    <cellStyle name=" 3]_x000d__x000a_Zoomed=1_x000d__x000a_Row=0_x000d__x000a_Column=0_x000d__x000a_Height=300_x000d__x000a_Width=300_x000d__x000a_FontName=細明體_x000d__x000a_FontStyle=0_x000d__x000a_FontSize=9_x000d__x000a_PrtFontName=Co 2 4 4 9 3" xfId="3504"/>
    <cellStyle name=" 3]_x000d__x000a_Zoomed=1_x000d__x000a_Row=0_x000d__x000a_Column=0_x000d__x000a_Height=300_x000d__x000a_Width=300_x000d__x000a_FontName=細明體_x000d__x000a_FontStyle=0_x000d__x000a_FontSize=9_x000d__x000a_PrtFontName=Co 2 4 5" xfId="3505"/>
    <cellStyle name=" 3]_x000d__x000a_Zoomed=1_x000d__x000a_Row=0_x000d__x000a_Column=0_x000d__x000a_Height=300_x000d__x000a_Width=300_x000d__x000a_FontName=細明體_x000d__x000a_FontStyle=0_x000d__x000a_FontSize=9_x000d__x000a_PrtFontName=Co 2 8 6 3" xfId="3506"/>
    <cellStyle name=" 3]_x000d__x000a_Zoomed=1_x000d__x000a_Row=0_x000d__x000a_Column=0_x000d__x000a_Height=300_x000d__x000a_Width=300_x000d__x000a_FontName=細明體_x000d__x000a_FontStyle=0_x000d__x000a_FontSize=9_x000d__x000a_PrtFontName=Co 2 4 5 2" xfId="3507"/>
    <cellStyle name=" 3]_x000d__x000a_Zoomed=1_x000d__x000a_Row=0_x000d__x000a_Column=0_x000d__x000a_Height=300_x000d__x000a_Width=300_x000d__x000a_FontName=細明體_x000d__x000a_FontStyle=0_x000d__x000a_FontSize=9_x000d__x000a_PrtFontName=Co 2 4 5 2 2" xfId="3508"/>
    <cellStyle name=" 3]_x000d__x000a_Zoomed=1_x000d__x000a_Row=0_x000d__x000a_Column=0_x000d__x000a_Height=300_x000d__x000a_Width=300_x000d__x000a_FontName=細明體_x000d__x000a_FontStyle=0_x000d__x000a_FontSize=9_x000d__x000a_PrtFontName=Co 2 4 7" xfId="3509"/>
    <cellStyle name=" 3]_x000d__x000a_Zoomed=1_x000d__x000a_Row=0_x000d__x000a_Column=0_x000d__x000a_Height=300_x000d__x000a_Width=300_x000d__x000a_FontName=細明體_x000d__x000a_FontStyle=0_x000d__x000a_FontSize=9_x000d__x000a_PrtFontName=Co 3 4 2 2 11 2 2" xfId="3510"/>
    <cellStyle name=" 3]_x000d__x000a_Zoomed=1_x000d__x000a_Row=0_x000d__x000a_Column=0_x000d__x000a_Height=300_x000d__x000a_Width=300_x000d__x000a_FontName=細明體_x000d__x000a_FontStyle=0_x000d__x000a_FontSize=9_x000d__x000a_PrtFontName=Co 2 4 7 2" xfId="3511"/>
    <cellStyle name=" 3]_x000d__x000a_Zoomed=1_x000d__x000a_Row=0_x000d__x000a_Column=0_x000d__x000a_Height=300_x000d__x000a_Width=300_x000d__x000a_FontName=細明體_x000d__x000a_FontStyle=0_x000d__x000a_FontSize=9_x000d__x000a_PrtFontName=Co 2 4 7 2 2" xfId="3512"/>
    <cellStyle name=" 3]_x000d__x000a_Zoomed=1_x000d__x000a_Row=0_x000d__x000a_Column=0_x000d__x000a_Height=300_x000d__x000a_Width=300_x000d__x000a_FontName=細明體_x000d__x000a_FontStyle=0_x000d__x000a_FontSize=9_x000d__x000a_PrtFontName=Co 2 4 7 3" xfId="3513"/>
    <cellStyle name=" 3]_x000d__x000a_Zoomed=1_x000d__x000a_Row=0_x000d__x000a_Column=0_x000d__x000a_Height=300_x000d__x000a_Width=300_x000d__x000a_FontName=細明體_x000d__x000a_FontStyle=0_x000d__x000a_FontSize=9_x000d__x000a_PrtFontName=Co 2 4 8" xfId="3514"/>
    <cellStyle name=" 3]_x000d__x000a_Zoomed=1_x000d__x000a_Row=0_x000d__x000a_Column=0_x000d__x000a_Height=300_x000d__x000a_Width=300_x000d__x000a_FontName=細明體_x000d__x000a_FontStyle=0_x000d__x000a_FontSize=9_x000d__x000a_PrtFontName=Co 3 4 3 8 2 2" xfId="3515"/>
    <cellStyle name=" 3]_x000d__x000a_Zoomed=1_x000d__x000a_Row=0_x000d__x000a_Column=0_x000d__x000a_Height=300_x000d__x000a_Width=300_x000d__x000a_FontName=細明體_x000d__x000a_FontStyle=0_x000d__x000a_FontSize=9_x000d__x000a_PrtFontName=Co 2 4 8 2" xfId="3516"/>
    <cellStyle name=" 3]_x000d__x000a_Zoomed=1_x000d__x000a_Row=0_x000d__x000a_Column=0_x000d__x000a_Height=300_x000d__x000a_Width=300_x000d__x000a_FontName=細明體_x000d__x000a_FontStyle=0_x000d__x000a_FontSize=9_x000d__x000a_PrtFontName=Co 2 4 8 2 2" xfId="3517"/>
    <cellStyle name=" 3]_x000d__x000a_Zoomed=1_x000d__x000a_Row=0_x000d__x000a_Column=0_x000d__x000a_Height=300_x000d__x000a_Width=300_x000d__x000a_FontName=細明體_x000d__x000a_FontStyle=0_x000d__x000a_FontSize=9_x000d__x000a_PrtFontName=Co 2 4 8 2 3" xfId="3518"/>
    <cellStyle name=" 3]_x000d__x000a_Zoomed=1_x000d__x000a_Row=0_x000d__x000a_Column=0_x000d__x000a_Height=300_x000d__x000a_Width=300_x000d__x000a_FontName=細明體_x000d__x000a_FontStyle=0_x000d__x000a_FontSize=9_x000d__x000a_PrtFontName=Co 2 4 8 3" xfId="3519"/>
    <cellStyle name=" 3]_x000d__x000a_Zoomed=1_x000d__x000a_Row=0_x000d__x000a_Column=0_x000d__x000a_Height=300_x000d__x000a_Width=300_x000d__x000a_FontName=細明體_x000d__x000a_FontStyle=0_x000d__x000a_FontSize=9_x000d__x000a_PrtFontName=Co 2 4 8 3 2" xfId="3520"/>
    <cellStyle name=" 3]_x000d__x000a_Zoomed=1_x000d__x000a_Row=0_x000d__x000a_Column=0_x000d__x000a_Height=300_x000d__x000a_Width=300_x000d__x000a_FontName=細明體_x000d__x000a_FontStyle=0_x000d__x000a_FontSize=9_x000d__x000a_PrtFontName=Co 2 4 8 3 2 2" xfId="3521"/>
    <cellStyle name=" 3]_x000d__x000a_Zoomed=1_x000d__x000a_Row=0_x000d__x000a_Column=0_x000d__x000a_Height=300_x000d__x000a_Width=300_x000d__x000a_FontName=細明體_x000d__x000a_FontStyle=0_x000d__x000a_FontSize=9_x000d__x000a_PrtFontName=Co 2 4 8 3 3" xfId="3522"/>
    <cellStyle name=" 3]_x000d__x000a_Zoomed=1_x000d__x000a_Row=0_x000d__x000a_Column=0_x000d__x000a_Height=300_x000d__x000a_Width=300_x000d__x000a_FontName=細明體_x000d__x000a_FontStyle=0_x000d__x000a_FontSize=9_x000d__x000a_PrtFontName=Co 2 4 8 4 2" xfId="3523"/>
    <cellStyle name=" 3]_x000d__x000a_Zoomed=1_x000d__x000a_Row=0_x000d__x000a_Column=0_x000d__x000a_Height=300_x000d__x000a_Width=300_x000d__x000a_FontName=細明體_x000d__x000a_FontStyle=0_x000d__x000a_FontSize=9_x000d__x000a_PrtFontName=Co 3 2 3 8 4" xfId="3524"/>
    <cellStyle name=" 3]_x000d__x000a_Zoomed=1_x000d__x000a_Row=0_x000d__x000a_Column=0_x000d__x000a_Height=300_x000d__x000a_Width=300_x000d__x000a_FontName=細明體_x000d__x000a_FontStyle=0_x000d__x000a_FontSize=9_x000d__x000a_PrtFontName=Co 2 4 8 4 2 2" xfId="3525"/>
    <cellStyle name=" 3]_x000d__x000a_Zoomed=1_x000d__x000a_Row=0_x000d__x000a_Column=0_x000d__x000a_Height=300_x000d__x000a_Width=300_x000d__x000a_FontName=細明體_x000d__x000a_FontStyle=0_x000d__x000a_FontSize=9_x000d__x000a_PrtFontName=Co 3 2 3 8 4 2" xfId="3526"/>
    <cellStyle name=" 3]_x000d__x000a_Zoomed=1_x000d__x000a_Row=0_x000d__x000a_Column=0_x000d__x000a_Height=300_x000d__x000a_Width=300_x000d__x000a_FontName=細明體_x000d__x000a_FontStyle=0_x000d__x000a_FontSize=9_x000d__x000a_PrtFontName=Co 3 4 2 2 16" xfId="3527"/>
    <cellStyle name=" 3]_x000d__x000a_Zoomed=1_x000d__x000a_Row=0_x000d__x000a_Column=0_x000d__x000a_Height=300_x000d__x000a_Width=300_x000d__x000a_FontName=細明體_x000d__x000a_FontStyle=0_x000d__x000a_FontSize=9_x000d__x000a_PrtFontName=Co 2 4 8 4 3" xfId="3528"/>
    <cellStyle name=" 3]_x000d__x000a_Zoomed=1_x000d__x000a_Row=0_x000d__x000a_Column=0_x000d__x000a_Height=300_x000d__x000a_Width=300_x000d__x000a_FontName=細明體_x000d__x000a_FontStyle=0_x000d__x000a_FontSize=9_x000d__x000a_PrtFontName=Co 3 2 3 8 5" xfId="3529"/>
    <cellStyle name=" 3]_x000d__x000a_Zoomed=1_x000d__x000a_Row=0_x000d__x000a_Column=0_x000d__x000a_Height=300_x000d__x000a_Width=300_x000d__x000a_FontName=細明體_x000d__x000a_FontStyle=0_x000d__x000a_FontSize=9_x000d__x000a_PrtFontName=Co 2 4 8 5 2" xfId="3530"/>
    <cellStyle name=" 3]_x000d__x000a_Zoomed=1_x000d__x000a_Row=0_x000d__x000a_Column=0_x000d__x000a_Height=300_x000d__x000a_Width=300_x000d__x000a_FontName=細明體_x000d__x000a_FontStyle=0_x000d__x000a_FontSize=9_x000d__x000a_PrtFontName=Co 2 4 8 5 2 2" xfId="3531"/>
    <cellStyle name=" 3]_x000d__x000a_Zoomed=1_x000d__x000a_Row=0_x000d__x000a_Column=0_x000d__x000a_Height=300_x000d__x000a_Width=300_x000d__x000a_FontName=細明體_x000d__x000a_FontStyle=0_x000d__x000a_FontSize=9_x000d__x000a_PrtFontName=Co 2 4 8 6" xfId="3532"/>
    <cellStyle name=" 3]_x000d__x000a_Zoomed=1_x000d__x000a_Row=0_x000d__x000a_Column=0_x000d__x000a_Height=300_x000d__x000a_Width=300_x000d__x000a_FontName=細明體_x000d__x000a_FontStyle=0_x000d__x000a_FontSize=9_x000d__x000a_PrtFontName=Co 3 3 4 8 2" xfId="3533"/>
    <cellStyle name=" 3]_x000d__x000a_Zoomed=1_x000d__x000a_Row=0_x000d__x000a_Column=0_x000d__x000a_Height=300_x000d__x000a_Width=300_x000d__x000a_FontName=細明體_x000d__x000a_FontStyle=0_x000d__x000a_FontSize=9_x000d__x000a_PrtFontName=Co 2 4 9 2" xfId="3534"/>
    <cellStyle name=" 3]_x000d__x000a_Zoomed=1_x000d__x000a_Row=0_x000d__x000a_Column=0_x000d__x000a_Height=300_x000d__x000a_Width=300_x000d__x000a_FontName=細明體_x000d__x000a_FontStyle=0_x000d__x000a_FontSize=9_x000d__x000a_PrtFontName=Co 4 10 4" xfId="3535"/>
    <cellStyle name=" 3]_x000d__x000a_Zoomed=1_x000d__x000a_Row=0_x000d__x000a_Column=0_x000d__x000a_Height=300_x000d__x000a_Width=300_x000d__x000a_FontName=細明體_x000d__x000a_FontStyle=0_x000d__x000a_FontSize=9_x000d__x000a_PrtFontName=Co 2 5 2 2 10" xfId="3536"/>
    <cellStyle name=" 3]_x000d__x000a_Zoomed=1_x000d__x000a_Row=0_x000d__x000a_Column=0_x000d__x000a_Height=300_x000d__x000a_Width=300_x000d__x000a_FontName=細明體_x000d__x000a_FontStyle=0_x000d__x000a_FontSize=9_x000d__x000a_PrtFontName=Co 2 5 2 2 10 2" xfId="3537"/>
    <cellStyle name=" 3]_x000d__x000a_Zoomed=1_x000d__x000a_Row=0_x000d__x000a_Column=0_x000d__x000a_Height=300_x000d__x000a_Width=300_x000d__x000a_FontName=細明體_x000d__x000a_FontStyle=0_x000d__x000a_FontSize=9_x000d__x000a_PrtFontName=Co 2 5 2 2 10 3" xfId="3538"/>
    <cellStyle name=" 3]_x000d__x000a_Zoomed=1_x000d__x000a_Row=0_x000d__x000a_Column=0_x000d__x000a_Height=300_x000d__x000a_Width=300_x000d__x000a_FontName=細明體_x000d__x000a_FontStyle=0_x000d__x000a_FontSize=9_x000d__x000a_PrtFontName=Co 2 5 2 2 13" xfId="3539"/>
    <cellStyle name=" 3]_x000d__x000a_Zoomed=1_x000d__x000a_Row=0_x000d__x000a_Column=0_x000d__x000a_Height=300_x000d__x000a_Width=300_x000d__x000a_FontName=細明體_x000d__x000a_FontStyle=0_x000d__x000a_FontSize=9_x000d__x000a_PrtFontName=Co 2 5 2 2 14 2 2" xfId="3540"/>
    <cellStyle name=" 3]_x000d__x000a_Zoomed=1_x000d__x000a_Row=0_x000d__x000a_Column=0_x000d__x000a_Height=300_x000d__x000a_Width=300_x000d__x000a_FontName=細明體_x000d__x000a_FontStyle=0_x000d__x000a_FontSize=9_x000d__x000a_PrtFontName=Co 2 5 2 2 2" xfId="3541"/>
    <cellStyle name=" 3]_x000d__x000a_Zoomed=1_x000d__x000a_Row=0_x000d__x000a_Column=0_x000d__x000a_Height=300_x000d__x000a_Width=300_x000d__x000a_FontName=細明體_x000d__x000a_FontStyle=0_x000d__x000a_FontSize=9_x000d__x000a_PrtFontName=Co 7 3 8 3" xfId="3542"/>
    <cellStyle name=" 3]_x000d__x000a_Zoomed=1_x000d__x000a_Row=0_x000d__x000a_Column=0_x000d__x000a_Height=300_x000d__x000a_Width=300_x000d__x000a_FontName=細明體_x000d__x000a_FontStyle=0_x000d__x000a_FontSize=9_x000d__x000a_PrtFontName=Co 4 7 2" xfId="3543"/>
    <cellStyle name=" 3]_x000d__x000a_Zoomed=1_x000d__x000a_Row=0_x000d__x000a_Column=0_x000d__x000a_Height=300_x000d__x000a_Width=300_x000d__x000a_FontName=細明體_x000d__x000a_FontStyle=0_x000d__x000a_FontSize=9_x000d__x000a_PrtFontName=Co 2 5 3 10 2" xfId="3544"/>
    <cellStyle name=" 3]_x000d__x000a_Zoomed=1_x000d__x000a_Row=0_x000d__x000a_Column=0_x000d__x000a_Height=300_x000d__x000a_Width=300_x000d__x000a_FontName=細明體_x000d__x000a_FontStyle=0_x000d__x000a_FontSize=9_x000d__x000a_PrtFontName=Co 5 3 7" xfId="3545"/>
    <cellStyle name=" 3]_x000d__x000a_Zoomed=1_x000d__x000a_Row=0_x000d__x000a_Column=0_x000d__x000a_Height=300_x000d__x000a_Width=300_x000d__x000a_FontName=細明體_x000d__x000a_FontStyle=0_x000d__x000a_FontSize=9_x000d__x000a_PrtFontName=Co 2 5 2 2 2 2" xfId="3546"/>
    <cellStyle name=" 3]_x000d__x000a_Zoomed=1_x000d__x000a_Row=0_x000d__x000a_Column=0_x000d__x000a_Height=300_x000d__x000a_Width=300_x000d__x000a_FontName=細明體_x000d__x000a_FontStyle=0_x000d__x000a_FontSize=9_x000d__x000a_PrtFontName=Co 4 7 2 2" xfId="3547"/>
    <cellStyle name=" 3]_x000d__x000a_Zoomed=1_x000d__x000a_Row=0_x000d__x000a_Column=0_x000d__x000a_Height=300_x000d__x000a_Width=300_x000d__x000a_FontName=細明體_x000d__x000a_FontStyle=0_x000d__x000a_FontSize=9_x000d__x000a_PrtFontName=Co 2 5 3 10 2 2" xfId="3548"/>
    <cellStyle name=" 3]_x000d__x000a_Zoomed=1_x000d__x000a_Row=0_x000d__x000a_Column=0_x000d__x000a_Height=300_x000d__x000a_Width=300_x000d__x000a_FontName=細明體_x000d__x000a_FontStyle=0_x000d__x000a_FontSize=9_x000d__x000a_PrtFontName=Co 3 17" xfId="3549"/>
    <cellStyle name=" 3]_x000d__x000a_Zoomed=1_x000d__x000a_Row=0_x000d__x000a_Column=0_x000d__x000a_Height=300_x000d__x000a_Width=300_x000d__x000a_FontName=細明體_x000d__x000a_FontStyle=0_x000d__x000a_FontSize=9_x000d__x000a_PrtFontName=Co 3 22" xfId="3550"/>
    <cellStyle name=" 3]_x000d__x000a_Zoomed=1_x000d__x000a_Row=0_x000d__x000a_Column=0_x000d__x000a_Height=300_x000d__x000a_Width=300_x000d__x000a_FontName=細明體_x000d__x000a_FontStyle=0_x000d__x000a_FontSize=9_x000d__x000a_PrtFontName=Co 5 3 7 2" xfId="3551"/>
    <cellStyle name=" 3]_x000d__x000a_Zoomed=1_x000d__x000a_Row=0_x000d__x000a_Column=0_x000d__x000a_Height=300_x000d__x000a_Width=300_x000d__x000a_FontName=細明體_x000d__x000a_FontStyle=0_x000d__x000a_FontSize=9_x000d__x000a_PrtFontName=Co 2 5 2 2 2 2 2" xfId="3552"/>
    <cellStyle name=" 3]_x000d__x000a_Zoomed=1_x000d__x000a_Row=0_x000d__x000a_Column=0_x000d__x000a_Height=300_x000d__x000a_Width=300_x000d__x000a_FontName=細明體_x000d__x000a_FontStyle=0_x000d__x000a_FontSize=9_x000d__x000a_PrtFontName=Co 3 17 2" xfId="3553"/>
    <cellStyle name=" 3]_x000d__x000a_Zoomed=1_x000d__x000a_Row=0_x000d__x000a_Column=0_x000d__x000a_Height=300_x000d__x000a_Width=300_x000d__x000a_FontName=細明體_x000d__x000a_FontStyle=0_x000d__x000a_FontSize=9_x000d__x000a_PrtFontName=Co 3 22 2" xfId="3554"/>
    <cellStyle name=" 3]_x000d__x000a_Zoomed=1_x000d__x000a_Row=0_x000d__x000a_Column=0_x000d__x000a_Height=300_x000d__x000a_Width=300_x000d__x000a_FontName=細明體_x000d__x000a_FontStyle=0_x000d__x000a_FontSize=9_x000d__x000a_PrtFontName=Co 5 3 8" xfId="3555"/>
    <cellStyle name=" 3]_x000d__x000a_Zoomed=1_x000d__x000a_Row=0_x000d__x000a_Column=0_x000d__x000a_Height=300_x000d__x000a_Width=300_x000d__x000a_FontName=細明體_x000d__x000a_FontStyle=0_x000d__x000a_FontSize=9_x000d__x000a_PrtFontName=Co 2 5 2 2 2 3" xfId="3556"/>
    <cellStyle name=" 3]_x000d__x000a_Zoomed=1_x000d__x000a_Row=0_x000d__x000a_Column=0_x000d__x000a_Height=300_x000d__x000a_Width=300_x000d__x000a_FontName=細明體_x000d__x000a_FontStyle=0_x000d__x000a_FontSize=9_x000d__x000a_PrtFontName=Co 3 18" xfId="3557"/>
    <cellStyle name=" 3]_x000d__x000a_Zoomed=1_x000d__x000a_Row=0_x000d__x000a_Column=0_x000d__x000a_Height=300_x000d__x000a_Width=300_x000d__x000a_FontName=細明體_x000d__x000a_FontStyle=0_x000d__x000a_FontSize=9_x000d__x000a_PrtFontName=Co 3 23" xfId="3558"/>
    <cellStyle name=" 3]_x000d__x000a_Zoomed=1_x000d__x000a_Row=0_x000d__x000a_Column=0_x000d__x000a_Height=300_x000d__x000a_Width=300_x000d__x000a_FontName=細明體_x000d__x000a_FontStyle=0_x000d__x000a_FontSize=9_x000d__x000a_PrtFontName=Co 2 5 2 2 8 2 2" xfId="3559"/>
    <cellStyle name=" 3]_x000d__x000a_Zoomed=1_x000d__x000a_Row=0_x000d__x000a_Column=0_x000d__x000a_Height=300_x000d__x000a_Width=300_x000d__x000a_FontName=細明體_x000d__x000a_FontStyle=0_x000d__x000a_FontSize=9_x000d__x000a_PrtFontName=Co 2 5 2 2 9 2" xfId="3560"/>
    <cellStyle name=" 3]_x000d__x000a_Zoomed=1_x000d__x000a_Row=0_x000d__x000a_Column=0_x000d__x000a_Height=300_x000d__x000a_Width=300_x000d__x000a_FontName=細明體_x000d__x000a_FontStyle=0_x000d__x000a_FontSize=9_x000d__x000a_PrtFontName=Co 2 5 2 3" xfId="3561"/>
    <cellStyle name=" 3]_x000d__x000a_Zoomed=1_x000d__x000a_Row=0_x000d__x000a_Column=0_x000d__x000a_Height=300_x000d__x000a_Width=300_x000d__x000a_FontName=細明體_x000d__x000a_FontStyle=0_x000d__x000a_FontSize=9_x000d__x000a_PrtFontName=Co 4 8" xfId="3562"/>
    <cellStyle name=" 3]_x000d__x000a_Zoomed=1_x000d__x000a_Row=0_x000d__x000a_Column=0_x000d__x000a_Height=300_x000d__x000a_Width=300_x000d__x000a_FontName=細明體_x000d__x000a_FontStyle=0_x000d__x000a_FontSize=9_x000d__x000a_PrtFontName=Co 2 5 3 11" xfId="3563"/>
    <cellStyle name=" 3]_x000d__x000a_Zoomed=1_x000d__x000a_Row=0_x000d__x000a_Column=0_x000d__x000a_Height=300_x000d__x000a_Width=300_x000d__x000a_FontName=細明體_x000d__x000a_FontStyle=0_x000d__x000a_FontSize=9_x000d__x000a_PrtFontName=Co 2 5 2 3 10" xfId="3564"/>
    <cellStyle name=" 3]_x000d__x000a_Zoomed=1_x000d__x000a_Row=0_x000d__x000a_Column=0_x000d__x000a_Height=300_x000d__x000a_Width=300_x000d__x000a_FontName=細明體_x000d__x000a_FontStyle=0_x000d__x000a_FontSize=9_x000d__x000a_PrtFontName=Co 2 5 2 3 10 2" xfId="3565"/>
    <cellStyle name=" 3]_x000d__x000a_Zoomed=1_x000d__x000a_Row=0_x000d__x000a_Column=0_x000d__x000a_Height=300_x000d__x000a_Width=300_x000d__x000a_FontName=細明體_x000d__x000a_FontStyle=0_x000d__x000a_FontSize=9_x000d__x000a_PrtFontName=Co 2 5 2 3 2" xfId="3566"/>
    <cellStyle name=" 3]_x000d__x000a_Zoomed=1_x000d__x000a_Row=0_x000d__x000a_Column=0_x000d__x000a_Height=300_x000d__x000a_Width=300_x000d__x000a_FontName=細明體_x000d__x000a_FontStyle=0_x000d__x000a_FontSize=9_x000d__x000a_PrtFontName=Co 7 3 9 3" xfId="3567"/>
    <cellStyle name=" 3]_x000d__x000a_Zoomed=1_x000d__x000a_Row=0_x000d__x000a_Column=0_x000d__x000a_Height=300_x000d__x000a_Width=300_x000d__x000a_FontName=細明體_x000d__x000a_FontStyle=0_x000d__x000a_FontSize=9_x000d__x000a_PrtFontName=Co 4 8 2" xfId="3568"/>
    <cellStyle name=" 3]_x000d__x000a_Zoomed=1_x000d__x000a_Row=0_x000d__x000a_Column=0_x000d__x000a_Height=300_x000d__x000a_Width=300_x000d__x000a_FontName=細明體_x000d__x000a_FontStyle=0_x000d__x000a_FontSize=9_x000d__x000a_PrtFontName=Co 2 5 3 11 2" xfId="3569"/>
    <cellStyle name=" 3]_x000d__x000a_Zoomed=1_x000d__x000a_Row=0_x000d__x000a_Column=0_x000d__x000a_Height=300_x000d__x000a_Width=300_x000d__x000a_FontName=細明體_x000d__x000a_FontStyle=0_x000d__x000a_FontSize=9_x000d__x000a_PrtFontName=Co 6 3 7" xfId="3570"/>
    <cellStyle name=" 3]_x000d__x000a_Zoomed=1_x000d__x000a_Row=0_x000d__x000a_Column=0_x000d__x000a_Height=300_x000d__x000a_Width=300_x000d__x000a_FontName=細明體_x000d__x000a_FontStyle=0_x000d__x000a_FontSize=9_x000d__x000a_PrtFontName=Co 2 5 2 3 2 2" xfId="3571"/>
    <cellStyle name=" 3]_x000d__x000a_Zoomed=1_x000d__x000a_Row=0_x000d__x000a_Column=0_x000d__x000a_Height=300_x000d__x000a_Width=300_x000d__x000a_FontName=細明體_x000d__x000a_FontStyle=0_x000d__x000a_FontSize=9_x000d__x000a_PrtFontName=Co 8 17" xfId="3572"/>
    <cellStyle name=" 3]_x000d__x000a_Zoomed=1_x000d__x000a_Row=0_x000d__x000a_Column=0_x000d__x000a_Height=300_x000d__x000a_Width=300_x000d__x000a_FontName=細明體_x000d__x000a_FontStyle=0_x000d__x000a_FontSize=9_x000d__x000a_PrtFontName=Co 4 8 2 2" xfId="3573"/>
    <cellStyle name=" 3]_x000d__x000a_Zoomed=1_x000d__x000a_Row=0_x000d__x000a_Column=0_x000d__x000a_Height=300_x000d__x000a_Width=300_x000d__x000a_FontName=細明體_x000d__x000a_FontStyle=0_x000d__x000a_FontSize=9_x000d__x000a_PrtFontName=Co 2 5 3 11 2 2" xfId="3574"/>
    <cellStyle name=" 3]_x000d__x000a_Zoomed=1_x000d__x000a_Row=0_x000d__x000a_Column=0_x000d__x000a_Height=300_x000d__x000a_Width=300_x000d__x000a_FontName=細明體_x000d__x000a_FontStyle=0_x000d__x000a_FontSize=9_x000d__x000a_PrtFontName=Co 6 3 8" xfId="3575"/>
    <cellStyle name=" 3]_x000d__x000a_Zoomed=1_x000d__x000a_Row=0_x000d__x000a_Column=0_x000d__x000a_Height=300_x000d__x000a_Width=300_x000d__x000a_FontName=細明體_x000d__x000a_FontStyle=0_x000d__x000a_FontSize=9_x000d__x000a_PrtFontName=Co 2 5 2 3 2 3" xfId="3576"/>
    <cellStyle name=" 3]_x000d__x000a_Zoomed=1_x000d__x000a_Row=0_x000d__x000a_Column=0_x000d__x000a_Height=300_x000d__x000a_Width=300_x000d__x000a_FontName=細明體_x000d__x000a_FontStyle=0_x000d__x000a_FontSize=9_x000d__x000a_PrtFontName=Co 4 8 3" xfId="3577"/>
    <cellStyle name=" 3]_x000d__x000a_Zoomed=1_x000d__x000a_Row=0_x000d__x000a_Column=0_x000d__x000a_Height=300_x000d__x000a_Width=300_x000d__x000a_FontName=細明體_x000d__x000a_FontStyle=0_x000d__x000a_FontSize=9_x000d__x000a_PrtFontName=Co 2 5 3 11 3" xfId="3578"/>
    <cellStyle name=" 3]_x000d__x000a_Zoomed=1_x000d__x000a_Row=0_x000d__x000a_Column=0_x000d__x000a_Height=300_x000d__x000a_Width=300_x000d__x000a_FontName=細明體_x000d__x000a_FontStyle=0_x000d__x000a_FontSize=9_x000d__x000a_PrtFontName=Co 2 5 2 3 3" xfId="3579"/>
    <cellStyle name=" 3]_x000d__x000a_Zoomed=1_x000d__x000a_Row=0_x000d__x000a_Column=0_x000d__x000a_Height=300_x000d__x000a_Width=300_x000d__x000a_FontName=細明體_x000d__x000a_FontStyle=0_x000d__x000a_FontSize=9_x000d__x000a_PrtFontName=Co 3 4 2 2 15 2" xfId="3580"/>
    <cellStyle name=" 3]_x000d__x000a_Zoomed=1_x000d__x000a_Row=0_x000d__x000a_Column=0_x000d__x000a_Height=300_x000d__x000a_Width=300_x000d__x000a_FontName=細明體_x000d__x000a_FontStyle=0_x000d__x000a_FontSize=9_x000d__x000a_PrtFontName=Co 6 4 7" xfId="3581"/>
    <cellStyle name=" 3]_x000d__x000a_Zoomed=1_x000d__x000a_Row=0_x000d__x000a_Column=0_x000d__x000a_Height=300_x000d__x000a_Width=300_x000d__x000a_FontName=細明體_x000d__x000a_FontStyle=0_x000d__x000a_FontSize=9_x000d__x000a_PrtFontName=Co 2 5 2 3 3 2" xfId="3582"/>
    <cellStyle name=" 3]_x000d__x000a_Zoomed=1_x000d__x000a_Row=0_x000d__x000a_Column=0_x000d__x000a_Height=300_x000d__x000a_Width=300_x000d__x000a_FontName=細明體_x000d__x000a_FontStyle=0_x000d__x000a_FontSize=9_x000d__x000a_PrtFontName=Co 6 4 7 2" xfId="3583"/>
    <cellStyle name=" 3]_x000d__x000a_Zoomed=1_x000d__x000a_Row=0_x000d__x000a_Column=0_x000d__x000a_Height=300_x000d__x000a_Width=300_x000d__x000a_FontName=細明體_x000d__x000a_FontStyle=0_x000d__x000a_FontSize=9_x000d__x000a_PrtFontName=Co 2 5 2 3 3 2 2" xfId="3584"/>
    <cellStyle name=" 3]_x000d__x000a_Zoomed=1_x000d__x000a_Row=0_x000d__x000a_Column=0_x000d__x000a_Height=300_x000d__x000a_Width=300_x000d__x000a_FontName=細明體_x000d__x000a_FontStyle=0_x000d__x000a_FontSize=9_x000d__x000a_PrtFontName=Co 6 4 8" xfId="3585"/>
    <cellStyle name=" 3]_x000d__x000a_Zoomed=1_x000d__x000a_Row=0_x000d__x000a_Column=0_x000d__x000a_Height=300_x000d__x000a_Width=300_x000d__x000a_FontName=細明體_x000d__x000a_FontStyle=0_x000d__x000a_FontSize=9_x000d__x000a_PrtFontName=Co 2 5 2 3 3 3" xfId="3586"/>
    <cellStyle name=" 3]_x000d__x000a_Zoomed=1_x000d__x000a_Row=0_x000d__x000a_Column=0_x000d__x000a_Height=300_x000d__x000a_Width=300_x000d__x000a_FontName=細明體_x000d__x000a_FontStyle=0_x000d__x000a_FontSize=9_x000d__x000a_PrtFontName=Co 2 5 2 3 4 2 2" xfId="3587"/>
    <cellStyle name=" 3]_x000d__x000a_Zoomed=1_x000d__x000a_Row=0_x000d__x000a_Column=0_x000d__x000a_Height=300_x000d__x000a_Width=300_x000d__x000a_FontName=細明體_x000d__x000a_FontStyle=0_x000d__x000a_FontSize=9_x000d__x000a_PrtFontName=Co 2 5 2 3 4 3" xfId="3588"/>
    <cellStyle name=" 3]_x000d__x000a_Zoomed=1_x000d__x000a_Row=0_x000d__x000a_Column=0_x000d__x000a_Height=300_x000d__x000a_Width=300_x000d__x000a_FontName=細明體_x000d__x000a_FontStyle=0_x000d__x000a_FontSize=9_x000d__x000a_PrtFontName=Co 2 5 2 3 5 2" xfId="3589"/>
    <cellStyle name=" 3]_x000d__x000a_Zoomed=1_x000d__x000a_Row=0_x000d__x000a_Column=0_x000d__x000a_Height=300_x000d__x000a_Width=300_x000d__x000a_FontName=細明體_x000d__x000a_FontStyle=0_x000d__x000a_FontSize=9_x000d__x000a_PrtFontName=Co 2 5 2 3 5 2 2" xfId="3590"/>
    <cellStyle name=" 3]_x000d__x000a_Zoomed=1_x000d__x000a_Row=0_x000d__x000a_Column=0_x000d__x000a_Height=300_x000d__x000a_Width=300_x000d__x000a_FontName=細明體_x000d__x000a_FontStyle=0_x000d__x000a_FontSize=9_x000d__x000a_PrtFontName=Co 2 5 2 3 5 3" xfId="3591"/>
    <cellStyle name=" 3]_x000d__x000a_Zoomed=1_x000d__x000a_Row=0_x000d__x000a_Column=0_x000d__x000a_Height=300_x000d__x000a_Width=300_x000d__x000a_FontName=細明體_x000d__x000a_FontStyle=0_x000d__x000a_FontSize=9_x000d__x000a_PrtFontName=Co 2 5 2 3 6" xfId="3592"/>
    <cellStyle name=" 3]_x000d__x000a_Zoomed=1_x000d__x000a_Row=0_x000d__x000a_Column=0_x000d__x000a_Height=300_x000d__x000a_Width=300_x000d__x000a_FontName=細明體_x000d__x000a_FontStyle=0_x000d__x000a_FontSize=9_x000d__x000a_PrtFontName=Co 2 5 2 3 6 2" xfId="3593"/>
    <cellStyle name=" 3]_x000d__x000a_Zoomed=1_x000d__x000a_Row=0_x000d__x000a_Column=0_x000d__x000a_Height=300_x000d__x000a_Width=300_x000d__x000a_FontName=細明體_x000d__x000a_FontStyle=0_x000d__x000a_FontSize=9_x000d__x000a_PrtFontName=Co 2 5 2 3 7" xfId="3594"/>
    <cellStyle name=" 3]_x000d__x000a_Zoomed=1_x000d__x000a_Row=0_x000d__x000a_Column=0_x000d__x000a_Height=300_x000d__x000a_Width=300_x000d__x000a_FontName=細明體_x000d__x000a_FontStyle=0_x000d__x000a_FontSize=9_x000d__x000a_PrtFontName=Co 6 8 7" xfId="3595"/>
    <cellStyle name=" 3]_x000d__x000a_Zoomed=1_x000d__x000a_Row=0_x000d__x000a_Column=0_x000d__x000a_Height=300_x000d__x000a_Width=300_x000d__x000a_FontName=細明體_x000d__x000a_FontStyle=0_x000d__x000a_FontSize=9_x000d__x000a_PrtFontName=Co 2 5 2 3 7 2" xfId="3596"/>
    <cellStyle name=" 3]_x000d__x000a_Zoomed=1_x000d__x000a_Row=0_x000d__x000a_Column=0_x000d__x000a_Height=300_x000d__x000a_Width=300_x000d__x000a_FontName=細明體_x000d__x000a_FontStyle=0_x000d__x000a_FontSize=9_x000d__x000a_PrtFontName=Co 2 5 2 3 7 3" xfId="3597"/>
    <cellStyle name=" 3]_x000d__x000a_Zoomed=1_x000d__x000a_Row=0_x000d__x000a_Column=0_x000d__x000a_Height=300_x000d__x000a_Width=300_x000d__x000a_FontName=細明體_x000d__x000a_FontStyle=0_x000d__x000a_FontSize=9_x000d__x000a_PrtFontName=Co 2 5 2 3 8" xfId="3598"/>
    <cellStyle name=" 3]_x000d__x000a_Zoomed=1_x000d__x000a_Row=0_x000d__x000a_Column=0_x000d__x000a_Height=300_x000d__x000a_Width=300_x000d__x000a_FontName=細明體_x000d__x000a_FontStyle=0_x000d__x000a_FontSize=9_x000d__x000a_PrtFontName=Co 2 5 2 3 8 2" xfId="3599"/>
    <cellStyle name=" 3]_x000d__x000a_Zoomed=1_x000d__x000a_Row=0_x000d__x000a_Column=0_x000d__x000a_Height=300_x000d__x000a_Width=300_x000d__x000a_FontName=細明體_x000d__x000a_FontStyle=0_x000d__x000a_FontSize=9_x000d__x000a_PrtFontName=Co 2 5 2 3 9" xfId="3600"/>
    <cellStyle name=" 3]_x000d__x000a_Zoomed=1_x000d__x000a_Row=0_x000d__x000a_Column=0_x000d__x000a_Height=300_x000d__x000a_Width=300_x000d__x000a_FontName=細明體_x000d__x000a_FontStyle=0_x000d__x000a_FontSize=9_x000d__x000a_PrtFontName=Co 2 5 2 3 9 2" xfId="3601"/>
    <cellStyle name=" 3]_x000d__x000a_Zoomed=1_x000d__x000a_Row=0_x000d__x000a_Column=0_x000d__x000a_Height=300_x000d__x000a_Width=300_x000d__x000a_FontName=細明體_x000d__x000a_FontStyle=0_x000d__x000a_FontSize=9_x000d__x000a_PrtFontName=Co 2 5 2 3 9 2 2" xfId="3602"/>
    <cellStyle name=" 3]_x000d__x000a_Zoomed=1_x000d__x000a_Row=0_x000d__x000a_Column=0_x000d__x000a_Height=300_x000d__x000a_Width=300_x000d__x000a_FontName=細明體_x000d__x000a_FontStyle=0_x000d__x000a_FontSize=9_x000d__x000a_PrtFontName=Co 3 2 4 5 3" xfId="3603"/>
    <cellStyle name=" 3]_x000d__x000a_Zoomed=1_x000d__x000a_Row=0_x000d__x000a_Column=0_x000d__x000a_Height=300_x000d__x000a_Width=300_x000d__x000a_FontName=細明體_x000d__x000a_FontStyle=0_x000d__x000a_FontSize=9_x000d__x000a_PrtFontName=Co 4 9 2" xfId="3604"/>
    <cellStyle name=" 3]_x000d__x000a_Zoomed=1_x000d__x000a_Row=0_x000d__x000a_Column=0_x000d__x000a_Height=300_x000d__x000a_Width=300_x000d__x000a_FontName=細明體_x000d__x000a_FontStyle=0_x000d__x000a_FontSize=9_x000d__x000a_PrtFontName=Co 2 5 3 12 2" xfId="3605"/>
    <cellStyle name=" 3]_x000d__x000a_Zoomed=1_x000d__x000a_Row=0_x000d__x000a_Column=0_x000d__x000a_Height=300_x000d__x000a_Width=300_x000d__x000a_FontName=細明體_x000d__x000a_FontStyle=0_x000d__x000a_FontSize=9_x000d__x000a_PrtFontName=Co 2 5 2 4 2" xfId="3606"/>
    <cellStyle name=" 3]_x000d__x000a_Zoomed=1_x000d__x000a_Row=0_x000d__x000a_Column=0_x000d__x000a_Height=300_x000d__x000a_Width=300_x000d__x000a_FontName=細明體_x000d__x000a_FontStyle=0_x000d__x000a_FontSize=9_x000d__x000a_PrtFontName=Co 2 5 3 9 2 2" xfId="3607"/>
    <cellStyle name=" 3]_x000d__x000a_Zoomed=1_x000d__x000a_Row=0_x000d__x000a_Column=0_x000d__x000a_Height=300_x000d__x000a_Width=300_x000d__x000a_FontName=細明體_x000d__x000a_FontStyle=0_x000d__x000a_FontSize=9_x000d__x000a_PrtFontName=Co 2 5 3 13" xfId="3608"/>
    <cellStyle name=" 3]_x000d__x000a_Zoomed=1_x000d__x000a_Row=0_x000d__x000a_Column=0_x000d__x000a_Height=300_x000d__x000a_Width=300_x000d__x000a_FontName=細明體_x000d__x000a_FontStyle=0_x000d__x000a_FontSize=9_x000d__x000a_PrtFontName=Co 2 5 2 5" xfId="3609"/>
    <cellStyle name=" 3]_x000d__x000a_Zoomed=1_x000d__x000a_Row=0_x000d__x000a_Column=0_x000d__x000a_Height=300_x000d__x000a_Width=300_x000d__x000a_FontName=細明體_x000d__x000a_FontStyle=0_x000d__x000a_FontSize=9_x000d__x000a_PrtFontName=Co 2 5 3 9 3" xfId="3610"/>
    <cellStyle name=" 3]_x000d__x000a_Zoomed=1_x000d__x000a_Row=0_x000d__x000a_Column=0_x000d__x000a_Height=300_x000d__x000a_Width=300_x000d__x000a_FontName=細明體_x000d__x000a_FontStyle=0_x000d__x000a_FontSize=9_x000d__x000a_PrtFontName=Co 4 9 2 2" xfId="3611"/>
    <cellStyle name=" 3]_x000d__x000a_Zoomed=1_x000d__x000a_Row=0_x000d__x000a_Column=0_x000d__x000a_Height=300_x000d__x000a_Width=300_x000d__x000a_FontName=細明體_x000d__x000a_FontStyle=0_x000d__x000a_FontSize=9_x000d__x000a_PrtFontName=Co 2 5 3 12 2 2" xfId="3612"/>
    <cellStyle name=" 3]_x000d__x000a_Zoomed=1_x000d__x000a_Row=0_x000d__x000a_Column=0_x000d__x000a_Height=300_x000d__x000a_Width=300_x000d__x000a_FontName=細明體_x000d__x000a_FontStyle=0_x000d__x000a_FontSize=9_x000d__x000a_PrtFontName=Co 4 9 3" xfId="3613"/>
    <cellStyle name=" 3]_x000d__x000a_Zoomed=1_x000d__x000a_Row=0_x000d__x000a_Column=0_x000d__x000a_Height=300_x000d__x000a_Width=300_x000d__x000a_FontName=細明體_x000d__x000a_FontStyle=0_x000d__x000a_FontSize=9_x000d__x000a_PrtFontName=Co 2 5 3 12 3" xfId="3614"/>
    <cellStyle name=" 3]_x000d__x000a_Zoomed=1_x000d__x000a_Row=0_x000d__x000a_Column=0_x000d__x000a_Height=300_x000d__x000a_Width=300_x000d__x000a_FontName=細明體_x000d__x000a_FontStyle=0_x000d__x000a_FontSize=9_x000d__x000a_PrtFontName=Co 3 2 3 8 4 2 2" xfId="3615"/>
    <cellStyle name=" 3]_x000d__x000a_Zoomed=1_x000d__x000a_Row=0_x000d__x000a_Column=0_x000d__x000a_Height=300_x000d__x000a_Width=300_x000d__x000a_FontName=細明體_x000d__x000a_FontStyle=0_x000d__x000a_FontSize=9_x000d__x000a_PrtFontName=Co 2 5 3 13 2" xfId="3616"/>
    <cellStyle name=" 3]_x000d__x000a_Zoomed=1_x000d__x000a_Row=0_x000d__x000a_Column=0_x000d__x000a_Height=300_x000d__x000a_Width=300_x000d__x000a_FontName=細明體_x000d__x000a_FontStyle=0_x000d__x000a_FontSize=9_x000d__x000a_PrtFontName=Co 2 5 3 13 2 2" xfId="3617"/>
    <cellStyle name=" 3]_x000d__x000a_Zoomed=1_x000d__x000a_Row=0_x000d__x000a_Column=0_x000d__x000a_Height=300_x000d__x000a_Width=300_x000d__x000a_FontName=細明體_x000d__x000a_FontStyle=0_x000d__x000a_FontSize=9_x000d__x000a_PrtFontName=Co 2 5 3 13 3" xfId="3618"/>
    <cellStyle name=" 3]_x000d__x000a_Zoomed=1_x000d__x000a_Row=0_x000d__x000a_Column=0_x000d__x000a_Height=300_x000d__x000a_Width=300_x000d__x000a_FontName=細明體_x000d__x000a_FontStyle=0_x000d__x000a_FontSize=9_x000d__x000a_PrtFontName=Co 2 5 3 14" xfId="3619"/>
    <cellStyle name=" 3]_x000d__x000a_Zoomed=1_x000d__x000a_Row=0_x000d__x000a_Column=0_x000d__x000a_Height=300_x000d__x000a_Width=300_x000d__x000a_FontName=細明體_x000d__x000a_FontStyle=0_x000d__x000a_FontSize=9_x000d__x000a_PrtFontName=Co 3 3 5 2 2" xfId="3620"/>
    <cellStyle name=" 3]_x000d__x000a_Zoomed=1_x000d__x000a_Row=0_x000d__x000a_Column=0_x000d__x000a_Height=300_x000d__x000a_Width=300_x000d__x000a_FontName=細明體_x000d__x000a_FontStyle=0_x000d__x000a_FontSize=9_x000d__x000a_PrtFontName=Co 2 5 3 14 2" xfId="3621"/>
    <cellStyle name=" 3]_x000d__x000a_Zoomed=1_x000d__x000a_Row=0_x000d__x000a_Column=0_x000d__x000a_Height=300_x000d__x000a_Width=300_x000d__x000a_FontName=細明體_x000d__x000a_FontStyle=0_x000d__x000a_FontSize=9_x000d__x000a_PrtFontName=Co 3 3 5 2 2 2" xfId="3622"/>
    <cellStyle name=" 3]_x000d__x000a_Zoomed=1_x000d__x000a_Row=0_x000d__x000a_Column=0_x000d__x000a_Height=300_x000d__x000a_Width=300_x000d__x000a_FontName=細明體_x000d__x000a_FontStyle=0_x000d__x000a_FontSize=9_x000d__x000a_PrtFontName=Co 2 5 3 14 2 2" xfId="3623"/>
    <cellStyle name=" 3]_x000d__x000a_Zoomed=1_x000d__x000a_Row=0_x000d__x000a_Column=0_x000d__x000a_Height=300_x000d__x000a_Width=300_x000d__x000a_FontName=細明體_x000d__x000a_FontStyle=0_x000d__x000a_FontSize=9_x000d__x000a_PrtFontName=Co 3 3 2 2 9" xfId="3624"/>
    <cellStyle name=" 3]_x000d__x000a_Zoomed=1_x000d__x000a_Row=0_x000d__x000a_Column=0_x000d__x000a_Height=300_x000d__x000a_Width=300_x000d__x000a_FontName=細明體_x000d__x000a_FontStyle=0_x000d__x000a_FontSize=9_x000d__x000a_PrtFontName=Co 2 5 3 14 3" xfId="3625"/>
    <cellStyle name=" 3]_x000d__x000a_Zoomed=1_x000d__x000a_Row=0_x000d__x000a_Column=0_x000d__x000a_Height=300_x000d__x000a_Width=300_x000d__x000a_FontName=細明體_x000d__x000a_FontStyle=0_x000d__x000a_FontSize=9_x000d__x000a_PrtFontName=Co 2 5 3 15" xfId="3626"/>
    <cellStyle name=" 3]_x000d__x000a_Zoomed=1_x000d__x000a_Row=0_x000d__x000a_Column=0_x000d__x000a_Height=300_x000d__x000a_Width=300_x000d__x000a_FontName=細明體_x000d__x000a_FontStyle=0_x000d__x000a_FontSize=9_x000d__x000a_PrtFontName=Co 3 3 5 2 3" xfId="3627"/>
    <cellStyle name=" 3]_x000d__x000a_Zoomed=1_x000d__x000a_Row=0_x000d__x000a_Column=0_x000d__x000a_Height=300_x000d__x000a_Width=300_x000d__x000a_FontName=細明體_x000d__x000a_FontStyle=0_x000d__x000a_FontSize=9_x000d__x000a_PrtFontName=Co 2 5 3 15 2" xfId="3628"/>
    <cellStyle name=" 3]_x000d__x000a_Zoomed=1_x000d__x000a_Row=0_x000d__x000a_Column=0_x000d__x000a_Height=300_x000d__x000a_Width=300_x000d__x000a_FontName=細明體_x000d__x000a_FontStyle=0_x000d__x000a_FontSize=9_x000d__x000a_PrtFontName=Co 2 5 3 16" xfId="3629"/>
    <cellStyle name=" 3]_x000d__x000a_Zoomed=1_x000d__x000a_Row=0_x000d__x000a_Column=0_x000d__x000a_Height=300_x000d__x000a_Width=300_x000d__x000a_FontName=細明體_x000d__x000a_FontStyle=0_x000d__x000a_FontSize=9_x000d__x000a_PrtFontName=Co 2 5 3 2 2" xfId="3630"/>
    <cellStyle name=" 3]_x000d__x000a_Zoomed=1_x000d__x000a_Row=0_x000d__x000a_Column=0_x000d__x000a_Height=300_x000d__x000a_Width=300_x000d__x000a_FontName=細明體_x000d__x000a_FontStyle=0_x000d__x000a_FontSize=9_x000d__x000a_PrtFontName=Co 2 5 3 2 2 2" xfId="3631"/>
    <cellStyle name=" 3]_x000d__x000a_Zoomed=1_x000d__x000a_Row=0_x000d__x000a_Column=0_x000d__x000a_Height=300_x000d__x000a_Width=300_x000d__x000a_FontName=細明體_x000d__x000a_FontStyle=0_x000d__x000a_FontSize=9_x000d__x000a_PrtFontName=Co 2 5 3 3" xfId="3632"/>
    <cellStyle name=" 3]_x000d__x000a_Zoomed=1_x000d__x000a_Row=0_x000d__x000a_Column=0_x000d__x000a_Height=300_x000d__x000a_Width=300_x000d__x000a_FontName=細明體_x000d__x000a_FontStyle=0_x000d__x000a_FontSize=9_x000d__x000a_PrtFontName=Co 2 5 3 3 2" xfId="3633"/>
    <cellStyle name=" 3]_x000d__x000a_Zoomed=1_x000d__x000a_Row=0_x000d__x000a_Column=0_x000d__x000a_Height=300_x000d__x000a_Width=300_x000d__x000a_FontName=細明體_x000d__x000a_FontStyle=0_x000d__x000a_FontSize=9_x000d__x000a_PrtFontName=Co 4 12" xfId="3634"/>
    <cellStyle name=" 3]_x000d__x000a_Zoomed=1_x000d__x000a_Row=0_x000d__x000a_Column=0_x000d__x000a_Height=300_x000d__x000a_Width=300_x000d__x000a_FontName=細明體_x000d__x000a_FontStyle=0_x000d__x000a_FontSize=9_x000d__x000a_PrtFontName=Co 2 5 3 3 2 2" xfId="3635"/>
    <cellStyle name=" 3]_x000d__x000a_Zoomed=1_x000d__x000a_Row=0_x000d__x000a_Column=0_x000d__x000a_Height=300_x000d__x000a_Width=300_x000d__x000a_FontName=細明體_x000d__x000a_FontStyle=0_x000d__x000a_FontSize=9_x000d__x000a_PrtFontName=Co 2 5 3 3 3" xfId="3636"/>
    <cellStyle name=" 3]_x000d__x000a_Zoomed=1_x000d__x000a_Row=0_x000d__x000a_Column=0_x000d__x000a_Height=300_x000d__x000a_Width=300_x000d__x000a_FontName=細明體_x000d__x000a_FontStyle=0_x000d__x000a_FontSize=9_x000d__x000a_PrtFontName=Co 2 5 3 4" xfId="3637"/>
    <cellStyle name=" 3]_x000d__x000a_Zoomed=1_x000d__x000a_Row=0_x000d__x000a_Column=0_x000d__x000a_Height=300_x000d__x000a_Width=300_x000d__x000a_FontName=細明體_x000d__x000a_FontStyle=0_x000d__x000a_FontSize=9_x000d__x000a_PrtFontName=Co 2 5 3 4 2" xfId="3638"/>
    <cellStyle name=" 3]_x000d__x000a_Zoomed=1_x000d__x000a_Row=0_x000d__x000a_Column=0_x000d__x000a_Height=300_x000d__x000a_Width=300_x000d__x000a_FontName=細明體_x000d__x000a_FontStyle=0_x000d__x000a_FontSize=9_x000d__x000a_PrtFontName=Co 2 5 3 4 2 2" xfId="3639"/>
    <cellStyle name=" 3]_x000d__x000a_Zoomed=1_x000d__x000a_Row=0_x000d__x000a_Column=0_x000d__x000a_Height=300_x000d__x000a_Width=300_x000d__x000a_FontName=細明體_x000d__x000a_FontStyle=0_x000d__x000a_FontSize=9_x000d__x000a_PrtFontName=Co 2 5 3 4 3" xfId="3640"/>
    <cellStyle name=" 3]_x000d__x000a_Zoomed=1_x000d__x000a_Row=0_x000d__x000a_Column=0_x000d__x000a_Height=300_x000d__x000a_Width=300_x000d__x000a_FontName=細明體_x000d__x000a_FontStyle=0_x000d__x000a_FontSize=9_x000d__x000a_PrtFontName=Co 3 2 3 8 5 2 2" xfId="3641"/>
    <cellStyle name=" 3]_x000d__x000a_Zoomed=1_x000d__x000a_Row=0_x000d__x000a_Column=0_x000d__x000a_Height=300_x000d__x000a_Width=300_x000d__x000a_FontName=細明體_x000d__x000a_FontStyle=0_x000d__x000a_FontSize=9_x000d__x000a_PrtFontName=Co 2 5 3 5" xfId="3642"/>
    <cellStyle name=" 3]_x000d__x000a_Zoomed=1_x000d__x000a_Row=0_x000d__x000a_Column=0_x000d__x000a_Height=300_x000d__x000a_Width=300_x000d__x000a_FontName=細明體_x000d__x000a_FontStyle=0_x000d__x000a_FontSize=9_x000d__x000a_PrtFontName=Co 2 5 3 5 2" xfId="3643"/>
    <cellStyle name=" 3]_x000d__x000a_Zoomed=1_x000d__x000a_Row=0_x000d__x000a_Column=0_x000d__x000a_Height=300_x000d__x000a_Width=300_x000d__x000a_FontName=細明體_x000d__x000a_FontStyle=0_x000d__x000a_FontSize=9_x000d__x000a_PrtFontName=Co 2 5 3 5 2 2" xfId="3644"/>
    <cellStyle name=" 3]_x000d__x000a_Zoomed=1_x000d__x000a_Row=0_x000d__x000a_Column=0_x000d__x000a_Height=300_x000d__x000a_Width=300_x000d__x000a_FontName=細明體_x000d__x000a_FontStyle=0_x000d__x000a_FontSize=9_x000d__x000a_PrtFontName=Co 2 5 3 6" xfId="3645"/>
    <cellStyle name=" 3]_x000d__x000a_Zoomed=1_x000d__x000a_Row=0_x000d__x000a_Column=0_x000d__x000a_Height=300_x000d__x000a_Width=300_x000d__x000a_FontName=細明體_x000d__x000a_FontStyle=0_x000d__x000a_FontSize=9_x000d__x000a_PrtFontName=Co 3 3 5 3 2" xfId="3646"/>
    <cellStyle name=" 3]_x000d__x000a_Zoomed=1_x000d__x000a_Row=0_x000d__x000a_Column=0_x000d__x000a_Height=300_x000d__x000a_Width=300_x000d__x000a_FontName=細明體_x000d__x000a_FontStyle=0_x000d__x000a_FontSize=9_x000d__x000a_PrtFontName=Co 2 5 3 6 2" xfId="3647"/>
    <cellStyle name=" 3]_x000d__x000a_Zoomed=1_x000d__x000a_Row=0_x000d__x000a_Column=0_x000d__x000a_Height=300_x000d__x000a_Width=300_x000d__x000a_FontName=細明體_x000d__x000a_FontStyle=0_x000d__x000a_FontSize=9_x000d__x000a_PrtFontName=Co 2 5 3 6 2 2" xfId="3648"/>
    <cellStyle name=" 3]_x000d__x000a_Zoomed=1_x000d__x000a_Row=0_x000d__x000a_Column=0_x000d__x000a_Height=300_x000d__x000a_Width=300_x000d__x000a_FontName=細明體_x000d__x000a_FontStyle=0_x000d__x000a_FontSize=9_x000d__x000a_PrtFontName=Co 3 4 2 2 9" xfId="3649"/>
    <cellStyle name=" 3]_x000d__x000a_Zoomed=1_x000d__x000a_Row=0_x000d__x000a_Column=0_x000d__x000a_Height=300_x000d__x000a_Width=300_x000d__x000a_FontName=細明體_x000d__x000a_FontStyle=0_x000d__x000a_FontSize=9_x000d__x000a_PrtFontName=Co 2 5 3 6 3" xfId="3650"/>
    <cellStyle name=" 3]_x000d__x000a_Zoomed=1_x000d__x000a_Row=0_x000d__x000a_Column=0_x000d__x000a_Height=300_x000d__x000a_Width=300_x000d__x000a_FontName=細明體_x000d__x000a_FontStyle=0_x000d__x000a_FontSize=9_x000d__x000a_PrtFontName=Co 2 5 3 7" xfId="3651"/>
    <cellStyle name=" 3]_x000d__x000a_Zoomed=1_x000d__x000a_Row=0_x000d__x000a_Column=0_x000d__x000a_Height=300_x000d__x000a_Width=300_x000d__x000a_FontName=細明體_x000d__x000a_FontStyle=0_x000d__x000a_FontSize=9_x000d__x000a_PrtFontName=Co 2 5 3 7 2" xfId="3652"/>
    <cellStyle name=" 3]_x000d__x000a_Zoomed=1_x000d__x000a_Row=0_x000d__x000a_Column=0_x000d__x000a_Height=300_x000d__x000a_Width=300_x000d__x000a_FontName=細明體_x000d__x000a_FontStyle=0_x000d__x000a_FontSize=9_x000d__x000a_PrtFontName=Co 2 9" xfId="3653"/>
    <cellStyle name=" 3]_x000d__x000a_Zoomed=1_x000d__x000a_Row=0_x000d__x000a_Column=0_x000d__x000a_Height=300_x000d__x000a_Width=300_x000d__x000a_FontName=細明體_x000d__x000a_FontStyle=0_x000d__x000a_FontSize=9_x000d__x000a_PrtFontName=Co 2 5 3 7 2 2" xfId="3654"/>
    <cellStyle name=" 3]_x000d__x000a_Zoomed=1_x000d__x000a_Row=0_x000d__x000a_Column=0_x000d__x000a_Height=300_x000d__x000a_Width=300_x000d__x000a_FontName=細明體_x000d__x000a_FontStyle=0_x000d__x000a_FontSize=9_x000d__x000a_PrtFontName=Co 2 9 2" xfId="3655"/>
    <cellStyle name=" 3]_x000d__x000a_Zoomed=1_x000d__x000a_Row=0_x000d__x000a_Column=0_x000d__x000a_Height=300_x000d__x000a_Width=300_x000d__x000a_FontName=細明體_x000d__x000a_FontStyle=0_x000d__x000a_FontSize=9_x000d__x000a_PrtFontName=Co 2 5 3 7 3" xfId="3656"/>
    <cellStyle name=" 3]_x000d__x000a_Zoomed=1_x000d__x000a_Row=0_x000d__x000a_Column=0_x000d__x000a_Height=300_x000d__x000a_Width=300_x000d__x000a_FontName=細明體_x000d__x000a_FontStyle=0_x000d__x000a_FontSize=9_x000d__x000a_PrtFontName=Co 2 5 3 8" xfId="3657"/>
    <cellStyle name=" 3]_x000d__x000a_Zoomed=1_x000d__x000a_Row=0_x000d__x000a_Column=0_x000d__x000a_Height=300_x000d__x000a_Width=300_x000d__x000a_FontName=細明體_x000d__x000a_FontStyle=0_x000d__x000a_FontSize=9_x000d__x000a_PrtFontName=Co 2 5 3 8 2" xfId="3658"/>
    <cellStyle name=" 3]_x000d__x000a_Zoomed=1_x000d__x000a_Row=0_x000d__x000a_Column=0_x000d__x000a_Height=300_x000d__x000a_Width=300_x000d__x000a_FontName=細明體_x000d__x000a_FontStyle=0_x000d__x000a_FontSize=9_x000d__x000a_PrtFontName=Co 3 9" xfId="3659"/>
    <cellStyle name=" 3]_x000d__x000a_Zoomed=1_x000d__x000a_Row=0_x000d__x000a_Column=0_x000d__x000a_Height=300_x000d__x000a_Width=300_x000d__x000a_FontName=細明體_x000d__x000a_FontStyle=0_x000d__x000a_FontSize=9_x000d__x000a_PrtFontName=Co 2 5 3 8 2 2" xfId="3660"/>
    <cellStyle name=" 3]_x000d__x000a_Zoomed=1_x000d__x000a_Row=0_x000d__x000a_Column=0_x000d__x000a_Height=300_x000d__x000a_Width=300_x000d__x000a_FontName=細明體_x000d__x000a_FontStyle=0_x000d__x000a_FontSize=9_x000d__x000a_PrtFontName=Co 3 9 2" xfId="3661"/>
    <cellStyle name=" 3]_x000d__x000a_Zoomed=1_x000d__x000a_Row=0_x000d__x000a_Column=0_x000d__x000a_Height=300_x000d__x000a_Width=300_x000d__x000a_FontName=細明體_x000d__x000a_FontStyle=0_x000d__x000a_FontSize=9_x000d__x000a_PrtFontName=Co 2 5 3 8 3" xfId="3662"/>
    <cellStyle name=" 3]_x000d__x000a_Zoomed=1_x000d__x000a_Row=0_x000d__x000a_Column=0_x000d__x000a_Height=300_x000d__x000a_Width=300_x000d__x000a_FontName=細明體_x000d__x000a_FontStyle=0_x000d__x000a_FontSize=9_x000d__x000a_PrtFontName=Co 2 5 7 2" xfId="3663"/>
    <cellStyle name=" 3]_x000d__x000a_Zoomed=1_x000d__x000a_Row=0_x000d__x000a_Column=0_x000d__x000a_Height=300_x000d__x000a_Width=300_x000d__x000a_FontName=細明體_x000d__x000a_FontStyle=0_x000d__x000a_FontSize=9_x000d__x000a_PrtFontName=Co 9 7" xfId="3664"/>
    <cellStyle name=" 3]_x000d__x000a_Zoomed=1_x000d__x000a_Row=0_x000d__x000a_Column=0_x000d__x000a_Height=300_x000d__x000a_Width=300_x000d__x000a_FontName=細明體_x000d__x000a_FontStyle=0_x000d__x000a_FontSize=9_x000d__x000a_PrtFontName=Co 4 4 4 2 2" xfId="3665"/>
    <cellStyle name=" 3]_x000d__x000a_Zoomed=1_x000d__x000a_Row=0_x000d__x000a_Column=0_x000d__x000a_Height=300_x000d__x000a_Width=300_x000d__x000a_FontName=細明體_x000d__x000a_FontStyle=0_x000d__x000a_FontSize=9_x000d__x000a_PrtFontName=Co 2 5 4 10" xfId="3666"/>
    <cellStyle name=" 3]_x000d__x000a_Zoomed=1_x000d__x000a_Row=0_x000d__x000a_Column=0_x000d__x000a_Height=300_x000d__x000a_Width=300_x000d__x000a_FontName=細明體_x000d__x000a_FontStyle=0_x000d__x000a_FontSize=9_x000d__x000a_PrtFontName=Co 3 2 2 2 4 3" xfId="3667"/>
    <cellStyle name=" 3]_x000d__x000a_Zoomed=1_x000d__x000a_Row=0_x000d__x000a_Column=0_x000d__x000a_Height=300_x000d__x000a_Width=300_x000d__x000a_FontName=細明體_x000d__x000a_FontStyle=0_x000d__x000a_FontSize=9_x000d__x000a_PrtFontName=Co 9 7 2" xfId="3668"/>
    <cellStyle name=" 3]_x000d__x000a_Zoomed=1_x000d__x000a_Row=0_x000d__x000a_Column=0_x000d__x000a_Height=300_x000d__x000a_Width=300_x000d__x000a_FontName=細明體_x000d__x000a_FontStyle=0_x000d__x000a_FontSize=9_x000d__x000a_PrtFontName=Co 2 5 4 10 2" xfId="3669"/>
    <cellStyle name=" 3]_x000d__x000a_Zoomed=1_x000d__x000a_Row=0_x000d__x000a_Column=0_x000d__x000a_Height=300_x000d__x000a_Width=300_x000d__x000a_FontName=細明體_x000d__x000a_FontStyle=0_x000d__x000a_FontSize=9_x000d__x000a_PrtFontName=Co 2 5 7 2 2" xfId="3670"/>
    <cellStyle name=" 3]_x000d__x000a_Zoomed=1_x000d__x000a_Row=0_x000d__x000a_Column=0_x000d__x000a_Height=300_x000d__x000a_Width=300_x000d__x000a_FontName=細明體_x000d__x000a_FontStyle=0_x000d__x000a_FontSize=9_x000d__x000a_PrtFontName=Co 9 8" xfId="3671"/>
    <cellStyle name=" 3]_x000d__x000a_Zoomed=1_x000d__x000a_Row=0_x000d__x000a_Column=0_x000d__x000a_Height=300_x000d__x000a_Width=300_x000d__x000a_FontName=細明體_x000d__x000a_FontStyle=0_x000d__x000a_FontSize=9_x000d__x000a_PrtFontName=Co 2 5 4 11" xfId="3672"/>
    <cellStyle name=" 3]_x000d__x000a_Zoomed=1_x000d__x000a_Row=0_x000d__x000a_Column=0_x000d__x000a_Height=300_x000d__x000a_Width=300_x000d__x000a_FontName=細明體_x000d__x000a_FontStyle=0_x000d__x000a_FontSize=9_x000d__x000a_PrtFontName=Co 2 5 7 3" xfId="3673"/>
    <cellStyle name=" 3]_x000d__x000a_Zoomed=1_x000d__x000a_Row=0_x000d__x000a_Column=0_x000d__x000a_Height=300_x000d__x000a_Width=300_x000d__x000a_FontName=細明體_x000d__x000a_FontStyle=0_x000d__x000a_FontSize=9_x000d__x000a_PrtFontName=Co 2 5 4 2" xfId="3674"/>
    <cellStyle name=" 3]_x000d__x000a_Zoomed=1_x000d__x000a_Row=0_x000d__x000a_Column=0_x000d__x000a_Height=300_x000d__x000a_Width=300_x000d__x000a_FontName=細明體_x000d__x000a_FontStyle=0_x000d__x000a_FontSize=9_x000d__x000a_PrtFontName=Co 2 8 7 2 2" xfId="3675"/>
    <cellStyle name=" 3]_x000d__x000a_Zoomed=1_x000d__x000a_Row=0_x000d__x000a_Column=0_x000d__x000a_Height=300_x000d__x000a_Width=300_x000d__x000a_FontName=細明體_x000d__x000a_FontStyle=0_x000d__x000a_FontSize=9_x000d__x000a_PrtFontName=Co 2 5 4 2 2" xfId="3676"/>
    <cellStyle name=" 3]_x000d__x000a_Zoomed=1_x000d__x000a_Row=0_x000d__x000a_Column=0_x000d__x000a_Height=300_x000d__x000a_Width=300_x000d__x000a_FontName=細明體_x000d__x000a_FontStyle=0_x000d__x000a_FontSize=9_x000d__x000a_PrtFontName=Co 3 3 10" xfId="3677"/>
    <cellStyle name=" 3]_x000d__x000a_Zoomed=1_x000d__x000a_Row=0_x000d__x000a_Column=0_x000d__x000a_Height=300_x000d__x000a_Width=300_x000d__x000a_FontName=細明體_x000d__x000a_FontStyle=0_x000d__x000a_FontSize=9_x000d__x000a_PrtFontName=Co 2 5 4 2 2 2" xfId="3678"/>
    <cellStyle name=" 3]_x000d__x000a_Zoomed=1_x000d__x000a_Row=0_x000d__x000a_Column=0_x000d__x000a_Height=300_x000d__x000a_Width=300_x000d__x000a_FontName=細明體_x000d__x000a_FontStyle=0_x000d__x000a_FontSize=9_x000d__x000a_PrtFontName=Co 3 3 10 2" xfId="3679"/>
    <cellStyle name=" 3]_x000d__x000a_Zoomed=1_x000d__x000a_Row=0_x000d__x000a_Column=0_x000d__x000a_Height=300_x000d__x000a_Width=300_x000d__x000a_FontName=細明體_x000d__x000a_FontStyle=0_x000d__x000a_FontSize=9_x000d__x000a_PrtFontName=Co 2 5 4 2 3" xfId="3680"/>
    <cellStyle name=" 3]_x000d__x000a_Zoomed=1_x000d__x000a_Row=0_x000d__x000a_Column=0_x000d__x000a_Height=300_x000d__x000a_Width=300_x000d__x000a_FontName=細明體_x000d__x000a_FontStyle=0_x000d__x000a_FontSize=9_x000d__x000a_PrtFontName=Co 3 3 11" xfId="3681"/>
    <cellStyle name=" 3]_x000d__x000a_Zoomed=1_x000d__x000a_Row=0_x000d__x000a_Column=0_x000d__x000a_Height=300_x000d__x000a_Width=300_x000d__x000a_FontName=細明體_x000d__x000a_FontStyle=0_x000d__x000a_FontSize=9_x000d__x000a_PrtFontName=Co 2 5 4 3" xfId="3682"/>
    <cellStyle name=" 3]_x000d__x000a_Zoomed=1_x000d__x000a_Row=0_x000d__x000a_Column=0_x000d__x000a_Height=300_x000d__x000a_Width=300_x000d__x000a_FontName=細明體_x000d__x000a_FontStyle=0_x000d__x000a_FontSize=9_x000d__x000a_PrtFontName=Co 9 12" xfId="3683"/>
    <cellStyle name=" 3]_x000d__x000a_Zoomed=1_x000d__x000a_Row=0_x000d__x000a_Column=0_x000d__x000a_Height=300_x000d__x000a_Width=300_x000d__x000a_FontName=細明體_x000d__x000a_FontStyle=0_x000d__x000a_FontSize=9_x000d__x000a_PrtFontName=Co 2 5 4 3 2" xfId="3684"/>
    <cellStyle name=" 3]_x000d__x000a_Zoomed=1_x000d__x000a_Row=0_x000d__x000a_Column=0_x000d__x000a_Height=300_x000d__x000a_Width=300_x000d__x000a_FontName=細明體_x000d__x000a_FontStyle=0_x000d__x000a_FontSize=9_x000d__x000a_PrtFontName=Co 9 13" xfId="3685"/>
    <cellStyle name=" 3]_x000d__x000a_Zoomed=1_x000d__x000a_Row=0_x000d__x000a_Column=0_x000d__x000a_Height=300_x000d__x000a_Width=300_x000d__x000a_FontName=細明體_x000d__x000a_FontStyle=0_x000d__x000a_FontSize=9_x000d__x000a_PrtFontName=Co 2 5 4 3 3" xfId="3686"/>
    <cellStyle name=" 3]_x000d__x000a_Zoomed=1_x000d__x000a_Row=0_x000d__x000a_Column=0_x000d__x000a_Height=300_x000d__x000a_Width=300_x000d__x000a_FontName=細明體_x000d__x000a_FontStyle=0_x000d__x000a_FontSize=9_x000d__x000a_PrtFontName=Co 2 5 4 4" xfId="3687"/>
    <cellStyle name=" 3]_x000d__x000a_Zoomed=1_x000d__x000a_Row=0_x000d__x000a_Column=0_x000d__x000a_Height=300_x000d__x000a_Width=300_x000d__x000a_FontName=細明體_x000d__x000a_FontStyle=0_x000d__x000a_FontSize=9_x000d__x000a_PrtFontName=Co 2 5 4 4 2" xfId="3688"/>
    <cellStyle name=" 3]_x000d__x000a_Zoomed=1_x000d__x000a_Row=0_x000d__x000a_Column=0_x000d__x000a_Height=300_x000d__x000a_Width=300_x000d__x000a_FontName=細明體_x000d__x000a_FontStyle=0_x000d__x000a_FontSize=9_x000d__x000a_PrtFontName=Co 2 5 4 4 3" xfId="3689"/>
    <cellStyle name=" 3]_x000d__x000a_Zoomed=1_x000d__x000a_Row=0_x000d__x000a_Column=0_x000d__x000a_Height=300_x000d__x000a_Width=300_x000d__x000a_FontName=細明體_x000d__x000a_FontStyle=0_x000d__x000a_FontSize=9_x000d__x000a_PrtFontName=Co 2 5 4 5" xfId="3690"/>
    <cellStyle name=" 3]_x000d__x000a_Zoomed=1_x000d__x000a_Row=0_x000d__x000a_Column=0_x000d__x000a_Height=300_x000d__x000a_Width=300_x000d__x000a_FontName=細明體_x000d__x000a_FontStyle=0_x000d__x000a_FontSize=9_x000d__x000a_PrtFontName=Co 2 5 4 5 2" xfId="3691"/>
    <cellStyle name=" 3]_x000d__x000a_Zoomed=1_x000d__x000a_Row=0_x000d__x000a_Column=0_x000d__x000a_Height=300_x000d__x000a_Width=300_x000d__x000a_FontName=細明體_x000d__x000a_FontStyle=0_x000d__x000a_FontSize=9_x000d__x000a_PrtFontName=Co 2 5 4 6" xfId="3692"/>
    <cellStyle name=" 3]_x000d__x000a_Zoomed=1_x000d__x000a_Row=0_x000d__x000a_Column=0_x000d__x000a_Height=300_x000d__x000a_Width=300_x000d__x000a_FontName=細明體_x000d__x000a_FontStyle=0_x000d__x000a_FontSize=9_x000d__x000a_PrtFontName=Co 2 5 4 6 2" xfId="3693"/>
    <cellStyle name=" 3]_x000d__x000a_Zoomed=1_x000d__x000a_Row=0_x000d__x000a_Column=0_x000d__x000a_Height=300_x000d__x000a_Width=300_x000d__x000a_FontName=細明體_x000d__x000a_FontStyle=0_x000d__x000a_FontSize=9_x000d__x000a_PrtFontName=Co 2 5 4 6 3" xfId="3694"/>
    <cellStyle name=" 3]_x000d__x000a_Zoomed=1_x000d__x000a_Row=0_x000d__x000a_Column=0_x000d__x000a_Height=300_x000d__x000a_Width=300_x000d__x000a_FontName=細明體_x000d__x000a_FontStyle=0_x000d__x000a_FontSize=9_x000d__x000a_PrtFontName=Co 2 5 4 7" xfId="3695"/>
    <cellStyle name=" 3]_x000d__x000a_Zoomed=1_x000d__x000a_Row=0_x000d__x000a_Column=0_x000d__x000a_Height=300_x000d__x000a_Width=300_x000d__x000a_FontName=細明體_x000d__x000a_FontStyle=0_x000d__x000a_FontSize=9_x000d__x000a_PrtFontName=Co 2 5 4 7 2" xfId="3696"/>
    <cellStyle name=" 3]_x000d__x000a_Zoomed=1_x000d__x000a_Row=0_x000d__x000a_Column=0_x000d__x000a_Height=300_x000d__x000a_Width=300_x000d__x000a_FontName=細明體_x000d__x000a_FontStyle=0_x000d__x000a_FontSize=9_x000d__x000a_PrtFontName=Co 3 4 10" xfId="3697"/>
    <cellStyle name=" 3]_x000d__x000a_Zoomed=1_x000d__x000a_Row=0_x000d__x000a_Column=0_x000d__x000a_Height=300_x000d__x000a_Width=300_x000d__x000a_FontName=細明體_x000d__x000a_FontStyle=0_x000d__x000a_FontSize=9_x000d__x000a_PrtFontName=Co 2 5 4 7 2 2" xfId="3698"/>
    <cellStyle name=" 3]_x000d__x000a_Zoomed=1_x000d__x000a_Row=0_x000d__x000a_Column=0_x000d__x000a_Height=300_x000d__x000a_Width=300_x000d__x000a_FontName=細明體_x000d__x000a_FontStyle=0_x000d__x000a_FontSize=9_x000d__x000a_PrtFontName=Co 2 5 4 7 3" xfId="3699"/>
    <cellStyle name=" 3]_x000d__x000a_Zoomed=1_x000d__x000a_Row=0_x000d__x000a_Column=0_x000d__x000a_Height=300_x000d__x000a_Width=300_x000d__x000a_FontName=細明體_x000d__x000a_FontStyle=0_x000d__x000a_FontSize=9_x000d__x000a_PrtFontName=Co 2 5 4 8" xfId="3700"/>
    <cellStyle name=" 3]_x000d__x000a_Zoomed=1_x000d__x000a_Row=0_x000d__x000a_Column=0_x000d__x000a_Height=300_x000d__x000a_Width=300_x000d__x000a_FontName=細明體_x000d__x000a_FontStyle=0_x000d__x000a_FontSize=9_x000d__x000a_PrtFontName=Co 2 5 4 8 2" xfId="3701"/>
    <cellStyle name=" 3]_x000d__x000a_Zoomed=1_x000d__x000a_Row=0_x000d__x000a_Column=0_x000d__x000a_Height=300_x000d__x000a_Width=300_x000d__x000a_FontName=細明體_x000d__x000a_FontStyle=0_x000d__x000a_FontSize=9_x000d__x000a_PrtFontName=Co 2 5 4 8 2 2" xfId="3702"/>
    <cellStyle name=" 3]_x000d__x000a_Zoomed=1_x000d__x000a_Row=0_x000d__x000a_Column=0_x000d__x000a_Height=300_x000d__x000a_Width=300_x000d__x000a_FontName=細明體_x000d__x000a_FontStyle=0_x000d__x000a_FontSize=9_x000d__x000a_PrtFontName=Co 2 5 4 8 3" xfId="3703"/>
    <cellStyle name=" 3]_x000d__x000a_Zoomed=1_x000d__x000a_Row=0_x000d__x000a_Column=0_x000d__x000a_Height=300_x000d__x000a_Width=300_x000d__x000a_FontName=細明體_x000d__x000a_FontStyle=0_x000d__x000a_FontSize=9_x000d__x000a_PrtFontName=Co 2 5 4 9 2 2" xfId="3704"/>
    <cellStyle name=" 3]_x000d__x000a_Zoomed=1_x000d__x000a_Row=0_x000d__x000a_Column=0_x000d__x000a_Height=300_x000d__x000a_Width=300_x000d__x000a_FontName=細明體_x000d__x000a_FontStyle=0_x000d__x000a_FontSize=9_x000d__x000a_PrtFontName=Co 2 5 4 9 3" xfId="3705"/>
    <cellStyle name=" 3]_x000d__x000a_Zoomed=1_x000d__x000a_Row=0_x000d__x000a_Column=0_x000d__x000a_Height=300_x000d__x000a_Width=300_x000d__x000a_FontName=細明體_x000d__x000a_FontStyle=0_x000d__x000a_FontSize=9_x000d__x000a_PrtFontName=Co 2 5 5" xfId="3706"/>
    <cellStyle name=" 3]_x000d__x000a_Zoomed=1_x000d__x000a_Row=0_x000d__x000a_Column=0_x000d__x000a_Height=300_x000d__x000a_Width=300_x000d__x000a_FontName=細明體_x000d__x000a_FontStyle=0_x000d__x000a_FontSize=9_x000d__x000a_PrtFontName=Co 2 8 7 3" xfId="3707"/>
    <cellStyle name=" 3]_x000d__x000a_Zoomed=1_x000d__x000a_Row=0_x000d__x000a_Column=0_x000d__x000a_Height=300_x000d__x000a_Width=300_x000d__x000a_FontName=細明體_x000d__x000a_FontStyle=0_x000d__x000a_FontSize=9_x000d__x000a_PrtFontName=Co 2 5 5 2" xfId="3708"/>
    <cellStyle name=" 3]_x000d__x000a_Zoomed=1_x000d__x000a_Row=0_x000d__x000a_Column=0_x000d__x000a_Height=300_x000d__x000a_Width=300_x000d__x000a_FontName=細明體_x000d__x000a_FontStyle=0_x000d__x000a_FontSize=9_x000d__x000a_PrtFontName=Co 7 7" xfId="3709"/>
    <cellStyle name=" 3]_x000d__x000a_Zoomed=1_x000d__x000a_Row=0_x000d__x000a_Column=0_x000d__x000a_Height=300_x000d__x000a_Width=300_x000d__x000a_FontName=細明體_x000d__x000a_FontStyle=0_x000d__x000a_FontSize=9_x000d__x000a_PrtFontName=Co 3 2 2 2 2 3" xfId="3710"/>
    <cellStyle name=" 3]_x000d__x000a_Zoomed=1_x000d__x000a_Row=0_x000d__x000a_Column=0_x000d__x000a_Height=300_x000d__x000a_Width=300_x000d__x000a_FontName=細明體_x000d__x000a_FontStyle=0_x000d__x000a_FontSize=9_x000d__x000a_PrtFontName=Co 2 5 5 2 2" xfId="3711"/>
    <cellStyle name=" 3]_x000d__x000a_Zoomed=1_x000d__x000a_Row=0_x000d__x000a_Column=0_x000d__x000a_Height=300_x000d__x000a_Width=300_x000d__x000a_FontName=細明體_x000d__x000a_FontStyle=0_x000d__x000a_FontSize=9_x000d__x000a_PrtFontName=Co 2 5 5 3" xfId="3712"/>
    <cellStyle name=" 3]_x000d__x000a_Zoomed=1_x000d__x000a_Row=0_x000d__x000a_Column=0_x000d__x000a_Height=300_x000d__x000a_Width=300_x000d__x000a_FontName=細明體_x000d__x000a_FontStyle=0_x000d__x000a_FontSize=9_x000d__x000a_PrtFontName=Co 7 8" xfId="3713"/>
    <cellStyle name=" 3]_x000d__x000a_Zoomed=1_x000d__x000a_Row=0_x000d__x000a_Column=0_x000d__x000a_Height=300_x000d__x000a_Width=300_x000d__x000a_FontName=細明體_x000d__x000a_FontStyle=0_x000d__x000a_FontSize=9_x000d__x000a_PrtFontName=Co 4 2 3 2 2 2" xfId="3714"/>
    <cellStyle name=" 3]_x000d__x000a_Zoomed=1_x000d__x000a_Row=0_x000d__x000a_Column=0_x000d__x000a_Height=300_x000d__x000a_Width=300_x000d__x000a_FontName=細明體_x000d__x000a_FontStyle=0_x000d__x000a_FontSize=9_x000d__x000a_PrtFontName=Co 2 5 6" xfId="3715"/>
    <cellStyle name=" 3]_x000d__x000a_Zoomed=1_x000d__x000a_Row=0_x000d__x000a_Column=0_x000d__x000a_Height=300_x000d__x000a_Width=300_x000d__x000a_FontName=細明體_x000d__x000a_FontStyle=0_x000d__x000a_FontSize=9_x000d__x000a_PrtFontName=Co 2 5 7" xfId="3716"/>
    <cellStyle name=" 3]_x000d__x000a_Zoomed=1_x000d__x000a_Row=0_x000d__x000a_Column=0_x000d__x000a_Height=300_x000d__x000a_Width=300_x000d__x000a_FontName=細明體_x000d__x000a_FontStyle=0_x000d__x000a_FontSize=9_x000d__x000a_PrtFontName=Co 2 5 8" xfId="3717"/>
    <cellStyle name=" 3]_x000d__x000a_Zoomed=1_x000d__x000a_Row=0_x000d__x000a_Column=0_x000d__x000a_Height=300_x000d__x000a_Width=300_x000d__x000a_FontName=細明體_x000d__x000a_FontStyle=0_x000d__x000a_FontSize=9_x000d__x000a_PrtFontName=Co 2 5 8 2" xfId="3718"/>
    <cellStyle name=" 3]_x000d__x000a_Zoomed=1_x000d__x000a_Row=0_x000d__x000a_Column=0_x000d__x000a_Height=300_x000d__x000a_Width=300_x000d__x000a_FontName=細明體_x000d__x000a_FontStyle=0_x000d__x000a_FontSize=9_x000d__x000a_PrtFontName=Co 3 2 2 2 5 3" xfId="3719"/>
    <cellStyle name=" 3]_x000d__x000a_Zoomed=1_x000d__x000a_Row=0_x000d__x000a_Column=0_x000d__x000a_Height=300_x000d__x000a_Width=300_x000d__x000a_FontName=細明體_x000d__x000a_FontStyle=0_x000d__x000a_FontSize=9_x000d__x000a_PrtFontName=Co 6 3 12 2 2" xfId="3720"/>
    <cellStyle name=" 3]_x000d__x000a_Zoomed=1_x000d__x000a_Row=0_x000d__x000a_Column=0_x000d__x000a_Height=300_x000d__x000a_Width=300_x000d__x000a_FontName=細明體_x000d__x000a_FontStyle=0_x000d__x000a_FontSize=9_x000d__x000a_PrtFontName=Co 2 5 8 2 3" xfId="3721"/>
    <cellStyle name=" 3]_x000d__x000a_Zoomed=1_x000d__x000a_Row=0_x000d__x000a_Column=0_x000d__x000a_Height=300_x000d__x000a_Width=300_x000d__x000a_FontName=細明體_x000d__x000a_FontStyle=0_x000d__x000a_FontSize=9_x000d__x000a_PrtFontName=Co 2 5 8 3" xfId="3722"/>
    <cellStyle name=" 3]_x000d__x000a_Zoomed=1_x000d__x000a_Row=0_x000d__x000a_Column=0_x000d__x000a_Height=300_x000d__x000a_Width=300_x000d__x000a_FontName=細明體_x000d__x000a_FontStyle=0_x000d__x000a_FontSize=9_x000d__x000a_PrtFontName=Co 2 8 2 2 2 2" xfId="3723"/>
    <cellStyle name=" 3]_x000d__x000a_Zoomed=1_x000d__x000a_Row=0_x000d__x000a_Column=0_x000d__x000a_Height=300_x000d__x000a_Width=300_x000d__x000a_FontName=細明體_x000d__x000a_FontStyle=0_x000d__x000a_FontSize=9_x000d__x000a_PrtFontName=Co 2 5 8 3 3" xfId="3724"/>
    <cellStyle name=" 3]_x000d__x000a_Zoomed=1_x000d__x000a_Row=0_x000d__x000a_Column=0_x000d__x000a_Height=300_x000d__x000a_Width=300_x000d__x000a_FontName=細明體_x000d__x000a_FontStyle=0_x000d__x000a_FontSize=9_x000d__x000a_PrtFontName=Co 2 5 8 4 2 2" xfId="3725"/>
    <cellStyle name=" 3]_x000d__x000a_Zoomed=1_x000d__x000a_Row=0_x000d__x000a_Column=0_x000d__x000a_Height=300_x000d__x000a_Width=300_x000d__x000a_FontName=細明體_x000d__x000a_FontStyle=0_x000d__x000a_FontSize=9_x000d__x000a_PrtFontName=Co 2 5 8 4 3" xfId="3726"/>
    <cellStyle name=" 3]_x000d__x000a_Zoomed=1_x000d__x000a_Row=0_x000d__x000a_Column=0_x000d__x000a_Height=300_x000d__x000a_Width=300_x000d__x000a_FontName=細明體_x000d__x000a_FontStyle=0_x000d__x000a_FontSize=9_x000d__x000a_PrtFontName=Co 2 5 8 6" xfId="3727"/>
    <cellStyle name=" 3]_x000d__x000a_Zoomed=1_x000d__x000a_Row=0_x000d__x000a_Column=0_x000d__x000a_Height=300_x000d__x000a_Width=300_x000d__x000a_FontName=細明體_x000d__x000a_FontStyle=0_x000d__x000a_FontSize=9_x000d__x000a_PrtFontName=Co 2 5 8 7" xfId="3728"/>
    <cellStyle name=" 3]_x000d__x000a_Zoomed=1_x000d__x000a_Row=0_x000d__x000a_Column=0_x000d__x000a_Height=300_x000d__x000a_Width=300_x000d__x000a_FontName=細明體_x000d__x000a_FontStyle=0_x000d__x000a_FontSize=9_x000d__x000a_PrtFontName=Co 2 5 9" xfId="3729"/>
    <cellStyle name=" 3]_x000d__x000a_Zoomed=1_x000d__x000a_Row=0_x000d__x000a_Column=0_x000d__x000a_Height=300_x000d__x000a_Width=300_x000d__x000a_FontName=細明體_x000d__x000a_FontStyle=0_x000d__x000a_FontSize=9_x000d__x000a_PrtFontName=Co 2 5 9 2" xfId="3730"/>
    <cellStyle name=" 3]_x000d__x000a_Zoomed=1_x000d__x000a_Row=0_x000d__x000a_Column=0_x000d__x000a_Height=300_x000d__x000a_Width=300_x000d__x000a_FontName=細明體_x000d__x000a_FontStyle=0_x000d__x000a_FontSize=9_x000d__x000a_PrtFontName=Co 3 2 2 2 6 3" xfId="3731"/>
    <cellStyle name=" 3]_x000d__x000a_Zoomed=1_x000d__x000a_Row=0_x000d__x000a_Column=0_x000d__x000a_Height=300_x000d__x000a_Width=300_x000d__x000a_FontName=細明體_x000d__x000a_FontStyle=0_x000d__x000a_FontSize=9_x000d__x000a_PrtFontName=Co 2 6 10 2 2" xfId="3732"/>
    <cellStyle name=" 3]_x000d__x000a_Zoomed=1_x000d__x000a_Row=0_x000d__x000a_Column=0_x000d__x000a_Height=300_x000d__x000a_Width=300_x000d__x000a_FontName=細明體_x000d__x000a_FontStyle=0_x000d__x000a_FontSize=9_x000d__x000a_PrtFontName=Co 2 6 10 3" xfId="3733"/>
    <cellStyle name=" 3]_x000d__x000a_Zoomed=1_x000d__x000a_Row=0_x000d__x000a_Column=0_x000d__x000a_Height=300_x000d__x000a_Width=300_x000d__x000a_FontName=細明體_x000d__x000a_FontStyle=0_x000d__x000a_FontSize=9_x000d__x000a_PrtFontName=Co 2 6 15" xfId="3734"/>
    <cellStyle name=" 3]_x000d__x000a_Zoomed=1_x000d__x000a_Row=0_x000d__x000a_Column=0_x000d__x000a_Height=300_x000d__x000a_Width=300_x000d__x000a_FontName=細明體_x000d__x000a_FontStyle=0_x000d__x000a_FontSize=9_x000d__x000a_PrtFontName=Co 2 6 11 2 2" xfId="3735"/>
    <cellStyle name=" 3]_x000d__x000a_Zoomed=1_x000d__x000a_Row=0_x000d__x000a_Column=0_x000d__x000a_Height=300_x000d__x000a_Width=300_x000d__x000a_FontName=細明體_x000d__x000a_FontStyle=0_x000d__x000a_FontSize=9_x000d__x000a_PrtFontName=Co 3 2 3 13 2" xfId="3736"/>
    <cellStyle name=" 3]_x000d__x000a_Zoomed=1_x000d__x000a_Row=0_x000d__x000a_Column=0_x000d__x000a_Height=300_x000d__x000a_Width=300_x000d__x000a_FontName=細明體_x000d__x000a_FontStyle=0_x000d__x000a_FontSize=9_x000d__x000a_PrtFontName=Co 2 6 11 3" xfId="3737"/>
    <cellStyle name=" 3]_x000d__x000a_Zoomed=1_x000d__x000a_Row=0_x000d__x000a_Column=0_x000d__x000a_Height=300_x000d__x000a_Width=300_x000d__x000a_FontName=細明體_x000d__x000a_FontStyle=0_x000d__x000a_FontSize=9_x000d__x000a_PrtFontName=Co 3 2 3 14" xfId="3738"/>
    <cellStyle name=" 3]_x000d__x000a_Zoomed=1_x000d__x000a_Row=0_x000d__x000a_Column=0_x000d__x000a_Height=300_x000d__x000a_Width=300_x000d__x000a_FontName=細明體_x000d__x000a_FontStyle=0_x000d__x000a_FontSize=9_x000d__x000a_PrtFontName=Co 2 6 12 2 2" xfId="3739"/>
    <cellStyle name=" 3]_x000d__x000a_Zoomed=1_x000d__x000a_Row=0_x000d__x000a_Column=0_x000d__x000a_Height=300_x000d__x000a_Width=300_x000d__x000a_FontName=細明體_x000d__x000a_FontStyle=0_x000d__x000a_FontSize=9_x000d__x000a_PrtFontName=Co 2 6 12 3" xfId="3740"/>
    <cellStyle name=" 3]_x000d__x000a_Zoomed=1_x000d__x000a_Row=0_x000d__x000a_Column=0_x000d__x000a_Height=300_x000d__x000a_Width=300_x000d__x000a_FontName=細明體_x000d__x000a_FontStyle=0_x000d__x000a_FontSize=9_x000d__x000a_PrtFontName=Co 2 6 13" xfId="3741"/>
    <cellStyle name=" 3]_x000d__x000a_Zoomed=1_x000d__x000a_Row=0_x000d__x000a_Column=0_x000d__x000a_Height=300_x000d__x000a_Width=300_x000d__x000a_FontName=細明體_x000d__x000a_FontStyle=0_x000d__x000a_FontSize=9_x000d__x000a_PrtFontName=Co 2 6 13 2 2" xfId="3742"/>
    <cellStyle name=" 3]_x000d__x000a_Zoomed=1_x000d__x000a_Row=0_x000d__x000a_Column=0_x000d__x000a_Height=300_x000d__x000a_Width=300_x000d__x000a_FontName=細明體_x000d__x000a_FontStyle=0_x000d__x000a_FontSize=9_x000d__x000a_PrtFontName=Co 2 6 14" xfId="3743"/>
    <cellStyle name=" 3]_x000d__x000a_Zoomed=1_x000d__x000a_Row=0_x000d__x000a_Column=0_x000d__x000a_Height=300_x000d__x000a_Width=300_x000d__x000a_FontName=細明體_x000d__x000a_FontStyle=0_x000d__x000a_FontSize=9_x000d__x000a_PrtFontName=Co 2 6 14 2 2" xfId="3744"/>
    <cellStyle name=" 3]_x000d__x000a_Zoomed=1_x000d__x000a_Row=0_x000d__x000a_Column=0_x000d__x000a_Height=300_x000d__x000a_Width=300_x000d__x000a_FontName=細明體_x000d__x000a_FontStyle=0_x000d__x000a_FontSize=9_x000d__x000a_PrtFontName=Co 2 6 14 3" xfId="3745"/>
    <cellStyle name=" 3]_x000d__x000a_Zoomed=1_x000d__x000a_Row=0_x000d__x000a_Column=0_x000d__x000a_Height=300_x000d__x000a_Width=300_x000d__x000a_FontName=細明體_x000d__x000a_FontStyle=0_x000d__x000a_FontSize=9_x000d__x000a_PrtFontName=Co 2 6 16" xfId="3746"/>
    <cellStyle name=" 3]_x000d__x000a_Zoomed=1_x000d__x000a_Row=0_x000d__x000a_Column=0_x000d__x000a_Height=300_x000d__x000a_Width=300_x000d__x000a_FontName=細明體_x000d__x000a_FontStyle=0_x000d__x000a_FontSize=9_x000d__x000a_PrtFontName=Co 3 2 3 13 3" xfId="3747"/>
    <cellStyle name=" 3]_x000d__x000a_Zoomed=1_x000d__x000a_Row=0_x000d__x000a_Column=0_x000d__x000a_Height=300_x000d__x000a_Width=300_x000d__x000a_FontName=細明體_x000d__x000a_FontStyle=0_x000d__x000a_FontSize=9_x000d__x000a_PrtFontName=Co 2 6 2 2 2" xfId="3748"/>
    <cellStyle name=" 3]_x000d__x000a_Zoomed=1_x000d__x000a_Row=0_x000d__x000a_Column=0_x000d__x000a_Height=300_x000d__x000a_Width=300_x000d__x000a_FontName=細明體_x000d__x000a_FontStyle=0_x000d__x000a_FontSize=9_x000d__x000a_PrtFontName=Co 2 6 2 3" xfId="3749"/>
    <cellStyle name=" 3]_x000d__x000a_Zoomed=1_x000d__x000a_Row=0_x000d__x000a_Column=0_x000d__x000a_Height=300_x000d__x000a_Width=300_x000d__x000a_FontName=細明體_x000d__x000a_FontStyle=0_x000d__x000a_FontSize=9_x000d__x000a_PrtFontName=Co 2 6 3 2 2" xfId="3750"/>
    <cellStyle name=" 3]_x000d__x000a_Zoomed=1_x000d__x000a_Row=0_x000d__x000a_Column=0_x000d__x000a_Height=300_x000d__x000a_Width=300_x000d__x000a_FontName=細明體_x000d__x000a_FontStyle=0_x000d__x000a_FontSize=9_x000d__x000a_PrtFontName=Co 2 6 3 3" xfId="3751"/>
    <cellStyle name=" 3]_x000d__x000a_Zoomed=1_x000d__x000a_Row=0_x000d__x000a_Column=0_x000d__x000a_Height=300_x000d__x000a_Width=300_x000d__x000a_FontName=細明體_x000d__x000a_FontStyle=0_x000d__x000a_FontSize=9_x000d__x000a_PrtFontName=Co 2 6 4 2 2" xfId="3752"/>
    <cellStyle name=" 3]_x000d__x000a_Zoomed=1_x000d__x000a_Row=0_x000d__x000a_Column=0_x000d__x000a_Height=300_x000d__x000a_Width=300_x000d__x000a_FontName=細明體_x000d__x000a_FontStyle=0_x000d__x000a_FontSize=9_x000d__x000a_PrtFontName=Co 2 8 8 2 2 2" xfId="3753"/>
    <cellStyle name=" 3]_x000d__x000a_Zoomed=1_x000d__x000a_Row=0_x000d__x000a_Column=0_x000d__x000a_Height=300_x000d__x000a_Width=300_x000d__x000a_FontName=細明體_x000d__x000a_FontStyle=0_x000d__x000a_FontSize=9_x000d__x000a_PrtFontName=Co 2 6 4 3" xfId="3754"/>
    <cellStyle name=" 3]_x000d__x000a_Zoomed=1_x000d__x000a_Row=0_x000d__x000a_Column=0_x000d__x000a_Height=300_x000d__x000a_Width=300_x000d__x000a_FontName=細明體_x000d__x000a_FontStyle=0_x000d__x000a_FontSize=9_x000d__x000a_PrtFontName=Co 2 8 8 2 3" xfId="3755"/>
    <cellStyle name=" 3]_x000d__x000a_Zoomed=1_x000d__x000a_Row=0_x000d__x000a_Column=0_x000d__x000a_Height=300_x000d__x000a_Width=300_x000d__x000a_FontName=細明體_x000d__x000a_FontStyle=0_x000d__x000a_FontSize=9_x000d__x000a_PrtFontName=Co 2 6 5 2" xfId="3756"/>
    <cellStyle name=" 3]_x000d__x000a_Zoomed=1_x000d__x000a_Row=0_x000d__x000a_Column=0_x000d__x000a_Height=300_x000d__x000a_Width=300_x000d__x000a_FontName=細明體_x000d__x000a_FontStyle=0_x000d__x000a_FontSize=9_x000d__x000a_PrtFontName=Co 2 8 8 3 2" xfId="3757"/>
    <cellStyle name=" 3]_x000d__x000a_Zoomed=1_x000d__x000a_Row=0_x000d__x000a_Column=0_x000d__x000a_Height=300_x000d__x000a_Width=300_x000d__x000a_FontName=細明體_x000d__x000a_FontStyle=0_x000d__x000a_FontSize=9_x000d__x000a_PrtFontName=Co 3 2 2 3 2 3" xfId="3758"/>
    <cellStyle name=" 3]_x000d__x000a_Zoomed=1_x000d__x000a_Row=0_x000d__x000a_Column=0_x000d__x000a_Height=300_x000d__x000a_Width=300_x000d__x000a_FontName=細明體_x000d__x000a_FontStyle=0_x000d__x000a_FontSize=9_x000d__x000a_PrtFontName=Co 2 6 5 2 2" xfId="3759"/>
    <cellStyle name=" 3]_x000d__x000a_Zoomed=1_x000d__x000a_Row=0_x000d__x000a_Column=0_x000d__x000a_Height=300_x000d__x000a_Width=300_x000d__x000a_FontName=細明體_x000d__x000a_FontStyle=0_x000d__x000a_FontSize=9_x000d__x000a_PrtFontName=Co 2 8 8 3 2 2" xfId="3760"/>
    <cellStyle name=" 3]_x000d__x000a_Zoomed=1_x000d__x000a_Row=0_x000d__x000a_Column=0_x000d__x000a_Height=300_x000d__x000a_Width=300_x000d__x000a_FontName=細明體_x000d__x000a_FontStyle=0_x000d__x000a_FontSize=9_x000d__x000a_PrtFontName=Co 2 6 5 3" xfId="3761"/>
    <cellStyle name=" 3]_x000d__x000a_Zoomed=1_x000d__x000a_Row=0_x000d__x000a_Column=0_x000d__x000a_Height=300_x000d__x000a_Width=300_x000d__x000a_FontName=細明體_x000d__x000a_FontStyle=0_x000d__x000a_FontSize=9_x000d__x000a_PrtFontName=Co 2 8 8 3 3" xfId="3762"/>
    <cellStyle name=" 3]_x000d__x000a_Zoomed=1_x000d__x000a_Row=0_x000d__x000a_Column=0_x000d__x000a_Height=300_x000d__x000a_Width=300_x000d__x000a_FontName=細明體_x000d__x000a_FontStyle=0_x000d__x000a_FontSize=9_x000d__x000a_PrtFontName=Co 4 2 3 3 2 2" xfId="3763"/>
    <cellStyle name=" 3]_x000d__x000a_Zoomed=1_x000d__x000a_Row=0_x000d__x000a_Column=0_x000d__x000a_Height=300_x000d__x000a_Width=300_x000d__x000a_FontName=細明體_x000d__x000a_FontStyle=0_x000d__x000a_FontSize=9_x000d__x000a_PrtFontName=Co 2 6 7" xfId="3764"/>
    <cellStyle name=" 3]_x000d__x000a_Zoomed=1_x000d__x000a_Row=0_x000d__x000a_Column=0_x000d__x000a_Height=300_x000d__x000a_Width=300_x000d__x000a_FontName=細明體_x000d__x000a_FontStyle=0_x000d__x000a_FontSize=9_x000d__x000a_PrtFontName=Co 2 8 8 5" xfId="3765"/>
    <cellStyle name=" 3]_x000d__x000a_Zoomed=1_x000d__x000a_Row=0_x000d__x000a_Column=0_x000d__x000a_Height=300_x000d__x000a_Width=300_x000d__x000a_FontName=細明體_x000d__x000a_FontStyle=0_x000d__x000a_FontSize=9_x000d__x000a_PrtFontName=Co 2 6 8" xfId="3766"/>
    <cellStyle name=" 3]_x000d__x000a_Zoomed=1_x000d__x000a_Row=0_x000d__x000a_Column=0_x000d__x000a_Height=300_x000d__x000a_Width=300_x000d__x000a_FontName=細明體_x000d__x000a_FontStyle=0_x000d__x000a_FontSize=9_x000d__x000a_PrtFontName=Co 2 8 8 6" xfId="3767"/>
    <cellStyle name=" 3]_x000d__x000a_Zoomed=1_x000d__x000a_Row=0_x000d__x000a_Column=0_x000d__x000a_Height=300_x000d__x000a_Width=300_x000d__x000a_FontName=細明體_x000d__x000a_FontStyle=0_x000d__x000a_FontSize=9_x000d__x000a_PrtFontName=Co 4 4 5 3" xfId="3768"/>
    <cellStyle name=" 3]_x000d__x000a_Zoomed=1_x000d__x000a_Row=0_x000d__x000a_Column=0_x000d__x000a_Height=300_x000d__x000a_Width=300_x000d__x000a_FontName=細明體_x000d__x000a_FontStyle=0_x000d__x000a_FontSize=9_x000d__x000a_PrtFontName=Co 2 6 8 4 2 2" xfId="3769"/>
    <cellStyle name=" 3]_x000d__x000a_Zoomed=1_x000d__x000a_Row=0_x000d__x000a_Column=0_x000d__x000a_Height=300_x000d__x000a_Width=300_x000d__x000a_FontName=細明體_x000d__x000a_FontStyle=0_x000d__x000a_FontSize=9_x000d__x000a_PrtFontName=Co 3 3 3 10 2" xfId="3770"/>
    <cellStyle name=" 3]_x000d__x000a_Zoomed=1_x000d__x000a_Row=0_x000d__x000a_Column=0_x000d__x000a_Height=300_x000d__x000a_Width=300_x000d__x000a_FontName=細明體_x000d__x000a_FontStyle=0_x000d__x000a_FontSize=9_x000d__x000a_PrtFontName=Co 2 6 8 2" xfId="3771"/>
    <cellStyle name=" 3]_x000d__x000a_Zoomed=1_x000d__x000a_Row=0_x000d__x000a_Column=0_x000d__x000a_Height=300_x000d__x000a_Width=300_x000d__x000a_FontName=細明體_x000d__x000a_FontStyle=0_x000d__x000a_FontSize=9_x000d__x000a_PrtFontName=Co 2 8 8 6 2" xfId="3772"/>
    <cellStyle name=" 3]_x000d__x000a_Zoomed=1_x000d__x000a_Row=0_x000d__x000a_Column=0_x000d__x000a_Height=300_x000d__x000a_Width=300_x000d__x000a_FontName=細明體_x000d__x000a_FontStyle=0_x000d__x000a_FontSize=9_x000d__x000a_PrtFontName=Co 3 2 2 3 5 3" xfId="3773"/>
    <cellStyle name=" 3]_x000d__x000a_Zoomed=1_x000d__x000a_Row=0_x000d__x000a_Column=0_x000d__x000a_Height=300_x000d__x000a_Width=300_x000d__x000a_FontName=細明體_x000d__x000a_FontStyle=0_x000d__x000a_FontSize=9_x000d__x000a_PrtFontName=Co 3 3 3 10 2 2" xfId="3774"/>
    <cellStyle name=" 3]_x000d__x000a_Zoomed=1_x000d__x000a_Row=0_x000d__x000a_Column=0_x000d__x000a_Height=300_x000d__x000a_Width=300_x000d__x000a_FontName=細明體_x000d__x000a_FontStyle=0_x000d__x000a_FontSize=9_x000d__x000a_PrtFontName=Co 2 6 8 2 2" xfId="3775"/>
    <cellStyle name=" 3]_x000d__x000a_Zoomed=1_x000d__x000a_Row=0_x000d__x000a_Column=0_x000d__x000a_Height=300_x000d__x000a_Width=300_x000d__x000a_FontName=細明體_x000d__x000a_FontStyle=0_x000d__x000a_FontSize=9_x000d__x000a_PrtFontName=Co 2 6 8 2 2 2" xfId="3776"/>
    <cellStyle name=" 3]_x000d__x000a_Zoomed=1_x000d__x000a_Row=0_x000d__x000a_Column=0_x000d__x000a_Height=300_x000d__x000a_Width=300_x000d__x000a_FontName=細明體_x000d__x000a_FontStyle=0_x000d__x000a_FontSize=9_x000d__x000a_PrtFontName=Co 2 6 8 6" xfId="3777"/>
    <cellStyle name=" 3]_x000d__x000a_Zoomed=1_x000d__x000a_Row=0_x000d__x000a_Column=0_x000d__x000a_Height=300_x000d__x000a_Width=300_x000d__x000a_FontName=細明體_x000d__x000a_FontStyle=0_x000d__x000a_FontSize=9_x000d__x000a_PrtFontName=Co 2 6 8 3" xfId="3778"/>
    <cellStyle name=" 3]_x000d__x000a_Zoomed=1_x000d__x000a_Row=0_x000d__x000a_Column=0_x000d__x000a_Height=300_x000d__x000a_Width=300_x000d__x000a_FontName=細明體_x000d__x000a_FontStyle=0_x000d__x000a_FontSize=9_x000d__x000a_PrtFontName=Co 2 8 2 3 2 2" xfId="3779"/>
    <cellStyle name=" 3]_x000d__x000a_Zoomed=1_x000d__x000a_Row=0_x000d__x000a_Column=0_x000d__x000a_Height=300_x000d__x000a_Width=300_x000d__x000a_FontName=細明體_x000d__x000a_FontStyle=0_x000d__x000a_FontSize=9_x000d__x000a_PrtFontName=Co 2 6 8 3 2" xfId="3780"/>
    <cellStyle name=" 3]_x000d__x000a_Zoomed=1_x000d__x000a_Row=0_x000d__x000a_Column=0_x000d__x000a_Height=300_x000d__x000a_Width=300_x000d__x000a_FontName=細明體_x000d__x000a_FontStyle=0_x000d__x000a_FontSize=9_x000d__x000a_PrtFontName=Co 4 3 5 3" xfId="3781"/>
    <cellStyle name=" 3]_x000d__x000a_Zoomed=1_x000d__x000a_Row=0_x000d__x000a_Column=0_x000d__x000a_Height=300_x000d__x000a_Width=300_x000d__x000a_FontName=細明體_x000d__x000a_FontStyle=0_x000d__x000a_FontSize=9_x000d__x000a_PrtFontName=Co 2 6 8 3 2 2" xfId="3782"/>
    <cellStyle name=" 3]_x000d__x000a_Zoomed=1_x000d__x000a_Row=0_x000d__x000a_Column=0_x000d__x000a_Height=300_x000d__x000a_Width=300_x000d__x000a_FontName=細明體_x000d__x000a_FontStyle=0_x000d__x000a_FontSize=9_x000d__x000a_PrtFontName=Co 2 7 8 6" xfId="3783"/>
    <cellStyle name=" 3]_x000d__x000a_Zoomed=1_x000d__x000a_Row=0_x000d__x000a_Column=0_x000d__x000a_Height=300_x000d__x000a_Width=300_x000d__x000a_FontName=細明體_x000d__x000a_FontStyle=0_x000d__x000a_FontSize=9_x000d__x000a_PrtFontName=Co 2 6 8 4 2" xfId="3784"/>
    <cellStyle name=" 3]_x000d__x000a_Zoomed=1_x000d__x000a_Row=0_x000d__x000a_Column=0_x000d__x000a_Height=300_x000d__x000a_Width=300_x000d__x000a_FontName=細明體_x000d__x000a_FontStyle=0_x000d__x000a_FontSize=9_x000d__x000a_PrtFontName=Co 3 3 3 10" xfId="3785"/>
    <cellStyle name=" 3]_x000d__x000a_Zoomed=1_x000d__x000a_Row=0_x000d__x000a_Column=0_x000d__x000a_Height=300_x000d__x000a_Width=300_x000d__x000a_FontName=細明體_x000d__x000a_FontStyle=0_x000d__x000a_FontSize=9_x000d__x000a_PrtFontName=Co 2 6 8 5 2" xfId="3786"/>
    <cellStyle name=" 3]_x000d__x000a_Zoomed=1_x000d__x000a_Row=0_x000d__x000a_Column=0_x000d__x000a_Height=300_x000d__x000a_Width=300_x000d__x000a_FontName=細明體_x000d__x000a_FontStyle=0_x000d__x000a_FontSize=9_x000d__x000a_PrtFontName=Co 2 6 8 6 2" xfId="3787"/>
    <cellStyle name=" 3]_x000d__x000a_Zoomed=1_x000d__x000a_Row=0_x000d__x000a_Column=0_x000d__x000a_Height=300_x000d__x000a_Width=300_x000d__x000a_FontName=細明體_x000d__x000a_FontStyle=0_x000d__x000a_FontSize=9_x000d__x000a_PrtFontName=Co 2 6 8 7" xfId="3788"/>
    <cellStyle name="好_精制静设备  2" xfId="3789"/>
    <cellStyle name=" 3]_x000d__x000a_Zoomed=1_x000d__x000a_Row=0_x000d__x000a_Column=0_x000d__x000a_Height=300_x000d__x000a_Width=300_x000d__x000a_FontName=細明體_x000d__x000a_FontStyle=0_x000d__x000a_FontSize=9_x000d__x000a_PrtFontName=Co 2 6 9" xfId="3790"/>
    <cellStyle name=" 3]_x000d__x000a_Zoomed=1_x000d__x000a_Row=0_x000d__x000a_Column=0_x000d__x000a_Height=300_x000d__x000a_Width=300_x000d__x000a_FontName=細明體_x000d__x000a_FontStyle=0_x000d__x000a_FontSize=9_x000d__x000a_PrtFontName=Co 2 8 8 7" xfId="3791"/>
    <cellStyle name=" 3]_x000d__x000a_Zoomed=1_x000d__x000a_Row=0_x000d__x000a_Column=0_x000d__x000a_Height=300_x000d__x000a_Width=300_x000d__x000a_FontName=細明體_x000d__x000a_FontStyle=0_x000d__x000a_FontSize=9_x000d__x000a_PrtFontName=Co 3 3 3 10 3" xfId="3792"/>
    <cellStyle name=" 3]_x000d__x000a_Zoomed=1_x000d__x000a_Row=0_x000d__x000a_Column=0_x000d__x000a_Height=300_x000d__x000a_Width=300_x000d__x000a_FontName=細明體_x000d__x000a_FontStyle=0_x000d__x000a_FontSize=9_x000d__x000a_PrtFontName=Co 2 6 9 2" xfId="3793"/>
    <cellStyle name=" 3]_x000d__x000a_Zoomed=1_x000d__x000a_Row=0_x000d__x000a_Column=0_x000d__x000a_Height=300_x000d__x000a_Width=300_x000d__x000a_FontName=細明體_x000d__x000a_FontStyle=0_x000d__x000a_FontSize=9_x000d__x000a_PrtFontName=Co 3 2 2 3 6 3" xfId="3794"/>
    <cellStyle name=" 3]_x000d__x000a_Zoomed=1_x000d__x000a_Row=0_x000d__x000a_Column=0_x000d__x000a_Height=300_x000d__x000a_Width=300_x000d__x000a_FontName=細明體_x000d__x000a_FontStyle=0_x000d__x000a_FontSize=9_x000d__x000a_PrtFontName=Co 5" xfId="3795"/>
    <cellStyle name=" 3]_x000d__x000a_Zoomed=1_x000d__x000a_Row=0_x000d__x000a_Column=0_x000d__x000a_Height=300_x000d__x000a_Width=300_x000d__x000a_FontName=細明體_x000d__x000a_FontStyle=0_x000d__x000a_FontSize=9_x000d__x000a_PrtFontName=Co 2 6 9 2 2" xfId="3796"/>
    <cellStyle name=" 3]_x000d__x000a_Zoomed=1_x000d__x000a_Row=0_x000d__x000a_Column=0_x000d__x000a_Height=300_x000d__x000a_Width=300_x000d__x000a_FontName=細明體_x000d__x000a_FontStyle=0_x000d__x000a_FontSize=9_x000d__x000a_PrtFontName=Co 2 6 9 3" xfId="3797"/>
    <cellStyle name=" 3]_x000d__x000a_Zoomed=1_x000d__x000a_Row=0_x000d__x000a_Column=0_x000d__x000a_Height=300_x000d__x000a_Width=300_x000d__x000a_FontName=細明體_x000d__x000a_FontStyle=0_x000d__x000a_FontSize=9_x000d__x000a_PrtFontName=Co 5 2 2 8" xfId="3798"/>
    <cellStyle name=" 3]_x000d__x000a_Zoomed=1_x000d__x000a_Row=0_x000d__x000a_Column=0_x000d__x000a_Height=300_x000d__x000a_Width=300_x000d__x000a_FontName=細明體_x000d__x000a_FontStyle=0_x000d__x000a_FontSize=9_x000d__x000a_PrtFontName=Co 2 7" xfId="3799"/>
    <cellStyle name=" 3]_x000d__x000a_Zoomed=1_x000d__x000a_Row=0_x000d__x000a_Column=0_x000d__x000a_Height=300_x000d__x000a_Width=300_x000d__x000a_FontName=細明體_x000d__x000a_FontStyle=0_x000d__x000a_FontSize=9_x000d__x000a_PrtFontName=Co 5 2 2 8 2" xfId="3800"/>
    <cellStyle name=" 3]_x000d__x000a_Zoomed=1_x000d__x000a_Row=0_x000d__x000a_Column=0_x000d__x000a_Height=300_x000d__x000a_Width=300_x000d__x000a_FontName=細明體_x000d__x000a_FontStyle=0_x000d__x000a_FontSize=9_x000d__x000a_PrtFontName=Co 2 7 2" xfId="3801"/>
    <cellStyle name=" 3]_x000d__x000a_Zoomed=1_x000d__x000a_Row=0_x000d__x000a_Column=0_x000d__x000a_Height=300_x000d__x000a_Width=300_x000d__x000a_FontName=細明體_x000d__x000a_FontStyle=0_x000d__x000a_FontSize=9_x000d__x000a_PrtFontName=Co 2 8 10" xfId="3802"/>
    <cellStyle name=" 3]_x000d__x000a_Zoomed=1_x000d__x000a_Row=0_x000d__x000a_Column=0_x000d__x000a_Height=300_x000d__x000a_Width=300_x000d__x000a_FontName=細明體_x000d__x000a_FontStyle=0_x000d__x000a_FontSize=9_x000d__x000a_PrtFontName=Co 5 2 2 8 2 2" xfId="3803"/>
    <cellStyle name=" 3]_x000d__x000a_Zoomed=1_x000d__x000a_Row=0_x000d__x000a_Column=0_x000d__x000a_Height=300_x000d__x000a_Width=300_x000d__x000a_FontName=細明體_x000d__x000a_FontStyle=0_x000d__x000a_FontSize=9_x000d__x000a_PrtFontName=Co 2 7 2 2" xfId="3804"/>
    <cellStyle name=" 3]_x000d__x000a_Zoomed=1_x000d__x000a_Row=0_x000d__x000a_Column=0_x000d__x000a_Height=300_x000d__x000a_Width=300_x000d__x000a_FontName=細明體_x000d__x000a_FontStyle=0_x000d__x000a_FontSize=9_x000d__x000a_PrtFontName=Co 2 7 2 2 2" xfId="3805"/>
    <cellStyle name=" 3]_x000d__x000a_Zoomed=1_x000d__x000a_Row=0_x000d__x000a_Column=0_x000d__x000a_Height=300_x000d__x000a_Width=300_x000d__x000a_FontName=細明體_x000d__x000a_FontStyle=0_x000d__x000a_FontSize=9_x000d__x000a_PrtFontName=Co 2 7 2 3" xfId="3806"/>
    <cellStyle name=" 3]_x000d__x000a_Zoomed=1_x000d__x000a_Row=0_x000d__x000a_Column=0_x000d__x000a_Height=300_x000d__x000a_Width=300_x000d__x000a_FontName=細明體_x000d__x000a_FontStyle=0_x000d__x000a_FontSize=9_x000d__x000a_PrtFontName=Co 2 7 3 2" xfId="3807"/>
    <cellStyle name=" 3]_x000d__x000a_Zoomed=1_x000d__x000a_Row=0_x000d__x000a_Column=0_x000d__x000a_Height=300_x000d__x000a_Width=300_x000d__x000a_FontName=細明體_x000d__x000a_FontStyle=0_x000d__x000a_FontSize=9_x000d__x000a_PrtFontName=Co 3 4 3 13" xfId="3808"/>
    <cellStyle name=" 3]_x000d__x000a_Zoomed=1_x000d__x000a_Row=0_x000d__x000a_Column=0_x000d__x000a_Height=300_x000d__x000a_Width=300_x000d__x000a_FontName=細明體_x000d__x000a_FontStyle=0_x000d__x000a_FontSize=9_x000d__x000a_PrtFontName=Co 2 7 3 2 2" xfId="3809"/>
    <cellStyle name=" 3]_x000d__x000a_Zoomed=1_x000d__x000a_Row=0_x000d__x000a_Column=0_x000d__x000a_Height=300_x000d__x000a_Width=300_x000d__x000a_FontName=細明體_x000d__x000a_FontStyle=0_x000d__x000a_FontSize=9_x000d__x000a_PrtFontName=Co 3 4 3 13 2" xfId="3810"/>
    <cellStyle name=" 3]_x000d__x000a_Zoomed=1_x000d__x000a_Row=0_x000d__x000a_Column=0_x000d__x000a_Height=300_x000d__x000a_Width=300_x000d__x000a_FontName=細明體_x000d__x000a_FontStyle=0_x000d__x000a_FontSize=9_x000d__x000a_PrtFontName=Co 2 7 3 3" xfId="3811"/>
    <cellStyle name=" 3]_x000d__x000a_Zoomed=1_x000d__x000a_Row=0_x000d__x000a_Column=0_x000d__x000a_Height=300_x000d__x000a_Width=300_x000d__x000a_FontName=細明體_x000d__x000a_FontStyle=0_x000d__x000a_FontSize=9_x000d__x000a_PrtFontName=Co 3 4 3 14" xfId="3812"/>
    <cellStyle name=" 3]_x000d__x000a_Zoomed=1_x000d__x000a_Row=0_x000d__x000a_Column=0_x000d__x000a_Height=300_x000d__x000a_Width=300_x000d__x000a_FontName=細明體_x000d__x000a_FontStyle=0_x000d__x000a_FontSize=9_x000d__x000a_PrtFontName=Co 2 7 4" xfId="3813"/>
    <cellStyle name=" 3]_x000d__x000a_Zoomed=1_x000d__x000a_Row=0_x000d__x000a_Column=0_x000d__x000a_Height=300_x000d__x000a_Width=300_x000d__x000a_FontName=細明體_x000d__x000a_FontStyle=0_x000d__x000a_FontSize=9_x000d__x000a_PrtFontName=Co 2 8 9 2" xfId="3814"/>
    <cellStyle name=" 3]_x000d__x000a_Zoomed=1_x000d__x000a_Row=0_x000d__x000a_Column=0_x000d__x000a_Height=300_x000d__x000a_Width=300_x000d__x000a_FontName=細明體_x000d__x000a_FontStyle=0_x000d__x000a_FontSize=9_x000d__x000a_PrtFontName=Co 2 7 5" xfId="3815"/>
    <cellStyle name=" 3]_x000d__x000a_Zoomed=1_x000d__x000a_Row=0_x000d__x000a_Column=0_x000d__x000a_Height=300_x000d__x000a_Width=300_x000d__x000a_FontName=細明體_x000d__x000a_FontStyle=0_x000d__x000a_FontSize=9_x000d__x000a_PrtFontName=Co 2 7 5 2" xfId="3816"/>
    <cellStyle name=" 3]_x000d__x000a_Zoomed=1_x000d__x000a_Row=0_x000d__x000a_Column=0_x000d__x000a_Height=300_x000d__x000a_Width=300_x000d__x000a_FontName=細明體_x000d__x000a_FontStyle=0_x000d__x000a_FontSize=9_x000d__x000a_PrtFontName=Co 2 7 5 2 2" xfId="3817"/>
    <cellStyle name=" 3]_x000d__x000a_Zoomed=1_x000d__x000a_Row=0_x000d__x000a_Column=0_x000d__x000a_Height=300_x000d__x000a_Width=300_x000d__x000a_FontName=細明體_x000d__x000a_FontStyle=0_x000d__x000a_FontSize=9_x000d__x000a_PrtFontName=Co 2 7 5 3" xfId="3818"/>
    <cellStyle name=" 3]_x000d__x000a_Zoomed=1_x000d__x000a_Row=0_x000d__x000a_Column=0_x000d__x000a_Height=300_x000d__x000a_Width=300_x000d__x000a_FontName=細明體_x000d__x000a_FontStyle=0_x000d__x000a_FontSize=9_x000d__x000a_PrtFontName=Co 4 2 3 4 2 2" xfId="3819"/>
    <cellStyle name=" 3]_x000d__x000a_Zoomed=1_x000d__x000a_Row=0_x000d__x000a_Column=0_x000d__x000a_Height=300_x000d__x000a_Width=300_x000d__x000a_FontName=細明體_x000d__x000a_FontStyle=0_x000d__x000a_FontSize=9_x000d__x000a_PrtFontName=Co 2 7 6" xfId="3820"/>
    <cellStyle name=" 3]_x000d__x000a_Zoomed=1_x000d__x000a_Row=0_x000d__x000a_Column=0_x000d__x000a_Height=300_x000d__x000a_Width=300_x000d__x000a_FontName=細明體_x000d__x000a_FontStyle=0_x000d__x000a_FontSize=9_x000d__x000a_PrtFontName=Co 2 7 6 2" xfId="3821"/>
    <cellStyle name=" 3]_x000d__x000a_Zoomed=1_x000d__x000a_Row=0_x000d__x000a_Column=0_x000d__x000a_Height=300_x000d__x000a_Width=300_x000d__x000a_FontName=細明體_x000d__x000a_FontStyle=0_x000d__x000a_FontSize=9_x000d__x000a_PrtFontName=Co 2 7 6 2 2" xfId="3822"/>
    <cellStyle name=" 3]_x000d__x000a_Zoomed=1_x000d__x000a_Row=0_x000d__x000a_Column=0_x000d__x000a_Height=300_x000d__x000a_Width=300_x000d__x000a_FontName=細明體_x000d__x000a_FontStyle=0_x000d__x000a_FontSize=9_x000d__x000a_PrtFontName=Co 2 7 6 3" xfId="3823"/>
    <cellStyle name=" 3]_x000d__x000a_Zoomed=1_x000d__x000a_Row=0_x000d__x000a_Column=0_x000d__x000a_Height=300_x000d__x000a_Width=300_x000d__x000a_FontName=細明體_x000d__x000a_FontStyle=0_x000d__x000a_FontSize=9_x000d__x000a_PrtFontName=Co 2 7 7" xfId="3824"/>
    <cellStyle name=" 3]_x000d__x000a_Zoomed=1_x000d__x000a_Row=0_x000d__x000a_Column=0_x000d__x000a_Height=300_x000d__x000a_Width=300_x000d__x000a_FontName=細明體_x000d__x000a_FontStyle=0_x000d__x000a_FontSize=9_x000d__x000a_PrtFontName=Co 2 7 7 2" xfId="3825"/>
    <cellStyle name=" 3]_x000d__x000a_Zoomed=1_x000d__x000a_Row=0_x000d__x000a_Column=0_x000d__x000a_Height=300_x000d__x000a_Width=300_x000d__x000a_FontName=細明體_x000d__x000a_FontStyle=0_x000d__x000a_FontSize=9_x000d__x000a_PrtFontName=Co 2 7 7 2 2" xfId="3826"/>
    <cellStyle name=" 3]_x000d__x000a_Zoomed=1_x000d__x000a_Row=0_x000d__x000a_Column=0_x000d__x000a_Height=300_x000d__x000a_Width=300_x000d__x000a_FontName=細明體_x000d__x000a_FontStyle=0_x000d__x000a_FontSize=9_x000d__x000a_PrtFontName=Co 2 7 7 3" xfId="3827"/>
    <cellStyle name=" 3]_x000d__x000a_Zoomed=1_x000d__x000a_Row=0_x000d__x000a_Column=0_x000d__x000a_Height=300_x000d__x000a_Width=300_x000d__x000a_FontName=細明體_x000d__x000a_FontStyle=0_x000d__x000a_FontSize=9_x000d__x000a_PrtFontName=Co 2 7 8 2" xfId="3828"/>
    <cellStyle name=" 3]_x000d__x000a_Zoomed=1_x000d__x000a_Row=0_x000d__x000a_Column=0_x000d__x000a_Height=300_x000d__x000a_Width=300_x000d__x000a_FontName=細明體_x000d__x000a_FontStyle=0_x000d__x000a_FontSize=9_x000d__x000a_PrtFontName=Co 3 3 3 11 2 2" xfId="3829"/>
    <cellStyle name=" 3]_x000d__x000a_Zoomed=1_x000d__x000a_Row=0_x000d__x000a_Column=0_x000d__x000a_Height=300_x000d__x000a_Width=300_x000d__x000a_FontName=細明體_x000d__x000a_FontStyle=0_x000d__x000a_FontSize=9_x000d__x000a_PrtFontName=Co 2 7 8 2 2" xfId="3830"/>
    <cellStyle name=" 3]_x000d__x000a_Zoomed=1_x000d__x000a_Row=0_x000d__x000a_Column=0_x000d__x000a_Height=300_x000d__x000a_Width=300_x000d__x000a_FontName=細明體_x000d__x000a_FontStyle=0_x000d__x000a_FontSize=9_x000d__x000a_PrtFontName=Co 2 7 8 2 2 2" xfId="3831"/>
    <cellStyle name=" 3]_x000d__x000a_Zoomed=1_x000d__x000a_Row=0_x000d__x000a_Column=0_x000d__x000a_Height=300_x000d__x000a_Width=300_x000d__x000a_FontName=細明體_x000d__x000a_FontStyle=0_x000d__x000a_FontSize=9_x000d__x000a_PrtFontName=Co 2 7 8 2 3" xfId="3832"/>
    <cellStyle name=" 3]_x000d__x000a_Zoomed=1_x000d__x000a_Row=0_x000d__x000a_Column=0_x000d__x000a_Height=300_x000d__x000a_Width=300_x000d__x000a_FontName=細明體_x000d__x000a_FontStyle=0_x000d__x000a_FontSize=9_x000d__x000a_PrtFontName=Co 2 7 8 3" xfId="3833"/>
    <cellStyle name=" 3]_x000d__x000a_Zoomed=1_x000d__x000a_Row=0_x000d__x000a_Column=0_x000d__x000a_Height=300_x000d__x000a_Width=300_x000d__x000a_FontName=細明體_x000d__x000a_FontStyle=0_x000d__x000a_FontSize=9_x000d__x000a_PrtFontName=Co 2 8 2 4 2 2" xfId="3834"/>
    <cellStyle name=" 3]_x000d__x000a_Zoomed=1_x000d__x000a_Row=0_x000d__x000a_Column=0_x000d__x000a_Height=300_x000d__x000a_Width=300_x000d__x000a_FontName=細明體_x000d__x000a_FontStyle=0_x000d__x000a_FontSize=9_x000d__x000a_PrtFontName=Co 2 7 8 3 2" xfId="3835"/>
    <cellStyle name=" 3]_x000d__x000a_Zoomed=1_x000d__x000a_Row=0_x000d__x000a_Column=0_x000d__x000a_Height=300_x000d__x000a_Width=300_x000d__x000a_FontName=細明體_x000d__x000a_FontStyle=0_x000d__x000a_FontSize=9_x000d__x000a_PrtFontName=Co 2 7 8 3 2 2" xfId="3836"/>
    <cellStyle name=" 3]_x000d__x000a_Zoomed=1_x000d__x000a_Row=0_x000d__x000a_Column=0_x000d__x000a_Height=300_x000d__x000a_Width=300_x000d__x000a_FontName=細明體_x000d__x000a_FontStyle=0_x000d__x000a_FontSize=9_x000d__x000a_PrtFontName=Co 2 7 8 3 3" xfId="3837"/>
    <cellStyle name=" 3]_x000d__x000a_Zoomed=1_x000d__x000a_Row=0_x000d__x000a_Column=0_x000d__x000a_Height=300_x000d__x000a_Width=300_x000d__x000a_FontName=細明體_x000d__x000a_FontStyle=0_x000d__x000a_FontSize=9_x000d__x000a_PrtFontName=Co 3 5 12 2 2" xfId="3838"/>
    <cellStyle name=" 3]_x000d__x000a_Zoomed=1_x000d__x000a_Row=0_x000d__x000a_Column=0_x000d__x000a_Height=300_x000d__x000a_Width=300_x000d__x000a_FontName=細明體_x000d__x000a_FontStyle=0_x000d__x000a_FontSize=9_x000d__x000a_PrtFontName=Co 4 2 2 3 2 2" xfId="3839"/>
    <cellStyle name=" 3]_x000d__x000a_Zoomed=1_x000d__x000a_Row=0_x000d__x000a_Column=0_x000d__x000a_Height=300_x000d__x000a_Width=300_x000d__x000a_FontName=細明體_x000d__x000a_FontStyle=0_x000d__x000a_FontSize=9_x000d__x000a_PrtFontName=Co 2 7 8 4 2" xfId="3840"/>
    <cellStyle name=" 3]_x000d__x000a_Zoomed=1_x000d__x000a_Row=0_x000d__x000a_Column=0_x000d__x000a_Height=300_x000d__x000a_Width=300_x000d__x000a_FontName=細明體_x000d__x000a_FontStyle=0_x000d__x000a_FontSize=9_x000d__x000a_PrtFontName=Co 2 7 8 4 2 2" xfId="3841"/>
    <cellStyle name=" 3]_x000d__x000a_Zoomed=1_x000d__x000a_Row=0_x000d__x000a_Column=0_x000d__x000a_Height=300_x000d__x000a_Width=300_x000d__x000a_FontName=細明體_x000d__x000a_FontStyle=0_x000d__x000a_FontSize=9_x000d__x000a_PrtFontName=Co 2 7 8 4 3" xfId="3842"/>
    <cellStyle name=" 3]_x000d__x000a_Zoomed=1_x000d__x000a_Row=0_x000d__x000a_Column=0_x000d__x000a_Height=300_x000d__x000a_Width=300_x000d__x000a_FontName=細明體_x000d__x000a_FontStyle=0_x000d__x000a_FontSize=9_x000d__x000a_PrtFontName=Co 4 2 2 3 3 2" xfId="3843"/>
    <cellStyle name=" 3]_x000d__x000a_Zoomed=1_x000d__x000a_Row=0_x000d__x000a_Column=0_x000d__x000a_Height=300_x000d__x000a_Width=300_x000d__x000a_FontName=細明體_x000d__x000a_FontStyle=0_x000d__x000a_FontSize=9_x000d__x000a_PrtFontName=Co 2 7 8 5" xfId="3844"/>
    <cellStyle name=" 3]_x000d__x000a_Zoomed=1_x000d__x000a_Row=0_x000d__x000a_Column=0_x000d__x000a_Height=300_x000d__x000a_Width=300_x000d__x000a_FontName=細明體_x000d__x000a_FontStyle=0_x000d__x000a_FontSize=9_x000d__x000a_PrtFontName=Co 2 7 8 7" xfId="3845"/>
    <cellStyle name=" 3]_x000d__x000a_Zoomed=1_x000d__x000a_Row=0_x000d__x000a_Column=0_x000d__x000a_Height=300_x000d__x000a_Width=300_x000d__x000a_FontName=細明體_x000d__x000a_FontStyle=0_x000d__x000a_FontSize=9_x000d__x000a_PrtFontName=Co 2 7 9 2 2" xfId="3846"/>
    <cellStyle name=" 3]_x000d__x000a_Zoomed=1_x000d__x000a_Row=0_x000d__x000a_Column=0_x000d__x000a_Height=300_x000d__x000a_Width=300_x000d__x000a_FontName=細明體_x000d__x000a_FontStyle=0_x000d__x000a_FontSize=9_x000d__x000a_PrtFontName=Co 2 7 9 3" xfId="3847"/>
    <cellStyle name=" 3]_x000d__x000a_Zoomed=1_x000d__x000a_Row=0_x000d__x000a_Column=0_x000d__x000a_Height=300_x000d__x000a_Width=300_x000d__x000a_FontName=細明體_x000d__x000a_FontStyle=0_x000d__x000a_FontSize=9_x000d__x000a_PrtFontName=Co 5 2 2 9" xfId="3848"/>
    <cellStyle name=" 3]_x000d__x000a_Zoomed=1_x000d__x000a_Row=0_x000d__x000a_Column=0_x000d__x000a_Height=300_x000d__x000a_Width=300_x000d__x000a_FontName=細明體_x000d__x000a_FontStyle=0_x000d__x000a_FontSize=9_x000d__x000a_PrtFontName=Co 2 8" xfId="3849"/>
    <cellStyle name=" 3]_x000d__x000a_Zoomed=1_x000d__x000a_Row=0_x000d__x000a_Column=0_x000d__x000a_Height=300_x000d__x000a_Width=300_x000d__x000a_FontName=細明體_x000d__x000a_FontStyle=0_x000d__x000a_FontSize=9_x000d__x000a_PrtFontName=Co 5 2 2 9 2" xfId="3850"/>
    <cellStyle name=" 3]_x000d__x000a_Zoomed=1_x000d__x000a_Row=0_x000d__x000a_Column=0_x000d__x000a_Height=300_x000d__x000a_Width=300_x000d__x000a_FontName=細明體_x000d__x000a_FontStyle=0_x000d__x000a_FontSize=9_x000d__x000a_PrtFontName=Co 2 8 2" xfId="3851"/>
    <cellStyle name=" 3]_x000d__x000a_Zoomed=1_x000d__x000a_Row=0_x000d__x000a_Column=0_x000d__x000a_Height=300_x000d__x000a_Width=300_x000d__x000a_FontName=細明體_x000d__x000a_FontStyle=0_x000d__x000a_FontSize=9_x000d__x000a_PrtFontName=Co 2 8 2 2 2" xfId="3852"/>
    <cellStyle name=" 3]_x000d__x000a_Zoomed=1_x000d__x000a_Row=0_x000d__x000a_Column=0_x000d__x000a_Height=300_x000d__x000a_Width=300_x000d__x000a_FontName=細明體_x000d__x000a_FontStyle=0_x000d__x000a_FontSize=9_x000d__x000a_PrtFontName=Co 2 8 2 2 3" xfId="3853"/>
    <cellStyle name=" 3]_x000d__x000a_Zoomed=1_x000d__x000a_Row=0_x000d__x000a_Column=0_x000d__x000a_Height=300_x000d__x000a_Width=300_x000d__x000a_FontName=細明體_x000d__x000a_FontStyle=0_x000d__x000a_FontSize=9_x000d__x000a_PrtFontName=Co 2 8 2 3" xfId="3854"/>
    <cellStyle name=" 3]_x000d__x000a_Zoomed=1_x000d__x000a_Row=0_x000d__x000a_Column=0_x000d__x000a_Height=300_x000d__x000a_Width=300_x000d__x000a_FontName=細明體_x000d__x000a_FontStyle=0_x000d__x000a_FontSize=9_x000d__x000a_PrtFontName=Co 2 8 2 3 2" xfId="3855"/>
    <cellStyle name=" 3]_x000d__x000a_Zoomed=1_x000d__x000a_Row=0_x000d__x000a_Column=0_x000d__x000a_Height=300_x000d__x000a_Width=300_x000d__x000a_FontName=細明體_x000d__x000a_FontStyle=0_x000d__x000a_FontSize=9_x000d__x000a_PrtFontName=Co 2 8 2 4 2" xfId="3856"/>
    <cellStyle name=" 3]_x000d__x000a_Zoomed=1_x000d__x000a_Row=0_x000d__x000a_Column=0_x000d__x000a_Height=300_x000d__x000a_Width=300_x000d__x000a_FontName=細明體_x000d__x000a_FontStyle=0_x000d__x000a_FontSize=9_x000d__x000a_PrtFontName=Co 2 8 2 4 3" xfId="3857"/>
    <cellStyle name=" 3]_x000d__x000a_Zoomed=1_x000d__x000a_Row=0_x000d__x000a_Column=0_x000d__x000a_Height=300_x000d__x000a_Width=300_x000d__x000a_FontName=細明體_x000d__x000a_FontStyle=0_x000d__x000a_FontSize=9_x000d__x000a_PrtFontName=Co 2 8 2 5" xfId="3858"/>
    <cellStyle name=" 3]_x000d__x000a_Zoomed=1_x000d__x000a_Row=0_x000d__x000a_Column=0_x000d__x000a_Height=300_x000d__x000a_Width=300_x000d__x000a_FontName=細明體_x000d__x000a_FontStyle=0_x000d__x000a_FontSize=9_x000d__x000a_PrtFontName=Co 2 8 2 6" xfId="3859"/>
    <cellStyle name=" 3]_x000d__x000a_Zoomed=1_x000d__x000a_Row=0_x000d__x000a_Column=0_x000d__x000a_Height=300_x000d__x000a_Width=300_x000d__x000a_FontName=細明體_x000d__x000a_FontStyle=0_x000d__x000a_FontSize=9_x000d__x000a_PrtFontName=Co 3 3 8 2 2" xfId="3860"/>
    <cellStyle name=" 3]_x000d__x000a_Zoomed=1_x000d__x000a_Row=0_x000d__x000a_Column=0_x000d__x000a_Height=300_x000d__x000a_Width=300_x000d__x000a_FontName=細明體_x000d__x000a_FontStyle=0_x000d__x000a_FontSize=9_x000d__x000a_PrtFontName=Co 5 2 2 9 3" xfId="3861"/>
    <cellStyle name=" 3]_x000d__x000a_Zoomed=1_x000d__x000a_Row=0_x000d__x000a_Column=0_x000d__x000a_Height=300_x000d__x000a_Width=300_x000d__x000a_FontName=細明體_x000d__x000a_FontStyle=0_x000d__x000a_FontSize=9_x000d__x000a_PrtFontName=Co 2 8 3" xfId="3862"/>
    <cellStyle name=" 3]_x000d__x000a_Zoomed=1_x000d__x000a_Row=0_x000d__x000a_Column=0_x000d__x000a_Height=300_x000d__x000a_Width=300_x000d__x000a_FontName=細明體_x000d__x000a_FontStyle=0_x000d__x000a_FontSize=9_x000d__x000a_PrtFontName=Co 2 8 3 2 2" xfId="3863"/>
    <cellStyle name=" 3]_x000d__x000a_Zoomed=1_x000d__x000a_Row=0_x000d__x000a_Column=0_x000d__x000a_Height=300_x000d__x000a_Width=300_x000d__x000a_FontName=細明體_x000d__x000a_FontStyle=0_x000d__x000a_FontSize=9_x000d__x000a_PrtFontName=Co 2 8 3 3" xfId="3864"/>
    <cellStyle name=" 3]_x000d__x000a_Zoomed=1_x000d__x000a_Row=0_x000d__x000a_Column=0_x000d__x000a_Height=300_x000d__x000a_Width=300_x000d__x000a_FontName=細明體_x000d__x000a_FontStyle=0_x000d__x000a_FontSize=9_x000d__x000a_PrtFontName=Co 2 8 4" xfId="3865"/>
    <cellStyle name=" 3]_x000d__x000a_Zoomed=1_x000d__x000a_Row=0_x000d__x000a_Column=0_x000d__x000a_Height=300_x000d__x000a_Width=300_x000d__x000a_FontName=細明體_x000d__x000a_FontStyle=0_x000d__x000a_FontSize=9_x000d__x000a_PrtFontName=Co 2 8 6" xfId="3866"/>
    <cellStyle name=" 3]_x000d__x000a_Zoomed=1_x000d__x000a_Row=0_x000d__x000a_Column=0_x000d__x000a_Height=300_x000d__x000a_Width=300_x000d__x000a_FontName=細明體_x000d__x000a_FontStyle=0_x000d__x000a_FontSize=9_x000d__x000a_PrtFontName=Co 2 8 7" xfId="3867"/>
    <cellStyle name=" 3]_x000d__x000a_Zoomed=1_x000d__x000a_Row=0_x000d__x000a_Column=0_x000d__x000a_Height=300_x000d__x000a_Width=300_x000d__x000a_FontName=細明體_x000d__x000a_FontStyle=0_x000d__x000a_FontSize=9_x000d__x000a_PrtFontName=Co 2 8 8" xfId="3868"/>
    <cellStyle name=" 3]_x000d__x000a_Zoomed=1_x000d__x000a_Row=0_x000d__x000a_Column=0_x000d__x000a_Height=300_x000d__x000a_Width=300_x000d__x000a_FontName=細明體_x000d__x000a_FontStyle=0_x000d__x000a_FontSize=9_x000d__x000a_PrtFontName=Co 4 4 7 3" xfId="3869"/>
    <cellStyle name=" 3]_x000d__x000a_Zoomed=1_x000d__x000a_Row=0_x000d__x000a_Column=0_x000d__x000a_Height=300_x000d__x000a_Width=300_x000d__x000a_FontName=細明體_x000d__x000a_FontStyle=0_x000d__x000a_FontSize=9_x000d__x000a_PrtFontName=Co 3 3 3 12 2" xfId="3870"/>
    <cellStyle name=" 3]_x000d__x000a_Zoomed=1_x000d__x000a_Row=0_x000d__x000a_Column=0_x000d__x000a_Height=300_x000d__x000a_Width=300_x000d__x000a_FontName=細明體_x000d__x000a_FontStyle=0_x000d__x000a_FontSize=9_x000d__x000a_PrtFontName=Co 2 8 9" xfId="3871"/>
    <cellStyle name=" 3]_x000d__x000a_Zoomed=1_x000d__x000a_Row=0_x000d__x000a_Column=0_x000d__x000a_Height=300_x000d__x000a_Width=300_x000d__x000a_FontName=細明體_x000d__x000a_FontStyle=0_x000d__x000a_FontSize=9_x000d__x000a_PrtFontName=Co 3 3 3 12 3" xfId="3872"/>
    <cellStyle name=" 3]_x000d__x000a_Zoomed=1_x000d__x000a_Row=0_x000d__x000a_Column=0_x000d__x000a_Height=300_x000d__x000a_Width=300_x000d__x000a_FontName=細明體_x000d__x000a_FontStyle=0_x000d__x000a_FontSize=9_x000d__x000a_PrtFontName=Co 2 9 2 2" xfId="3873"/>
    <cellStyle name=" 3]_x000d__x000a_Zoomed=1_x000d__x000a_Row=0_x000d__x000a_Column=0_x000d__x000a_Height=300_x000d__x000a_Width=300_x000d__x000a_FontName=細明體_x000d__x000a_FontStyle=0_x000d__x000a_FontSize=9_x000d__x000a_PrtFontName=Co 2 9 2 2 2" xfId="3874"/>
    <cellStyle name=" 3]_x000d__x000a_Zoomed=1_x000d__x000a_Row=0_x000d__x000a_Column=0_x000d__x000a_Height=300_x000d__x000a_Width=300_x000d__x000a_FontName=細明體_x000d__x000a_FontStyle=0_x000d__x000a_FontSize=9_x000d__x000a_PrtFontName=Co 2 9 3" xfId="3875"/>
    <cellStyle name=" 3]_x000d__x000a_Zoomed=1_x000d__x000a_Row=0_x000d__x000a_Column=0_x000d__x000a_Height=300_x000d__x000a_Width=300_x000d__x000a_FontName=細明體_x000d__x000a_FontStyle=0_x000d__x000a_FontSize=9_x000d__x000a_PrtFontName=Co 3 2 3 8 2 2 2" xfId="3876"/>
    <cellStyle name=" 3]_x000d__x000a_Zoomed=1_x000d__x000a_Row=0_x000d__x000a_Column=0_x000d__x000a_Height=300_x000d__x000a_Width=300_x000d__x000a_FontName=細明體_x000d__x000a_FontStyle=0_x000d__x000a_FontSize=9_x000d__x000a_PrtFontName=Co 2 9 3 2" xfId="3877"/>
    <cellStyle name=" 3]_x000d__x000a_Zoomed=1_x000d__x000a_Row=0_x000d__x000a_Column=0_x000d__x000a_Height=300_x000d__x000a_Width=300_x000d__x000a_FontName=細明體_x000d__x000a_FontStyle=0_x000d__x000a_FontSize=9_x000d__x000a_PrtFontName=Co 2 9 3 2 2" xfId="3878"/>
    <cellStyle name=" 3]_x000d__x000a_Zoomed=1_x000d__x000a_Row=0_x000d__x000a_Column=0_x000d__x000a_Height=300_x000d__x000a_Width=300_x000d__x000a_FontName=細明體_x000d__x000a_FontStyle=0_x000d__x000a_FontSize=9_x000d__x000a_PrtFontName=Co 2 9 3 3" xfId="3879"/>
    <cellStyle name=" 3]_x000d__x000a_Zoomed=1_x000d__x000a_Row=0_x000d__x000a_Column=0_x000d__x000a_Height=300_x000d__x000a_Width=300_x000d__x000a_FontName=細明體_x000d__x000a_FontStyle=0_x000d__x000a_FontSize=9_x000d__x000a_PrtFontName=Co 2 9 4" xfId="3880"/>
    <cellStyle name=" 3]_x000d__x000a_Zoomed=1_x000d__x000a_Row=0_x000d__x000a_Column=0_x000d__x000a_Height=300_x000d__x000a_Width=300_x000d__x000a_FontName=細明體_x000d__x000a_FontStyle=0_x000d__x000a_FontSize=9_x000d__x000a_PrtFontName=Co 4 2 2 12 2 2" xfId="3881"/>
    <cellStyle name=" 3]_x000d__x000a_Zoomed=1_x000d__x000a_Row=0_x000d__x000a_Column=0_x000d__x000a_Height=300_x000d__x000a_Width=300_x000d__x000a_FontName=細明體_x000d__x000a_FontStyle=0_x000d__x000a_FontSize=9_x000d__x000a_PrtFontName=Co 2 9 4 2" xfId="3882"/>
    <cellStyle name=" 3]_x000d__x000a_Zoomed=1_x000d__x000a_Row=0_x000d__x000a_Column=0_x000d__x000a_Height=300_x000d__x000a_Width=300_x000d__x000a_FontName=細明體_x000d__x000a_FontStyle=0_x000d__x000a_FontSize=9_x000d__x000a_PrtFontName=Co 3 2 4" xfId="3883"/>
    <cellStyle name=" 3]_x000d__x000a_Zoomed=1_x000d__x000a_Row=0_x000d__x000a_Column=0_x000d__x000a_Height=300_x000d__x000a_Width=300_x000d__x000a_FontName=細明體_x000d__x000a_FontStyle=0_x000d__x000a_FontSize=9_x000d__x000a_PrtFontName=Co 2 9 4 2 2" xfId="3884"/>
    <cellStyle name=" 3]_x000d__x000a_Zoomed=1_x000d__x000a_Row=0_x000d__x000a_Column=0_x000d__x000a_Height=300_x000d__x000a_Width=300_x000d__x000a_FontName=細明體_x000d__x000a_FontStyle=0_x000d__x000a_FontSize=9_x000d__x000a_PrtFontName=Co 3 2 4 2" xfId="3885"/>
    <cellStyle name=" 3]_x000d__x000a_Zoomed=1_x000d__x000a_Row=0_x000d__x000a_Column=0_x000d__x000a_Height=300_x000d__x000a_Width=300_x000d__x000a_FontName=細明體_x000d__x000a_FontStyle=0_x000d__x000a_FontSize=9_x000d__x000a_PrtFontName=Co 2 9 4 3" xfId="3886"/>
    <cellStyle name=" 3]_x000d__x000a_Zoomed=1_x000d__x000a_Row=0_x000d__x000a_Column=0_x000d__x000a_Height=300_x000d__x000a_Width=300_x000d__x000a_FontName=細明體_x000d__x000a_FontStyle=0_x000d__x000a_FontSize=9_x000d__x000a_PrtFontName=Co 3 2 5" xfId="3887"/>
    <cellStyle name=" 3]_x000d__x000a_Zoomed=1_x000d__x000a_Row=0_x000d__x000a_Column=0_x000d__x000a_Height=300_x000d__x000a_Width=300_x000d__x000a_FontName=細明體_x000d__x000a_FontStyle=0_x000d__x000a_FontSize=9_x000d__x000a_PrtFontName=Co 2 9 5" xfId="3888"/>
    <cellStyle name=" 3]_x000d__x000a_Zoomed=1_x000d__x000a_Row=0_x000d__x000a_Column=0_x000d__x000a_Height=300_x000d__x000a_Width=300_x000d__x000a_FontName=細明體_x000d__x000a_FontStyle=0_x000d__x000a_FontSize=9_x000d__x000a_PrtFontName=Co 2 9 5 2" xfId="3889"/>
    <cellStyle name=" 3]_x000d__x000a_Zoomed=1_x000d__x000a_Row=0_x000d__x000a_Column=0_x000d__x000a_Height=300_x000d__x000a_Width=300_x000d__x000a_FontName=細明體_x000d__x000a_FontStyle=0_x000d__x000a_FontSize=9_x000d__x000a_PrtFontName=Co 3 3 4" xfId="3890"/>
    <cellStyle name=" 3]_x000d__x000a_Zoomed=1_x000d__x000a_Row=0_x000d__x000a_Column=0_x000d__x000a_Height=300_x000d__x000a_Width=300_x000d__x000a_FontName=細明體_x000d__x000a_FontStyle=0_x000d__x000a_FontSize=9_x000d__x000a_PrtFontName=Co 2 9 5 3" xfId="3891"/>
    <cellStyle name=" 3]_x000d__x000a_Zoomed=1_x000d__x000a_Row=0_x000d__x000a_Column=0_x000d__x000a_Height=300_x000d__x000a_Width=300_x000d__x000a_FontName=細明體_x000d__x000a_FontStyle=0_x000d__x000a_FontSize=9_x000d__x000a_PrtFontName=Co 3 3 5" xfId="3892"/>
    <cellStyle name=" 3]_x000d__x000a_Zoomed=1_x000d__x000a_Row=0_x000d__x000a_Column=0_x000d__x000a_Height=300_x000d__x000a_Width=300_x000d__x000a_FontName=細明體_x000d__x000a_FontStyle=0_x000d__x000a_FontSize=9_x000d__x000a_PrtFontName=Co 4 2 3 6 2 2" xfId="3893"/>
    <cellStyle name=" 3]_x000d__x000a_Zoomed=1_x000d__x000a_Row=0_x000d__x000a_Column=0_x000d__x000a_Height=300_x000d__x000a_Width=300_x000d__x000a_FontName=細明體_x000d__x000a_FontStyle=0_x000d__x000a_FontSize=9_x000d__x000a_PrtFontName=Co 2 9 6" xfId="3894"/>
    <cellStyle name=" 3]_x000d__x000a_Zoomed=1_x000d__x000a_Row=0_x000d__x000a_Column=0_x000d__x000a_Height=300_x000d__x000a_Width=300_x000d__x000a_FontName=細明體_x000d__x000a_FontStyle=0_x000d__x000a_FontSize=9_x000d__x000a_PrtFontName=Co 2 9 6 2" xfId="3895"/>
    <cellStyle name=" 3]_x000d__x000a_Zoomed=1_x000d__x000a_Row=0_x000d__x000a_Column=0_x000d__x000a_Height=300_x000d__x000a_Width=300_x000d__x000a_FontName=細明體_x000d__x000a_FontStyle=0_x000d__x000a_FontSize=9_x000d__x000a_PrtFontName=Co 3 4 4" xfId="3896"/>
    <cellStyle name=" 3]_x000d__x000a_Zoomed=1_x000d__x000a_Row=0_x000d__x000a_Column=0_x000d__x000a_Height=300_x000d__x000a_Width=300_x000d__x000a_FontName=細明體_x000d__x000a_FontStyle=0_x000d__x000a_FontSize=9_x000d__x000a_PrtFontName=Co 2 9 7" xfId="3897"/>
    <cellStyle name=" 3]_x000d__x000a_Zoomed=1_x000d__x000a_Row=0_x000d__x000a_Column=0_x000d__x000a_Height=300_x000d__x000a_Width=300_x000d__x000a_FontName=細明體_x000d__x000a_FontStyle=0_x000d__x000a_FontSize=9_x000d__x000a_PrtFontName=Co 20 17 2" xfId="3898"/>
    <cellStyle name=" 3]_x000d__x000a_Zoomed=1_x000d__x000a_Row=0_x000d__x000a_Column=0_x000d__x000a_Height=300_x000d__x000a_Width=300_x000d__x000a_FontName=細明體_x000d__x000a_FontStyle=0_x000d__x000a_FontSize=9_x000d__x000a_PrtFontName=Co 25 2 2" xfId="3899"/>
    <cellStyle name=" 3]_x000d__x000a_Zoomed=1_x000d__x000a_Row=0_x000d__x000a_Column=0_x000d__x000a_Height=300_x000d__x000a_Width=300_x000d__x000a_FontName=細明體_x000d__x000a_FontStyle=0_x000d__x000a_FontSize=9_x000d__x000a_PrtFontName=Co 25 3" xfId="3900"/>
    <cellStyle name=" 3]_x000d__x000a_Zoomed=1_x000d__x000a_Row=0_x000d__x000a_Column=0_x000d__x000a_Height=300_x000d__x000a_Width=300_x000d__x000a_FontName=細明體_x000d__x000a_FontStyle=0_x000d__x000a_FontSize=9_x000d__x000a_PrtFontName=Co 26 2 2" xfId="3901"/>
    <cellStyle name=" 3]_x000d__x000a_Zoomed=1_x000d__x000a_Row=0_x000d__x000a_Column=0_x000d__x000a_Height=300_x000d__x000a_Width=300_x000d__x000a_FontName=細明體_x000d__x000a_FontStyle=0_x000d__x000a_FontSize=9_x000d__x000a_PrtFontName=Co 26 3" xfId="3902"/>
    <cellStyle name=" 3]_x000d__x000a_Zoomed=1_x000d__x000a_Row=0_x000d__x000a_Column=0_x000d__x000a_Height=300_x000d__x000a_Width=300_x000d__x000a_FontName=細明體_x000d__x000a_FontStyle=0_x000d__x000a_FontSize=9_x000d__x000a_PrtFontName=Co 27 2 2" xfId="3903"/>
    <cellStyle name=" 3]_x000d__x000a_Zoomed=1_x000d__x000a_Row=0_x000d__x000a_Column=0_x000d__x000a_Height=300_x000d__x000a_Width=300_x000d__x000a_FontName=細明體_x000d__x000a_FontStyle=0_x000d__x000a_FontSize=9_x000d__x000a_PrtFontName=Co 28" xfId="3904"/>
    <cellStyle name=" 3]_x000d__x000a_Zoomed=1_x000d__x000a_Row=0_x000d__x000a_Column=0_x000d__x000a_Height=300_x000d__x000a_Width=300_x000d__x000a_FontName=細明體_x000d__x000a_FontStyle=0_x000d__x000a_FontSize=9_x000d__x000a_PrtFontName=Co 28 2" xfId="3905"/>
    <cellStyle name=" 3]_x000d__x000a_Zoomed=1_x000d__x000a_Row=0_x000d__x000a_Column=0_x000d__x000a_Height=300_x000d__x000a_Width=300_x000d__x000a_FontName=細明體_x000d__x000a_FontStyle=0_x000d__x000a_FontSize=9_x000d__x000a_PrtFontName=Co 28 2 2" xfId="3906"/>
    <cellStyle name=" 3]_x000d__x000a_Zoomed=1_x000d__x000a_Row=0_x000d__x000a_Column=0_x000d__x000a_Height=300_x000d__x000a_Width=300_x000d__x000a_FontName=細明體_x000d__x000a_FontStyle=0_x000d__x000a_FontSize=9_x000d__x000a_PrtFontName=Co 28 3" xfId="3907"/>
    <cellStyle name=" 3]_x000d__x000a_Zoomed=1_x000d__x000a_Row=0_x000d__x000a_Column=0_x000d__x000a_Height=300_x000d__x000a_Width=300_x000d__x000a_FontName=細明體_x000d__x000a_FontStyle=0_x000d__x000a_FontSize=9_x000d__x000a_PrtFontName=Co 29" xfId="3908"/>
    <cellStyle name=" 3]_x000d__x000a_Zoomed=1_x000d__x000a_Row=0_x000d__x000a_Column=0_x000d__x000a_Height=300_x000d__x000a_Width=300_x000d__x000a_FontName=細明體_x000d__x000a_FontStyle=0_x000d__x000a_FontSize=9_x000d__x000a_PrtFontName=Co 29 2" xfId="3909"/>
    <cellStyle name=" 3]_x000d__x000a_Zoomed=1_x000d__x000a_Row=0_x000d__x000a_Column=0_x000d__x000a_Height=300_x000d__x000a_Width=300_x000d__x000a_FontName=細明體_x000d__x000a_FontStyle=0_x000d__x000a_FontSize=9_x000d__x000a_PrtFontName=Co 29 2 2" xfId="3910"/>
    <cellStyle name=" 3]_x000d__x000a_Zoomed=1_x000d__x000a_Row=0_x000d__x000a_Column=0_x000d__x000a_Height=300_x000d__x000a_Width=300_x000d__x000a_FontName=細明體_x000d__x000a_FontStyle=0_x000d__x000a_FontSize=9_x000d__x000a_PrtFontName=Co 29 3" xfId="3911"/>
    <cellStyle name=" 3]_x000d__x000a_Zoomed=1_x000d__x000a_Row=0_x000d__x000a_Column=0_x000d__x000a_Height=300_x000d__x000a_Width=300_x000d__x000a_FontName=細明體_x000d__x000a_FontStyle=0_x000d__x000a_FontSize=9_x000d__x000a_PrtFontName=Co 3" xfId="3912"/>
    <cellStyle name="常规 4 4 2" xfId="3913"/>
    <cellStyle name=" 3]_x000d__x000a_Zoomed=1_x000d__x000a_Row=0_x000d__x000a_Column=0_x000d__x000a_Height=300_x000d__x000a_Width=300_x000d__x000a_FontName=細明體_x000d__x000a_FontStyle=0_x000d__x000a_FontSize=9_x000d__x000a_PrtFontName=Co 3 4 4 4 2 2" xfId="3914"/>
    <cellStyle name=" 3]_x000d__x000a_Zoomed=1_x000d__x000a_Row=0_x000d__x000a_Column=0_x000d__x000a_Height=300_x000d__x000a_Width=300_x000d__x000a_FontName=細明體_x000d__x000a_FontStyle=0_x000d__x000a_FontSize=9_x000d__x000a_PrtFontName=Co 3 4 4 6 2" xfId="3915"/>
    <cellStyle name=" 3]_x000d__x000a_Zoomed=1_x000d__x000a_Row=0_x000d__x000a_Column=0_x000d__x000a_Height=300_x000d__x000a_Width=300_x000d__x000a_FontName=細明體_x000d__x000a_FontStyle=0_x000d__x000a_FontSize=9_x000d__x000a_PrtFontName=Co 3 10" xfId="3916"/>
    <cellStyle name=" 3]_x000d__x000a_Zoomed=1_x000d__x000a_Row=0_x000d__x000a_Column=0_x000d__x000a_Height=300_x000d__x000a_Width=300_x000d__x000a_FontName=細明體_x000d__x000a_FontStyle=0_x000d__x000a_FontSize=9_x000d__x000a_PrtFontName=Co 3 10 2" xfId="3917"/>
    <cellStyle name=" 3]_x000d__x000a_Zoomed=1_x000d__x000a_Row=0_x000d__x000a_Column=0_x000d__x000a_Height=300_x000d__x000a_Width=300_x000d__x000a_FontName=細明體_x000d__x000a_FontStyle=0_x000d__x000a_FontSize=9_x000d__x000a_PrtFontName=Co 4 2 2 7 3" xfId="3918"/>
    <cellStyle name=" 3]_x000d__x000a_Zoomed=1_x000d__x000a_Row=0_x000d__x000a_Column=0_x000d__x000a_Height=300_x000d__x000a_Width=300_x000d__x000a_FontName=細明體_x000d__x000a_FontStyle=0_x000d__x000a_FontSize=9_x000d__x000a_PrtFontName=Co 3 10 2 2" xfId="3919"/>
    <cellStyle name=" 3]_x000d__x000a_Zoomed=1_x000d__x000a_Row=0_x000d__x000a_Column=0_x000d__x000a_Height=300_x000d__x000a_Width=300_x000d__x000a_FontName=細明體_x000d__x000a_FontStyle=0_x000d__x000a_FontSize=9_x000d__x000a_PrtFontName=Co 3 10 3" xfId="3920"/>
    <cellStyle name=" 3]_x000d__x000a_Zoomed=1_x000d__x000a_Row=0_x000d__x000a_Column=0_x000d__x000a_Height=300_x000d__x000a_Width=300_x000d__x000a_FontName=細明體_x000d__x000a_FontStyle=0_x000d__x000a_FontSize=9_x000d__x000a_PrtFontName=Co 3 11" xfId="3921"/>
    <cellStyle name=" 3]_x000d__x000a_Zoomed=1_x000d__x000a_Row=0_x000d__x000a_Column=0_x000d__x000a_Height=300_x000d__x000a_Width=300_x000d__x000a_FontName=細明體_x000d__x000a_FontStyle=0_x000d__x000a_FontSize=9_x000d__x000a_PrtFontName=Co 3 11 2" xfId="3922"/>
    <cellStyle name=" 3]_x000d__x000a_Zoomed=1_x000d__x000a_Row=0_x000d__x000a_Column=0_x000d__x000a_Height=300_x000d__x000a_Width=300_x000d__x000a_FontName=細明體_x000d__x000a_FontStyle=0_x000d__x000a_FontSize=9_x000d__x000a_PrtFontName=Co 7 2 15" xfId="3923"/>
    <cellStyle name=" 3]_x000d__x000a_Zoomed=1_x000d__x000a_Row=0_x000d__x000a_Column=0_x000d__x000a_Height=300_x000d__x000a_Width=300_x000d__x000a_FontName=細明體_x000d__x000a_FontStyle=0_x000d__x000a_FontSize=9_x000d__x000a_PrtFontName=Co 4 2 2 8 3" xfId="3924"/>
    <cellStyle name=" 3]_x000d__x000a_Zoomed=1_x000d__x000a_Row=0_x000d__x000a_Column=0_x000d__x000a_Height=300_x000d__x000a_Width=300_x000d__x000a_FontName=細明體_x000d__x000a_FontStyle=0_x000d__x000a_FontSize=9_x000d__x000a_PrtFontName=Co 3 11 2 2" xfId="3925"/>
    <cellStyle name=" 3]_x000d__x000a_Zoomed=1_x000d__x000a_Row=0_x000d__x000a_Column=0_x000d__x000a_Height=300_x000d__x000a_Width=300_x000d__x000a_FontName=細明體_x000d__x000a_FontStyle=0_x000d__x000a_FontSize=9_x000d__x000a_PrtFontName=Co 3 11 3" xfId="3926"/>
    <cellStyle name=" 3]_x000d__x000a_Zoomed=1_x000d__x000a_Row=0_x000d__x000a_Column=0_x000d__x000a_Height=300_x000d__x000a_Width=300_x000d__x000a_FontName=細明體_x000d__x000a_FontStyle=0_x000d__x000a_FontSize=9_x000d__x000a_PrtFontName=Co 3 12 3" xfId="3927"/>
    <cellStyle name=" 3]_x000d__x000a_Zoomed=1_x000d__x000a_Row=0_x000d__x000a_Column=0_x000d__x000a_Height=300_x000d__x000a_Width=300_x000d__x000a_FontName=細明體_x000d__x000a_FontStyle=0_x000d__x000a_FontSize=9_x000d__x000a_PrtFontName=Co 3 13 2" xfId="3928"/>
    <cellStyle name=" 3]_x000d__x000a_Zoomed=1_x000d__x000a_Row=0_x000d__x000a_Column=0_x000d__x000a_Height=300_x000d__x000a_Width=300_x000d__x000a_FontName=細明體_x000d__x000a_FontStyle=0_x000d__x000a_FontSize=9_x000d__x000a_PrtFontName=Co 3 2 2 8 2 2 2" xfId="3929"/>
    <cellStyle name=" 3]_x000d__x000a_Zoomed=1_x000d__x000a_Row=0_x000d__x000a_Column=0_x000d__x000a_Height=300_x000d__x000a_Width=300_x000d__x000a_FontName=細明體_x000d__x000a_FontStyle=0_x000d__x000a_FontSize=9_x000d__x000a_PrtFontName=Co 3 13 2 2" xfId="3930"/>
    <cellStyle name=" 3]_x000d__x000a_Zoomed=1_x000d__x000a_Row=0_x000d__x000a_Column=0_x000d__x000a_Height=300_x000d__x000a_Width=300_x000d__x000a_FontName=細明體_x000d__x000a_FontStyle=0_x000d__x000a_FontSize=9_x000d__x000a_PrtFontName=Co 3 13 3" xfId="3931"/>
    <cellStyle name=" 3]_x000d__x000a_Zoomed=1_x000d__x000a_Row=0_x000d__x000a_Column=0_x000d__x000a_Height=300_x000d__x000a_Width=300_x000d__x000a_FontName=細明體_x000d__x000a_FontStyle=0_x000d__x000a_FontSize=9_x000d__x000a_PrtFontName=Co 3 4 4 7 2 2" xfId="3932"/>
    <cellStyle name=" 3]_x000d__x000a_Zoomed=1_x000d__x000a_Row=0_x000d__x000a_Column=0_x000d__x000a_Height=300_x000d__x000a_Width=300_x000d__x000a_FontName=細明體_x000d__x000a_FontStyle=0_x000d__x000a_FontSize=9_x000d__x000a_PrtFontName=Co 3 14" xfId="3933"/>
    <cellStyle name=" 3]_x000d__x000a_Zoomed=1_x000d__x000a_Row=0_x000d__x000a_Column=0_x000d__x000a_Height=300_x000d__x000a_Width=300_x000d__x000a_FontName=細明體_x000d__x000a_FontStyle=0_x000d__x000a_FontSize=9_x000d__x000a_PrtFontName=Co 3 2 2 8 2 3" xfId="3934"/>
    <cellStyle name=" 3]_x000d__x000a_Zoomed=1_x000d__x000a_Row=0_x000d__x000a_Column=0_x000d__x000a_Height=300_x000d__x000a_Width=300_x000d__x000a_FontName=細明體_x000d__x000a_FontStyle=0_x000d__x000a_FontSize=9_x000d__x000a_PrtFontName=Co 3 14 2" xfId="3935"/>
    <cellStyle name=" 3]_x000d__x000a_Zoomed=1_x000d__x000a_Row=0_x000d__x000a_Column=0_x000d__x000a_Height=300_x000d__x000a_Width=300_x000d__x000a_FontName=細明體_x000d__x000a_FontStyle=0_x000d__x000a_FontSize=9_x000d__x000a_PrtFontName=Co 3 14 2 2" xfId="3936"/>
    <cellStyle name=" 3]_x000d__x000a_Zoomed=1_x000d__x000a_Row=0_x000d__x000a_Column=0_x000d__x000a_Height=300_x000d__x000a_Width=300_x000d__x000a_FontName=細明體_x000d__x000a_FontStyle=0_x000d__x000a_FontSize=9_x000d__x000a_PrtFontName=Co 3 14 3" xfId="3937"/>
    <cellStyle name=" 3]_x000d__x000a_Zoomed=1_x000d__x000a_Row=0_x000d__x000a_Column=0_x000d__x000a_Height=300_x000d__x000a_Width=300_x000d__x000a_FontName=細明體_x000d__x000a_FontStyle=0_x000d__x000a_FontSize=9_x000d__x000a_PrtFontName=Co 4 2 3 8 2 2" xfId="3938"/>
    <cellStyle name=" 3]_x000d__x000a_Zoomed=1_x000d__x000a_Row=0_x000d__x000a_Column=0_x000d__x000a_Height=300_x000d__x000a_Width=300_x000d__x000a_FontName=細明體_x000d__x000a_FontStyle=0_x000d__x000a_FontSize=9_x000d__x000a_PrtFontName=Co 3 15" xfId="3939"/>
    <cellStyle name=" 3]_x000d__x000a_Zoomed=1_x000d__x000a_Row=0_x000d__x000a_Column=0_x000d__x000a_Height=300_x000d__x000a_Width=300_x000d__x000a_FontName=細明體_x000d__x000a_FontStyle=0_x000d__x000a_FontSize=9_x000d__x000a_PrtFontName=Co 3 20" xfId="3940"/>
    <cellStyle name=" 3]_x000d__x000a_Zoomed=1_x000d__x000a_Row=0_x000d__x000a_Column=0_x000d__x000a_Height=300_x000d__x000a_Width=300_x000d__x000a_FontName=細明體_x000d__x000a_FontStyle=0_x000d__x000a_FontSize=9_x000d__x000a_PrtFontName=Co 3 15 2" xfId="3941"/>
    <cellStyle name=" 3]_x000d__x000a_Zoomed=1_x000d__x000a_Row=0_x000d__x000a_Column=0_x000d__x000a_Height=300_x000d__x000a_Width=300_x000d__x000a_FontName=細明體_x000d__x000a_FontStyle=0_x000d__x000a_FontSize=9_x000d__x000a_PrtFontName=Co 3 20 2" xfId="3942"/>
    <cellStyle name=" 3]_x000d__x000a_Zoomed=1_x000d__x000a_Row=0_x000d__x000a_Column=0_x000d__x000a_Height=300_x000d__x000a_Width=300_x000d__x000a_FontName=細明體_x000d__x000a_FontStyle=0_x000d__x000a_FontSize=9_x000d__x000a_PrtFontName=Co 3 15 2 2" xfId="3943"/>
    <cellStyle name=" 3]_x000d__x000a_Zoomed=1_x000d__x000a_Row=0_x000d__x000a_Column=0_x000d__x000a_Height=300_x000d__x000a_Width=300_x000d__x000a_FontName=細明體_x000d__x000a_FontStyle=0_x000d__x000a_FontSize=9_x000d__x000a_PrtFontName=Co 3 2 2 3 7" xfId="3944"/>
    <cellStyle name=" 3]_x000d__x000a_Zoomed=1_x000d__x000a_Row=0_x000d__x000a_Column=0_x000d__x000a_Height=300_x000d__x000a_Width=300_x000d__x000a_FontName=細明體_x000d__x000a_FontStyle=0_x000d__x000a_FontSize=9_x000d__x000a_PrtFontName=Co 3 20 2 2" xfId="3945"/>
    <cellStyle name=" 3]_x000d__x000a_Zoomed=1_x000d__x000a_Row=0_x000d__x000a_Column=0_x000d__x000a_Height=300_x000d__x000a_Width=300_x000d__x000a_FontName=細明體_x000d__x000a_FontStyle=0_x000d__x000a_FontSize=9_x000d__x000a_PrtFontName=Co 3 15 3" xfId="3946"/>
    <cellStyle name=" 3]_x000d__x000a_Zoomed=1_x000d__x000a_Row=0_x000d__x000a_Column=0_x000d__x000a_Height=300_x000d__x000a_Width=300_x000d__x000a_FontName=細明體_x000d__x000a_FontStyle=0_x000d__x000a_FontSize=9_x000d__x000a_PrtFontName=Co 3 20 3" xfId="3947"/>
    <cellStyle name=" 3]_x000d__x000a_Zoomed=1_x000d__x000a_Row=0_x000d__x000a_Column=0_x000d__x000a_Height=300_x000d__x000a_Width=300_x000d__x000a_FontName=細明體_x000d__x000a_FontStyle=0_x000d__x000a_FontSize=9_x000d__x000a_PrtFontName=Co 3 16" xfId="3948"/>
    <cellStyle name=" 3]_x000d__x000a_Zoomed=1_x000d__x000a_Row=0_x000d__x000a_Column=0_x000d__x000a_Height=300_x000d__x000a_Width=300_x000d__x000a_FontName=細明體_x000d__x000a_FontStyle=0_x000d__x000a_FontSize=9_x000d__x000a_PrtFontName=Co 3 21" xfId="3949"/>
    <cellStyle name=" 3]_x000d__x000a_Zoomed=1_x000d__x000a_Row=0_x000d__x000a_Column=0_x000d__x000a_Height=300_x000d__x000a_Width=300_x000d__x000a_FontName=細明體_x000d__x000a_FontStyle=0_x000d__x000a_FontSize=9_x000d__x000a_PrtFontName=Co 3 16 2" xfId="3950"/>
    <cellStyle name=" 3]_x000d__x000a_Zoomed=1_x000d__x000a_Row=0_x000d__x000a_Column=0_x000d__x000a_Height=300_x000d__x000a_Width=300_x000d__x000a_FontName=細明體_x000d__x000a_FontStyle=0_x000d__x000a_FontSize=9_x000d__x000a_PrtFontName=Co 3 21 2" xfId="3951"/>
    <cellStyle name=" 3]_x000d__x000a_Zoomed=1_x000d__x000a_Row=0_x000d__x000a_Column=0_x000d__x000a_Height=300_x000d__x000a_Width=300_x000d__x000a_FontName=細明體_x000d__x000a_FontStyle=0_x000d__x000a_FontSize=9_x000d__x000a_PrtFontName=Co 3 16 2 2" xfId="3952"/>
    <cellStyle name=" 3]_x000d__x000a_Zoomed=1_x000d__x000a_Row=0_x000d__x000a_Column=0_x000d__x000a_Height=300_x000d__x000a_Width=300_x000d__x000a_FontName=細明體_x000d__x000a_FontStyle=0_x000d__x000a_FontSize=9_x000d__x000a_PrtFontName=Co 3 21 2 2" xfId="3953"/>
    <cellStyle name=" 3]_x000d__x000a_Zoomed=1_x000d__x000a_Row=0_x000d__x000a_Column=0_x000d__x000a_Height=300_x000d__x000a_Width=300_x000d__x000a_FontName=細明體_x000d__x000a_FontStyle=0_x000d__x000a_FontSize=9_x000d__x000a_PrtFontName=Co 3 17 2 2" xfId="3954"/>
    <cellStyle name=" 3]_x000d__x000a_Zoomed=1_x000d__x000a_Row=0_x000d__x000a_Column=0_x000d__x000a_Height=300_x000d__x000a_Width=300_x000d__x000a_FontName=細明體_x000d__x000a_FontStyle=0_x000d__x000a_FontSize=9_x000d__x000a_PrtFontName=Co 3 18 2" xfId="3955"/>
    <cellStyle name=" 3]_x000d__x000a_Zoomed=1_x000d__x000a_Row=0_x000d__x000a_Column=0_x000d__x000a_Height=300_x000d__x000a_Width=300_x000d__x000a_FontName=細明體_x000d__x000a_FontStyle=0_x000d__x000a_FontSize=9_x000d__x000a_PrtFontName=Co 3 18 2 2" xfId="3956"/>
    <cellStyle name=" 3]_x000d__x000a_Zoomed=1_x000d__x000a_Row=0_x000d__x000a_Column=0_x000d__x000a_Height=300_x000d__x000a_Width=300_x000d__x000a_FontName=細明體_x000d__x000a_FontStyle=0_x000d__x000a_FontSize=9_x000d__x000a_PrtFontName=Co 3 19" xfId="3957"/>
    <cellStyle name=" 3]_x000d__x000a_Zoomed=1_x000d__x000a_Row=0_x000d__x000a_Column=0_x000d__x000a_Height=300_x000d__x000a_Width=300_x000d__x000a_FontName=細明體_x000d__x000a_FontStyle=0_x000d__x000a_FontSize=9_x000d__x000a_PrtFontName=Co 3 19 2" xfId="3958"/>
    <cellStyle name=" 3]_x000d__x000a_Zoomed=1_x000d__x000a_Row=0_x000d__x000a_Column=0_x000d__x000a_Height=300_x000d__x000a_Width=300_x000d__x000a_FontName=細明體_x000d__x000a_FontStyle=0_x000d__x000a_FontSize=9_x000d__x000a_PrtFontName=Co 3 19 2 2" xfId="3959"/>
    <cellStyle name=" 3]_x000d__x000a_Zoomed=1_x000d__x000a_Row=0_x000d__x000a_Column=0_x000d__x000a_Height=300_x000d__x000a_Width=300_x000d__x000a_FontName=細明體_x000d__x000a_FontStyle=0_x000d__x000a_FontSize=9_x000d__x000a_PrtFontName=Co 3 2 10" xfId="3960"/>
    <cellStyle name=" 3]_x000d__x000a_Zoomed=1_x000d__x000a_Row=0_x000d__x000a_Column=0_x000d__x000a_Height=300_x000d__x000a_Width=300_x000d__x000a_FontName=細明體_x000d__x000a_FontStyle=0_x000d__x000a_FontSize=9_x000d__x000a_PrtFontName=Co 3 2 10 2" xfId="3961"/>
    <cellStyle name=" 3]_x000d__x000a_Zoomed=1_x000d__x000a_Row=0_x000d__x000a_Column=0_x000d__x000a_Height=300_x000d__x000a_Width=300_x000d__x000a_FontName=細明體_x000d__x000a_FontStyle=0_x000d__x000a_FontSize=9_x000d__x000a_PrtFontName=Co 3 2 10 2 2" xfId="3962"/>
    <cellStyle name=" 3]_x000d__x000a_Zoomed=1_x000d__x000a_Row=0_x000d__x000a_Column=0_x000d__x000a_Height=300_x000d__x000a_Width=300_x000d__x000a_FontName=細明體_x000d__x000a_FontStyle=0_x000d__x000a_FontSize=9_x000d__x000a_PrtFontName=Co 3 2 11" xfId="3963"/>
    <cellStyle name=" 3]_x000d__x000a_Zoomed=1_x000d__x000a_Row=0_x000d__x000a_Column=0_x000d__x000a_Height=300_x000d__x000a_Width=300_x000d__x000a_FontName=細明體_x000d__x000a_FontStyle=0_x000d__x000a_FontSize=9_x000d__x000a_PrtFontName=Co 3 2 12" xfId="3964"/>
    <cellStyle name=" 3]_x000d__x000a_Zoomed=1_x000d__x000a_Row=0_x000d__x000a_Column=0_x000d__x000a_Height=300_x000d__x000a_Width=300_x000d__x000a_FontName=細明體_x000d__x000a_FontStyle=0_x000d__x000a_FontSize=9_x000d__x000a_PrtFontName=Co 3 2 12 2" xfId="3965"/>
    <cellStyle name=" 3]_x000d__x000a_Zoomed=1_x000d__x000a_Row=0_x000d__x000a_Column=0_x000d__x000a_Height=300_x000d__x000a_Width=300_x000d__x000a_FontName=細明體_x000d__x000a_FontStyle=0_x000d__x000a_FontSize=9_x000d__x000a_PrtFontName=Co 3 2 13" xfId="3966"/>
    <cellStyle name="好_安装材料汇总 " xfId="3967"/>
    <cellStyle name=" 3]_x000d__x000a_Zoomed=1_x000d__x000a_Row=0_x000d__x000a_Column=0_x000d__x000a_Height=300_x000d__x000a_Width=300_x000d__x000a_FontName=細明體_x000d__x000a_FontStyle=0_x000d__x000a_FontSize=9_x000d__x000a_PrtFontName=Co 3 2 2 2 10 2 2" xfId="3968"/>
    <cellStyle name=" 3]_x000d__x000a_Zoomed=1_x000d__x000a_Row=0_x000d__x000a_Column=0_x000d__x000a_Height=300_x000d__x000a_Width=300_x000d__x000a_FontName=細明體_x000d__x000a_FontStyle=0_x000d__x000a_FontSize=9_x000d__x000a_PrtFontName=Co 3 2 2 2 10 3" xfId="3969"/>
    <cellStyle name=" 3]_x000d__x000a_Zoomed=1_x000d__x000a_Row=0_x000d__x000a_Column=0_x000d__x000a_Height=300_x000d__x000a_Width=300_x000d__x000a_FontName=細明體_x000d__x000a_FontStyle=0_x000d__x000a_FontSize=9_x000d__x000a_PrtFontName=Co 3 2 2 2 11 2" xfId="3970"/>
    <cellStyle name=" 3]_x000d__x000a_Zoomed=1_x000d__x000a_Row=0_x000d__x000a_Column=0_x000d__x000a_Height=300_x000d__x000a_Width=300_x000d__x000a_FontName=細明體_x000d__x000a_FontStyle=0_x000d__x000a_FontSize=9_x000d__x000a_PrtFontName=Co 3 2 2 2 11 2 2" xfId="3971"/>
    <cellStyle name=" 3]_x000d__x000a_Zoomed=1_x000d__x000a_Row=0_x000d__x000a_Column=0_x000d__x000a_Height=300_x000d__x000a_Width=300_x000d__x000a_FontName=細明體_x000d__x000a_FontStyle=0_x000d__x000a_FontSize=9_x000d__x000a_PrtFontName=Co 3 2 2 2 11 3" xfId="3972"/>
    <cellStyle name=" 3]_x000d__x000a_Zoomed=1_x000d__x000a_Row=0_x000d__x000a_Column=0_x000d__x000a_Height=300_x000d__x000a_Width=300_x000d__x000a_FontName=細明體_x000d__x000a_FontStyle=0_x000d__x000a_FontSize=9_x000d__x000a_PrtFontName=Co 3 2 2 2 12 3" xfId="3973"/>
    <cellStyle name=" 3]_x000d__x000a_Zoomed=1_x000d__x000a_Row=0_x000d__x000a_Column=0_x000d__x000a_Height=300_x000d__x000a_Width=300_x000d__x000a_FontName=細明體_x000d__x000a_FontStyle=0_x000d__x000a_FontSize=9_x000d__x000a_PrtFontName=Co 3 2 2 2 13 3" xfId="3974"/>
    <cellStyle name=" 3]_x000d__x000a_Zoomed=1_x000d__x000a_Row=0_x000d__x000a_Column=0_x000d__x000a_Height=300_x000d__x000a_Width=300_x000d__x000a_FontName=細明體_x000d__x000a_FontStyle=0_x000d__x000a_FontSize=9_x000d__x000a_PrtFontName=Co 3 2 2 2 15" xfId="3975"/>
    <cellStyle name=" 3]_x000d__x000a_Zoomed=1_x000d__x000a_Row=0_x000d__x000a_Column=0_x000d__x000a_Height=300_x000d__x000a_Width=300_x000d__x000a_FontName=細明體_x000d__x000a_FontStyle=0_x000d__x000a_FontSize=9_x000d__x000a_PrtFontName=Co 3 2 2 2 15 2" xfId="3976"/>
    <cellStyle name=" 3]_x000d__x000a_Zoomed=1_x000d__x000a_Row=0_x000d__x000a_Column=0_x000d__x000a_Height=300_x000d__x000a_Width=300_x000d__x000a_FontName=細明體_x000d__x000a_FontStyle=0_x000d__x000a_FontSize=9_x000d__x000a_PrtFontName=Co 3 2 2 2 16" xfId="3977"/>
    <cellStyle name=" 3]_x000d__x000a_Zoomed=1_x000d__x000a_Row=0_x000d__x000a_Column=0_x000d__x000a_Height=300_x000d__x000a_Width=300_x000d__x000a_FontName=細明體_x000d__x000a_FontStyle=0_x000d__x000a_FontSize=9_x000d__x000a_PrtFontName=Co 3 2 2 2 2" xfId="3978"/>
    <cellStyle name=" 3]_x000d__x000a_Zoomed=1_x000d__x000a_Row=0_x000d__x000a_Column=0_x000d__x000a_Height=300_x000d__x000a_Width=300_x000d__x000a_FontName=細明體_x000d__x000a_FontStyle=0_x000d__x000a_FontSize=9_x000d__x000a_PrtFontName=Co 7 6 2" xfId="3979"/>
    <cellStyle name=" 3]_x000d__x000a_Zoomed=1_x000d__x000a_Row=0_x000d__x000a_Column=0_x000d__x000a_Height=300_x000d__x000a_Width=300_x000d__x000a_FontName=細明體_x000d__x000a_FontStyle=0_x000d__x000a_FontSize=9_x000d__x000a_PrtFontName=Co 3 2 2 2 2 2 2" xfId="3980"/>
    <cellStyle name=" 3]_x000d__x000a_Zoomed=1_x000d__x000a_Row=0_x000d__x000a_Column=0_x000d__x000a_Height=300_x000d__x000a_Width=300_x000d__x000a_FontName=細明體_x000d__x000a_FontStyle=0_x000d__x000a_FontSize=9_x000d__x000a_PrtFontName=Co 6 8 4 2" xfId="3981"/>
    <cellStyle name=" 3]_x000d__x000a_Zoomed=1_x000d__x000a_Row=0_x000d__x000a_Column=0_x000d__x000a_Height=300_x000d__x000a_Width=300_x000d__x000a_FontName=細明體_x000d__x000a_FontStyle=0_x000d__x000a_FontSize=9_x000d__x000a_PrtFontName=Co 3 2 2 2 3" xfId="3982"/>
    <cellStyle name=" 3]_x000d__x000a_Zoomed=1_x000d__x000a_Row=0_x000d__x000a_Column=0_x000d__x000a_Height=300_x000d__x000a_Width=300_x000d__x000a_FontName=細明體_x000d__x000a_FontStyle=0_x000d__x000a_FontSize=9_x000d__x000a_PrtFontName=Co 6 8 4 3" xfId="3983"/>
    <cellStyle name=" 3]_x000d__x000a_Zoomed=1_x000d__x000a_Row=0_x000d__x000a_Column=0_x000d__x000a_Height=300_x000d__x000a_Width=300_x000d__x000a_FontName=細明體_x000d__x000a_FontStyle=0_x000d__x000a_FontSize=9_x000d__x000a_PrtFontName=Co 3 2 2 2 4" xfId="3984"/>
    <cellStyle name=" 3]_x000d__x000a_Zoomed=1_x000d__x000a_Row=0_x000d__x000a_Column=0_x000d__x000a_Height=300_x000d__x000a_Width=300_x000d__x000a_FontName=細明體_x000d__x000a_FontStyle=0_x000d__x000a_FontSize=9_x000d__x000a_PrtFontName=Co 3 2 2 2 5" xfId="3985"/>
    <cellStyle name=" 3]_x000d__x000a_Zoomed=1_x000d__x000a_Row=0_x000d__x000a_Column=0_x000d__x000a_Height=300_x000d__x000a_Width=300_x000d__x000a_FontName=細明體_x000d__x000a_FontStyle=0_x000d__x000a_FontSize=9_x000d__x000a_PrtFontName=Co 3 2 2 2 6" xfId="3986"/>
    <cellStyle name=" 3]_x000d__x000a_Zoomed=1_x000d__x000a_Row=0_x000d__x000a_Column=0_x000d__x000a_Height=300_x000d__x000a_Width=300_x000d__x000a_FontName=細明體_x000d__x000a_FontStyle=0_x000d__x000a_FontSize=9_x000d__x000a_PrtFontName=Co 3 2 2 2 6 2" xfId="3987"/>
    <cellStyle name=" 3]_x000d__x000a_Zoomed=1_x000d__x000a_Row=0_x000d__x000a_Column=0_x000d__x000a_Height=300_x000d__x000a_Width=300_x000d__x000a_FontName=細明體_x000d__x000a_FontStyle=0_x000d__x000a_FontSize=9_x000d__x000a_PrtFontName=Co 3 2 2 2 7" xfId="3988"/>
    <cellStyle name=" 3]_x000d__x000a_Zoomed=1_x000d__x000a_Row=0_x000d__x000a_Column=0_x000d__x000a_Height=300_x000d__x000a_Width=300_x000d__x000a_FontName=細明體_x000d__x000a_FontStyle=0_x000d__x000a_FontSize=9_x000d__x000a_PrtFontName=Co 3 2 2 2 7 2" xfId="3989"/>
    <cellStyle name=" 3]_x000d__x000a_Zoomed=1_x000d__x000a_Row=0_x000d__x000a_Column=0_x000d__x000a_Height=300_x000d__x000a_Width=300_x000d__x000a_FontName=細明體_x000d__x000a_FontStyle=0_x000d__x000a_FontSize=9_x000d__x000a_PrtFontName=Co 3 2 2 2 7 2 2" xfId="3990"/>
    <cellStyle name=" 3]_x000d__x000a_Zoomed=1_x000d__x000a_Row=0_x000d__x000a_Column=0_x000d__x000a_Height=300_x000d__x000a_Width=300_x000d__x000a_FontName=細明體_x000d__x000a_FontStyle=0_x000d__x000a_FontSize=9_x000d__x000a_PrtFontName=Co 3 2 2 2 7 3" xfId="3991"/>
    <cellStyle name=" 3]_x000d__x000a_Zoomed=1_x000d__x000a_Row=0_x000d__x000a_Column=0_x000d__x000a_Height=300_x000d__x000a_Width=300_x000d__x000a_FontName=細明體_x000d__x000a_FontStyle=0_x000d__x000a_FontSize=9_x000d__x000a_PrtFontName=Co 3 2 2 2 8" xfId="3992"/>
    <cellStyle name=" 3]_x000d__x000a_Zoomed=1_x000d__x000a_Row=0_x000d__x000a_Column=0_x000d__x000a_Height=300_x000d__x000a_Width=300_x000d__x000a_FontName=細明體_x000d__x000a_FontStyle=0_x000d__x000a_FontSize=9_x000d__x000a_PrtFontName=Co 3 2 2 2 8 2" xfId="3993"/>
    <cellStyle name=" 3]_x000d__x000a_Zoomed=1_x000d__x000a_Row=0_x000d__x000a_Column=0_x000d__x000a_Height=300_x000d__x000a_Width=300_x000d__x000a_FontName=細明體_x000d__x000a_FontStyle=0_x000d__x000a_FontSize=9_x000d__x000a_PrtFontName=Co 3 2 2 2 8 2 2" xfId="3994"/>
    <cellStyle name=" 3]_x000d__x000a_Zoomed=1_x000d__x000a_Row=0_x000d__x000a_Column=0_x000d__x000a_Height=300_x000d__x000a_Width=300_x000d__x000a_FontName=細明體_x000d__x000a_FontStyle=0_x000d__x000a_FontSize=9_x000d__x000a_PrtFontName=Co 3 5 14" xfId="3995"/>
    <cellStyle name=" 3]_x000d__x000a_Zoomed=1_x000d__x000a_Row=0_x000d__x000a_Column=0_x000d__x000a_Height=300_x000d__x000a_Width=300_x000d__x000a_FontName=細明體_x000d__x000a_FontStyle=0_x000d__x000a_FontSize=9_x000d__x000a_PrtFontName=Co 4 2 2 5" xfId="3996"/>
    <cellStyle name=" 3]_x000d__x000a_Zoomed=1_x000d__x000a_Row=0_x000d__x000a_Column=0_x000d__x000a_Height=300_x000d__x000a_Width=300_x000d__x000a_FontName=細明體_x000d__x000a_FontStyle=0_x000d__x000a_FontSize=9_x000d__x000a_PrtFontName=Co 3 2 2 2 8 3" xfId="3997"/>
    <cellStyle name=" 3]_x000d__x000a_Zoomed=1_x000d__x000a_Row=0_x000d__x000a_Column=0_x000d__x000a_Height=300_x000d__x000a_Width=300_x000d__x000a_FontName=細明體_x000d__x000a_FontStyle=0_x000d__x000a_FontSize=9_x000d__x000a_PrtFontName=Co 3 2 2 2 9" xfId="3998"/>
    <cellStyle name=" 3]_x000d__x000a_Zoomed=1_x000d__x000a_Row=0_x000d__x000a_Column=0_x000d__x000a_Height=300_x000d__x000a_Width=300_x000d__x000a_FontName=細明體_x000d__x000a_FontStyle=0_x000d__x000a_FontSize=9_x000d__x000a_PrtFontName=Co 3 2 2 2 9 2" xfId="3999"/>
    <cellStyle name=" 3]_x000d__x000a_Zoomed=1_x000d__x000a_Row=0_x000d__x000a_Column=0_x000d__x000a_Height=300_x000d__x000a_Width=300_x000d__x000a_FontName=細明體_x000d__x000a_FontStyle=0_x000d__x000a_FontSize=9_x000d__x000a_PrtFontName=Co 3 2 2 2 9 2 2" xfId="4000"/>
    <cellStyle name=" 3]_x000d__x000a_Zoomed=1_x000d__x000a_Row=0_x000d__x000a_Column=0_x000d__x000a_Height=300_x000d__x000a_Width=300_x000d__x000a_FontName=細明體_x000d__x000a_FontStyle=0_x000d__x000a_FontSize=9_x000d__x000a_PrtFontName=Co 3 2 2 2 9 3" xfId="4001"/>
    <cellStyle name=" 3]_x000d__x000a_Zoomed=1_x000d__x000a_Row=0_x000d__x000a_Column=0_x000d__x000a_Height=300_x000d__x000a_Width=300_x000d__x000a_FontName=細明體_x000d__x000a_FontStyle=0_x000d__x000a_FontSize=9_x000d__x000a_PrtFontName=Co 3 2 2 3" xfId="4002"/>
    <cellStyle name=" 3]_x000d__x000a_Zoomed=1_x000d__x000a_Row=0_x000d__x000a_Column=0_x000d__x000a_Height=300_x000d__x000a_Width=300_x000d__x000a_FontName=細明體_x000d__x000a_FontStyle=0_x000d__x000a_FontSize=9_x000d__x000a_PrtFontName=Co 3 2 2 3 2 2 2" xfId="4003"/>
    <cellStyle name=" 3]_x000d__x000a_Zoomed=1_x000d__x000a_Row=0_x000d__x000a_Column=0_x000d__x000a_Height=300_x000d__x000a_Width=300_x000d__x000a_FontName=細明體_x000d__x000a_FontStyle=0_x000d__x000a_FontSize=9_x000d__x000a_PrtFontName=Co 3 2 4 8 7" xfId="4004"/>
    <cellStyle name=" 3]_x000d__x000a_Zoomed=1_x000d__x000a_Row=0_x000d__x000a_Column=0_x000d__x000a_Height=300_x000d__x000a_Width=300_x000d__x000a_FontName=細明體_x000d__x000a_FontStyle=0_x000d__x000a_FontSize=9_x000d__x000a_PrtFontName=Co 6 8 5 3" xfId="4005"/>
    <cellStyle name=" 3]_x000d__x000a_Zoomed=1_x000d__x000a_Row=0_x000d__x000a_Column=0_x000d__x000a_Height=300_x000d__x000a_Width=300_x000d__x000a_FontName=細明體_x000d__x000a_FontStyle=0_x000d__x000a_FontSize=9_x000d__x000a_PrtFontName=Co 3 2 2 3 4" xfId="4006"/>
    <cellStyle name=" 3]_x000d__x000a_Zoomed=1_x000d__x000a_Row=0_x000d__x000a_Column=0_x000d__x000a_Height=300_x000d__x000a_Width=300_x000d__x000a_FontName=細明體_x000d__x000a_FontStyle=0_x000d__x000a_FontSize=9_x000d__x000a_PrtFontName=Co 3 2 2 3 5" xfId="4007"/>
    <cellStyle name=" 3]_x000d__x000a_Zoomed=1_x000d__x000a_Row=0_x000d__x000a_Column=0_x000d__x000a_Height=300_x000d__x000a_Width=300_x000d__x000a_FontName=細明體_x000d__x000a_FontStyle=0_x000d__x000a_FontSize=9_x000d__x000a_PrtFontName=Co 3 2 2 3 5 2 2" xfId="4008"/>
    <cellStyle name=" 3]_x000d__x000a_Zoomed=1_x000d__x000a_Row=0_x000d__x000a_Column=0_x000d__x000a_Height=300_x000d__x000a_Width=300_x000d__x000a_FontName=細明體_x000d__x000a_FontStyle=0_x000d__x000a_FontSize=9_x000d__x000a_PrtFontName=Co 3 2 2 3 6" xfId="4009"/>
    <cellStyle name=" 3]_x000d__x000a_Zoomed=1_x000d__x000a_Row=0_x000d__x000a_Column=0_x000d__x000a_Height=300_x000d__x000a_Width=300_x000d__x000a_FontName=細明體_x000d__x000a_FontStyle=0_x000d__x000a_FontSize=9_x000d__x000a_PrtFontName=Co 3 2 2 3 6 2" xfId="4010"/>
    <cellStyle name=" 3]_x000d__x000a_Zoomed=1_x000d__x000a_Row=0_x000d__x000a_Column=0_x000d__x000a_Height=300_x000d__x000a_Width=300_x000d__x000a_FontName=細明體_x000d__x000a_FontStyle=0_x000d__x000a_FontSize=9_x000d__x000a_PrtFontName=Co 3 2 2 3 6 2 2" xfId="4011"/>
    <cellStyle name=" 3]_x000d__x000a_Zoomed=1_x000d__x000a_Row=0_x000d__x000a_Column=0_x000d__x000a_Height=300_x000d__x000a_Width=300_x000d__x000a_FontName=細明體_x000d__x000a_FontStyle=0_x000d__x000a_FontSize=9_x000d__x000a_PrtFontName=Co 3 2 2 3 7 2" xfId="4012"/>
    <cellStyle name=" 3]_x000d__x000a_Zoomed=1_x000d__x000a_Row=0_x000d__x000a_Column=0_x000d__x000a_Height=300_x000d__x000a_Width=300_x000d__x000a_FontName=細明體_x000d__x000a_FontStyle=0_x000d__x000a_FontSize=9_x000d__x000a_PrtFontName=Co 3 2 2 3 7 3" xfId="4013"/>
    <cellStyle name=" 3]_x000d__x000a_Zoomed=1_x000d__x000a_Row=0_x000d__x000a_Column=0_x000d__x000a_Height=300_x000d__x000a_Width=300_x000d__x000a_FontName=細明體_x000d__x000a_FontStyle=0_x000d__x000a_FontSize=9_x000d__x000a_PrtFontName=Co 3 2 2 3 8" xfId="4014"/>
    <cellStyle name=" 3]_x000d__x000a_Zoomed=1_x000d__x000a_Row=0_x000d__x000a_Column=0_x000d__x000a_Height=300_x000d__x000a_Width=300_x000d__x000a_FontName=細明體_x000d__x000a_FontStyle=0_x000d__x000a_FontSize=9_x000d__x000a_PrtFontName=Co 3 2 2 3 8 2" xfId="4015"/>
    <cellStyle name=" 3]_x000d__x000a_Zoomed=1_x000d__x000a_Row=0_x000d__x000a_Column=0_x000d__x000a_Height=300_x000d__x000a_Width=300_x000d__x000a_FontName=細明體_x000d__x000a_FontStyle=0_x000d__x000a_FontSize=9_x000d__x000a_PrtFontName=Co 3 2 2 3 8 3" xfId="4016"/>
    <cellStyle name=" 3]_x000d__x000a_Zoomed=1_x000d__x000a_Row=0_x000d__x000a_Column=0_x000d__x000a_Height=300_x000d__x000a_Width=300_x000d__x000a_FontName=細明體_x000d__x000a_FontStyle=0_x000d__x000a_FontSize=9_x000d__x000a_PrtFontName=Co 4 2 2 10 2 2" xfId="4017"/>
    <cellStyle name=" 3]_x000d__x000a_Zoomed=1_x000d__x000a_Row=0_x000d__x000a_Column=0_x000d__x000a_Height=300_x000d__x000a_Width=300_x000d__x000a_FontName=細明體_x000d__x000a_FontStyle=0_x000d__x000a_FontSize=9_x000d__x000a_PrtFontName=Co 3 2 2 3 9" xfId="4018"/>
    <cellStyle name=" 3]_x000d__x000a_Zoomed=1_x000d__x000a_Row=0_x000d__x000a_Column=0_x000d__x000a_Height=300_x000d__x000a_Width=300_x000d__x000a_FontName=細明體_x000d__x000a_FontStyle=0_x000d__x000a_FontSize=9_x000d__x000a_PrtFontName=Co 3 2 2 3 9 2" xfId="4019"/>
    <cellStyle name=" 3]_x000d__x000a_Zoomed=1_x000d__x000a_Row=0_x000d__x000a_Column=0_x000d__x000a_Height=300_x000d__x000a_Width=300_x000d__x000a_FontName=細明體_x000d__x000a_FontStyle=0_x000d__x000a_FontSize=9_x000d__x000a_PrtFontName=Co 3 2 2 3 9 2 2" xfId="4020"/>
    <cellStyle name=" 3]_x000d__x000a_Zoomed=1_x000d__x000a_Row=0_x000d__x000a_Column=0_x000d__x000a_Height=300_x000d__x000a_Width=300_x000d__x000a_FontName=細明體_x000d__x000a_FontStyle=0_x000d__x000a_FontSize=9_x000d__x000a_PrtFontName=Co 3 2 2 3 9 3" xfId="4021"/>
    <cellStyle name=" 3]_x000d__x000a_Zoomed=1_x000d__x000a_Row=0_x000d__x000a_Column=0_x000d__x000a_Height=300_x000d__x000a_Width=300_x000d__x000a_FontName=細明體_x000d__x000a_FontStyle=0_x000d__x000a_FontSize=9_x000d__x000a_PrtFontName=Co 3 2 2 4" xfId="4022"/>
    <cellStyle name=" 3]_x000d__x000a_Zoomed=1_x000d__x000a_Row=0_x000d__x000a_Column=0_x000d__x000a_Height=300_x000d__x000a_Width=300_x000d__x000a_FontName=細明體_x000d__x000a_FontStyle=0_x000d__x000a_FontSize=9_x000d__x000a_PrtFontName=Co 3 2 2 4 2" xfId="4023"/>
    <cellStyle name="常规 10" xfId="4024"/>
    <cellStyle name=" 3]_x000d__x000a_Zoomed=1_x000d__x000a_Row=0_x000d__x000a_Column=0_x000d__x000a_Height=300_x000d__x000a_Width=300_x000d__x000a_FontName=細明體_x000d__x000a_FontStyle=0_x000d__x000a_FontSize=9_x000d__x000a_PrtFontName=Co 6 8 6 2" xfId="4025"/>
    <cellStyle name=" 3]_x000d__x000a_Zoomed=1_x000d__x000a_Row=0_x000d__x000a_Column=0_x000d__x000a_Height=300_x000d__x000a_Width=300_x000d__x000a_FontName=細明體_x000d__x000a_FontStyle=0_x000d__x000a_FontSize=9_x000d__x000a_PrtFontName=Co 3 2 2 4 3" xfId="4026"/>
    <cellStyle name=" 3]_x000d__x000a_Zoomed=1_x000d__x000a_Row=0_x000d__x000a_Column=0_x000d__x000a_Height=300_x000d__x000a_Width=300_x000d__x000a_FontName=細明體_x000d__x000a_FontStyle=0_x000d__x000a_FontSize=9_x000d__x000a_PrtFontName=Co 5 2 2 14 2" xfId="4027"/>
    <cellStyle name=" 3]_x000d__x000a_Zoomed=1_x000d__x000a_Row=0_x000d__x000a_Column=0_x000d__x000a_Height=300_x000d__x000a_Width=300_x000d__x000a_FontName=細明體_x000d__x000a_FontStyle=0_x000d__x000a_FontSize=9_x000d__x000a_PrtFontName=Co 3 2 2 5" xfId="4028"/>
    <cellStyle name=" 3]_x000d__x000a_Zoomed=1_x000d__x000a_Row=0_x000d__x000a_Column=0_x000d__x000a_Height=300_x000d__x000a_Width=300_x000d__x000a_FontName=細明體_x000d__x000a_FontStyle=0_x000d__x000a_FontSize=9_x000d__x000a_PrtFontName=Co 5 2 2 14 3" xfId="4029"/>
    <cellStyle name=" 3]_x000d__x000a_Zoomed=1_x000d__x000a_Row=0_x000d__x000a_Column=0_x000d__x000a_Height=300_x000d__x000a_Width=300_x000d__x000a_FontName=細明體_x000d__x000a_FontStyle=0_x000d__x000a_FontSize=9_x000d__x000a_PrtFontName=Co 3 2 2 6" xfId="4030"/>
    <cellStyle name=" 3]_x000d__x000a_Zoomed=1_x000d__x000a_Row=0_x000d__x000a_Column=0_x000d__x000a_Height=300_x000d__x000a_Width=300_x000d__x000a_FontName=細明體_x000d__x000a_FontStyle=0_x000d__x000a_FontSize=9_x000d__x000a_PrtFontName=Co 3 4 2 2 2" xfId="4031"/>
    <cellStyle name=" 3]_x000d__x000a_Zoomed=1_x000d__x000a_Row=0_x000d__x000a_Column=0_x000d__x000a_Height=300_x000d__x000a_Width=300_x000d__x000a_FontName=細明體_x000d__x000a_FontStyle=0_x000d__x000a_FontSize=9_x000d__x000a_PrtFontName=Co 3 2 2 6 2" xfId="4032"/>
    <cellStyle name=" 3]_x000d__x000a_Zoomed=1_x000d__x000a_Row=0_x000d__x000a_Column=0_x000d__x000a_Height=300_x000d__x000a_Width=300_x000d__x000a_FontName=細明體_x000d__x000a_FontStyle=0_x000d__x000a_FontSize=9_x000d__x000a_PrtFontName=Co 3 4 2 2 2 2" xfId="4033"/>
    <cellStyle name=" 3]_x000d__x000a_Zoomed=1_x000d__x000a_Row=0_x000d__x000a_Column=0_x000d__x000a_Height=300_x000d__x000a_Width=300_x000d__x000a_FontName=細明體_x000d__x000a_FontStyle=0_x000d__x000a_FontSize=9_x000d__x000a_PrtFontName=Co 3 2 2 6 3" xfId="4034"/>
    <cellStyle name=" 3]_x000d__x000a_Zoomed=1_x000d__x000a_Row=0_x000d__x000a_Column=0_x000d__x000a_Height=300_x000d__x000a_Width=300_x000d__x000a_FontName=細明體_x000d__x000a_FontStyle=0_x000d__x000a_FontSize=9_x000d__x000a_PrtFontName=Co 3 4 2 2 2 3" xfId="4035"/>
    <cellStyle name=" 3]_x000d__x000a_Zoomed=1_x000d__x000a_Row=0_x000d__x000a_Column=0_x000d__x000a_Height=300_x000d__x000a_Width=300_x000d__x000a_FontName=細明體_x000d__x000a_FontStyle=0_x000d__x000a_FontSize=9_x000d__x000a_PrtFontName=Co 3 3 2 2 8 2 2" xfId="4036"/>
    <cellStyle name=" 3]_x000d__x000a_Zoomed=1_x000d__x000a_Row=0_x000d__x000a_Column=0_x000d__x000a_Height=300_x000d__x000a_Width=300_x000d__x000a_FontName=細明體_x000d__x000a_FontStyle=0_x000d__x000a_FontSize=9_x000d__x000a_PrtFontName=Co 8 8 4 2" xfId="4037"/>
    <cellStyle name=" 3]_x000d__x000a_Zoomed=1_x000d__x000a_Row=0_x000d__x000a_Column=0_x000d__x000a_Height=300_x000d__x000a_Width=300_x000d__x000a_FontName=細明體_x000d__x000a_FontStyle=0_x000d__x000a_FontSize=9_x000d__x000a_PrtFontName=Co 3 2 2 7" xfId="4038"/>
    <cellStyle name=" 3]_x000d__x000a_Zoomed=1_x000d__x000a_Row=0_x000d__x000a_Column=0_x000d__x000a_Height=300_x000d__x000a_Width=300_x000d__x000a_FontName=細明體_x000d__x000a_FontStyle=0_x000d__x000a_FontSize=9_x000d__x000a_PrtFontName=Co 3 4 2 2 3" xfId="4039"/>
    <cellStyle name=" 3]_x000d__x000a_Zoomed=1_x000d__x000a_Row=0_x000d__x000a_Column=0_x000d__x000a_Height=300_x000d__x000a_Width=300_x000d__x000a_FontName=細明體_x000d__x000a_FontStyle=0_x000d__x000a_FontSize=9_x000d__x000a_PrtFontName=Co 8 8 4 2 2" xfId="4040"/>
    <cellStyle name=" 3]_x000d__x000a_Zoomed=1_x000d__x000a_Row=0_x000d__x000a_Column=0_x000d__x000a_Height=300_x000d__x000a_Width=300_x000d__x000a_FontName=細明體_x000d__x000a_FontStyle=0_x000d__x000a_FontSize=9_x000d__x000a_PrtFontName=Co 3 2 2 7 2" xfId="4041"/>
    <cellStyle name=" 3]_x000d__x000a_Zoomed=1_x000d__x000a_Row=0_x000d__x000a_Column=0_x000d__x000a_Height=300_x000d__x000a_Width=300_x000d__x000a_FontName=細明體_x000d__x000a_FontStyle=0_x000d__x000a_FontSize=9_x000d__x000a_PrtFontName=Co 3 4 2 2 10" xfId="4042"/>
    <cellStyle name=" 3]_x000d__x000a_Zoomed=1_x000d__x000a_Row=0_x000d__x000a_Column=0_x000d__x000a_Height=300_x000d__x000a_Width=300_x000d__x000a_FontName=細明體_x000d__x000a_FontStyle=0_x000d__x000a_FontSize=9_x000d__x000a_PrtFontName=Co 3 4 2 2 3 2" xfId="4043"/>
    <cellStyle name=" 3]_x000d__x000a_Zoomed=1_x000d__x000a_Row=0_x000d__x000a_Column=0_x000d__x000a_Height=300_x000d__x000a_Width=300_x000d__x000a_FontName=細明體_x000d__x000a_FontStyle=0_x000d__x000a_FontSize=9_x000d__x000a_PrtFontName=Co 3 2 2 7 3" xfId="4044"/>
    <cellStyle name=" 3]_x000d__x000a_Zoomed=1_x000d__x000a_Row=0_x000d__x000a_Column=0_x000d__x000a_Height=300_x000d__x000a_Width=300_x000d__x000a_FontName=細明體_x000d__x000a_FontStyle=0_x000d__x000a_FontSize=9_x000d__x000a_PrtFontName=Co 3 4 2 2 11" xfId="4045"/>
    <cellStyle name=" 3]_x000d__x000a_Zoomed=1_x000d__x000a_Row=0_x000d__x000a_Column=0_x000d__x000a_Height=300_x000d__x000a_Width=300_x000d__x000a_FontName=細明體_x000d__x000a_FontStyle=0_x000d__x000a_FontSize=9_x000d__x000a_PrtFontName=Co 3 4 2 2 3 3" xfId="4046"/>
    <cellStyle name=" 3]_x000d__x000a_Zoomed=1_x000d__x000a_Row=0_x000d__x000a_Column=0_x000d__x000a_Height=300_x000d__x000a_Width=300_x000d__x000a_FontName=細明體_x000d__x000a_FontStyle=0_x000d__x000a_FontSize=9_x000d__x000a_PrtFontName=Co 3 2 2 8 3 2 2" xfId="4047"/>
    <cellStyle name=" 3]_x000d__x000a_Zoomed=1_x000d__x000a_Row=0_x000d__x000a_Column=0_x000d__x000a_Height=300_x000d__x000a_Width=300_x000d__x000a_FontName=細明體_x000d__x000a_FontStyle=0_x000d__x000a_FontSize=9_x000d__x000a_PrtFontName=Co 3 2 2 8 3 3" xfId="4048"/>
    <cellStyle name=" 3]_x000d__x000a_Zoomed=1_x000d__x000a_Row=0_x000d__x000a_Column=0_x000d__x000a_Height=300_x000d__x000a_Width=300_x000d__x000a_FontName=細明體_x000d__x000a_FontStyle=0_x000d__x000a_FontSize=9_x000d__x000a_PrtFontName=Co 3 2 2 8 4" xfId="4049"/>
    <cellStyle name=" 3]_x000d__x000a_Zoomed=1_x000d__x000a_Row=0_x000d__x000a_Column=0_x000d__x000a_Height=300_x000d__x000a_Width=300_x000d__x000a_FontName=細明體_x000d__x000a_FontStyle=0_x000d__x000a_FontSize=9_x000d__x000a_PrtFontName=Co 3 2 2 8 4 2 2" xfId="4050"/>
    <cellStyle name=" 3]_x000d__x000a_Zoomed=1_x000d__x000a_Row=0_x000d__x000a_Column=0_x000d__x000a_Height=300_x000d__x000a_Width=300_x000d__x000a_FontName=細明體_x000d__x000a_FontStyle=0_x000d__x000a_FontSize=9_x000d__x000a_PrtFontName=Co 3 2 2 8 4 3" xfId="4051"/>
    <cellStyle name=" 3]_x000d__x000a_Zoomed=1_x000d__x000a_Row=0_x000d__x000a_Column=0_x000d__x000a_Height=300_x000d__x000a_Width=300_x000d__x000a_FontName=細明體_x000d__x000a_FontStyle=0_x000d__x000a_FontSize=9_x000d__x000a_PrtFontName=Co 3 2 2 8 5" xfId="4052"/>
    <cellStyle name=" 3]_x000d__x000a_Zoomed=1_x000d__x000a_Row=0_x000d__x000a_Column=0_x000d__x000a_Height=300_x000d__x000a_Width=300_x000d__x000a_FontName=細明體_x000d__x000a_FontStyle=0_x000d__x000a_FontSize=9_x000d__x000a_PrtFontName=Co 3 2 2 8 5 2 2" xfId="4053"/>
    <cellStyle name=" 3]_x000d__x000a_Zoomed=1_x000d__x000a_Row=0_x000d__x000a_Column=0_x000d__x000a_Height=300_x000d__x000a_Width=300_x000d__x000a_FontName=細明體_x000d__x000a_FontStyle=0_x000d__x000a_FontSize=9_x000d__x000a_PrtFontName=Co 3 2 2 9 2" xfId="4054"/>
    <cellStyle name=" 3]_x000d__x000a_Zoomed=1_x000d__x000a_Row=0_x000d__x000a_Column=0_x000d__x000a_Height=300_x000d__x000a_Width=300_x000d__x000a_FontName=細明體_x000d__x000a_FontStyle=0_x000d__x000a_FontSize=9_x000d__x000a_PrtFontName=Co 3 4 2 2 5 2" xfId="4055"/>
    <cellStyle name=" 3]_x000d__x000a_Zoomed=1_x000d__x000a_Row=0_x000d__x000a_Column=0_x000d__x000a_Height=300_x000d__x000a_Width=300_x000d__x000a_FontName=細明體_x000d__x000a_FontStyle=0_x000d__x000a_FontSize=9_x000d__x000a_PrtFontName=Co 6 3 10 3" xfId="4056"/>
    <cellStyle name=" 3]_x000d__x000a_Zoomed=1_x000d__x000a_Row=0_x000d__x000a_Column=0_x000d__x000a_Height=300_x000d__x000a_Width=300_x000d__x000a_FontName=細明體_x000d__x000a_FontStyle=0_x000d__x000a_FontSize=9_x000d__x000a_PrtFontName=Co 3 2 3 10" xfId="4057"/>
    <cellStyle name=" 3]_x000d__x000a_Zoomed=1_x000d__x000a_Row=0_x000d__x000a_Column=0_x000d__x000a_Height=300_x000d__x000a_Width=300_x000d__x000a_FontName=細明體_x000d__x000a_FontStyle=0_x000d__x000a_FontSize=9_x000d__x000a_PrtFontName=Co 3 2 3 10 2" xfId="4058"/>
    <cellStyle name=" 3]_x000d__x000a_Zoomed=1_x000d__x000a_Row=0_x000d__x000a_Column=0_x000d__x000a_Height=300_x000d__x000a_Width=300_x000d__x000a_FontName=細明體_x000d__x000a_FontStyle=0_x000d__x000a_FontSize=9_x000d__x000a_PrtFontName=Co 3 2 3 10 3" xfId="4059"/>
    <cellStyle name=" 3]_x000d__x000a_Zoomed=1_x000d__x000a_Row=0_x000d__x000a_Column=0_x000d__x000a_Height=300_x000d__x000a_Width=300_x000d__x000a_FontName=細明體_x000d__x000a_FontStyle=0_x000d__x000a_FontSize=9_x000d__x000a_PrtFontName=Co 3 3 2 2 8 2" xfId="4060"/>
    <cellStyle name=" 3]_x000d__x000a_Zoomed=1_x000d__x000a_Row=0_x000d__x000a_Column=0_x000d__x000a_Height=300_x000d__x000a_Width=300_x000d__x000a_FontName=細明體_x000d__x000a_FontStyle=0_x000d__x000a_FontSize=9_x000d__x000a_PrtFontName=Co 3 2 3 11" xfId="4061"/>
    <cellStyle name=" 3]_x000d__x000a_Zoomed=1_x000d__x000a_Row=0_x000d__x000a_Column=0_x000d__x000a_Height=300_x000d__x000a_Width=300_x000d__x000a_FontName=細明體_x000d__x000a_FontStyle=0_x000d__x000a_FontSize=9_x000d__x000a_PrtFontName=Co 3 2 3 11 2" xfId="4062"/>
    <cellStyle name=" 3]_x000d__x000a_Zoomed=1_x000d__x000a_Row=0_x000d__x000a_Column=0_x000d__x000a_Height=300_x000d__x000a_Width=300_x000d__x000a_FontName=細明體_x000d__x000a_FontStyle=0_x000d__x000a_FontSize=9_x000d__x000a_PrtFontName=Co 3 2 3 11 3" xfId="4063"/>
    <cellStyle name=" 3]_x000d__x000a_Zoomed=1_x000d__x000a_Row=0_x000d__x000a_Column=0_x000d__x000a_Height=300_x000d__x000a_Width=300_x000d__x000a_FontName=細明體_x000d__x000a_FontStyle=0_x000d__x000a_FontSize=9_x000d__x000a_PrtFontName=Co 3 3 2 2 9 2" xfId="4064"/>
    <cellStyle name=" 3]_x000d__x000a_Zoomed=1_x000d__x000a_Row=0_x000d__x000a_Column=0_x000d__x000a_Height=300_x000d__x000a_Width=300_x000d__x000a_FontName=細明體_x000d__x000a_FontStyle=0_x000d__x000a_FontSize=9_x000d__x000a_PrtFontName=Co 3 2 3 12 3" xfId="4065"/>
    <cellStyle name=" 3]_x000d__x000a_Zoomed=1_x000d__x000a_Row=0_x000d__x000a_Column=0_x000d__x000a_Height=300_x000d__x000a_Width=300_x000d__x000a_FontName=細明體_x000d__x000a_FontStyle=0_x000d__x000a_FontSize=9_x000d__x000a_PrtFontName=Co 3 2 3 14 2" xfId="4066"/>
    <cellStyle name=" 3]_x000d__x000a_Zoomed=1_x000d__x000a_Row=0_x000d__x000a_Column=0_x000d__x000a_Height=300_x000d__x000a_Width=300_x000d__x000a_FontName=細明體_x000d__x000a_FontStyle=0_x000d__x000a_FontSize=9_x000d__x000a_PrtFontName=Co 3 2 3 14 3" xfId="4067"/>
    <cellStyle name=" 3]_x000d__x000a_Zoomed=1_x000d__x000a_Row=0_x000d__x000a_Column=0_x000d__x000a_Height=300_x000d__x000a_Width=300_x000d__x000a_FontName=細明體_x000d__x000a_FontStyle=0_x000d__x000a_FontSize=9_x000d__x000a_PrtFontName=Co 3 2 3 15" xfId="4068"/>
    <cellStyle name=" 3]_x000d__x000a_Zoomed=1_x000d__x000a_Row=0_x000d__x000a_Column=0_x000d__x000a_Height=300_x000d__x000a_Width=300_x000d__x000a_FontName=細明體_x000d__x000a_FontStyle=0_x000d__x000a_FontSize=9_x000d__x000a_PrtFontName=Co 3 2 3 15 2" xfId="4069"/>
    <cellStyle name=" 3]_x000d__x000a_Zoomed=1_x000d__x000a_Row=0_x000d__x000a_Column=0_x000d__x000a_Height=300_x000d__x000a_Width=300_x000d__x000a_FontName=細明體_x000d__x000a_FontStyle=0_x000d__x000a_FontSize=9_x000d__x000a_PrtFontName=Co 3 2 3 2" xfId="4070"/>
    <cellStyle name=" 3]_x000d__x000a_Zoomed=1_x000d__x000a_Row=0_x000d__x000a_Column=0_x000d__x000a_Height=300_x000d__x000a_Width=300_x000d__x000a_FontName=細明體_x000d__x000a_FontStyle=0_x000d__x000a_FontSize=9_x000d__x000a_PrtFontName=Co 3 2 3 2 2" xfId="4071"/>
    <cellStyle name=" 3]_x000d__x000a_Zoomed=1_x000d__x000a_Row=0_x000d__x000a_Column=0_x000d__x000a_Height=300_x000d__x000a_Width=300_x000d__x000a_FontName=細明體_x000d__x000a_FontStyle=0_x000d__x000a_FontSize=9_x000d__x000a_PrtFontName=Co 3 2 3 2 3" xfId="4072"/>
    <cellStyle name=" 3]_x000d__x000a_Zoomed=1_x000d__x000a_Row=0_x000d__x000a_Column=0_x000d__x000a_Height=300_x000d__x000a_Width=300_x000d__x000a_FontName=細明體_x000d__x000a_FontStyle=0_x000d__x000a_FontSize=9_x000d__x000a_PrtFontName=Co 3 2 3 3" xfId="4073"/>
    <cellStyle name=" 3]_x000d__x000a_Zoomed=1_x000d__x000a_Row=0_x000d__x000a_Column=0_x000d__x000a_Height=300_x000d__x000a_Width=300_x000d__x000a_FontName=細明體_x000d__x000a_FontStyle=0_x000d__x000a_FontSize=9_x000d__x000a_PrtFontName=Co 3 2 3 3 2" xfId="4074"/>
    <cellStyle name=" 3]_x000d__x000a_Zoomed=1_x000d__x000a_Row=0_x000d__x000a_Column=0_x000d__x000a_Height=300_x000d__x000a_Width=300_x000d__x000a_FontName=細明體_x000d__x000a_FontStyle=0_x000d__x000a_FontSize=9_x000d__x000a_PrtFontName=Co 3 2 3 3 3" xfId="4075"/>
    <cellStyle name=" 3]_x000d__x000a_Zoomed=1_x000d__x000a_Row=0_x000d__x000a_Column=0_x000d__x000a_Height=300_x000d__x000a_Width=300_x000d__x000a_FontName=細明體_x000d__x000a_FontStyle=0_x000d__x000a_FontSize=9_x000d__x000a_PrtFontName=Co 3 2 3 4 2" xfId="4076"/>
    <cellStyle name=" 3]_x000d__x000a_Zoomed=1_x000d__x000a_Row=0_x000d__x000a_Column=0_x000d__x000a_Height=300_x000d__x000a_Width=300_x000d__x000a_FontName=細明體_x000d__x000a_FontStyle=0_x000d__x000a_FontSize=9_x000d__x000a_PrtFontName=Co 3 2 3 4 2 2" xfId="4077"/>
    <cellStyle name=" 3]_x000d__x000a_Zoomed=1_x000d__x000a_Row=0_x000d__x000a_Column=0_x000d__x000a_Height=300_x000d__x000a_Width=300_x000d__x000a_FontName=細明體_x000d__x000a_FontStyle=0_x000d__x000a_FontSize=9_x000d__x000a_PrtFontName=Co 3 2 3 4 3" xfId="4078"/>
    <cellStyle name=" 3]_x000d__x000a_Zoomed=1_x000d__x000a_Row=0_x000d__x000a_Column=0_x000d__x000a_Height=300_x000d__x000a_Width=300_x000d__x000a_FontName=細明體_x000d__x000a_FontStyle=0_x000d__x000a_FontSize=9_x000d__x000a_PrtFontName=Co 3 2 3 6 2" xfId="4079"/>
    <cellStyle name=" 3]_x000d__x000a_Zoomed=1_x000d__x000a_Row=0_x000d__x000a_Column=0_x000d__x000a_Height=300_x000d__x000a_Width=300_x000d__x000a_FontName=細明體_x000d__x000a_FontStyle=0_x000d__x000a_FontSize=9_x000d__x000a_PrtFontName=Co 3 4 2 3 2 2" xfId="4080"/>
    <cellStyle name=" 3]_x000d__x000a_Zoomed=1_x000d__x000a_Row=0_x000d__x000a_Column=0_x000d__x000a_Height=300_x000d__x000a_Width=300_x000d__x000a_FontName=細明體_x000d__x000a_FontStyle=0_x000d__x000a_FontSize=9_x000d__x000a_PrtFontName=Co 3 2 3 6 2 2" xfId="4081"/>
    <cellStyle name=" 3]_x000d__x000a_Zoomed=1_x000d__x000a_Row=0_x000d__x000a_Column=0_x000d__x000a_Height=300_x000d__x000a_Width=300_x000d__x000a_FontName=細明體_x000d__x000a_FontStyle=0_x000d__x000a_FontSize=9_x000d__x000a_PrtFontName=Co 3 4 2 3 2 2 2" xfId="4082"/>
    <cellStyle name=" 3]_x000d__x000a_Zoomed=1_x000d__x000a_Row=0_x000d__x000a_Column=0_x000d__x000a_Height=300_x000d__x000a_Width=300_x000d__x000a_FontName=細明體_x000d__x000a_FontStyle=0_x000d__x000a_FontSize=9_x000d__x000a_PrtFontName=Co 8 8 5 2" xfId="4083"/>
    <cellStyle name=" 3]_x000d__x000a_Zoomed=1_x000d__x000a_Row=0_x000d__x000a_Column=0_x000d__x000a_Height=300_x000d__x000a_Width=300_x000d__x000a_FontName=細明體_x000d__x000a_FontStyle=0_x000d__x000a_FontSize=9_x000d__x000a_PrtFontName=Co 3 2 3 7" xfId="4084"/>
    <cellStyle name=" 3]_x000d__x000a_Zoomed=1_x000d__x000a_Row=0_x000d__x000a_Column=0_x000d__x000a_Height=300_x000d__x000a_Width=300_x000d__x000a_FontName=細明體_x000d__x000a_FontStyle=0_x000d__x000a_FontSize=9_x000d__x000a_PrtFontName=Co 3 4 2 3 3" xfId="4085"/>
    <cellStyle name=" 3]_x000d__x000a_Zoomed=1_x000d__x000a_Row=0_x000d__x000a_Column=0_x000d__x000a_Height=300_x000d__x000a_Width=300_x000d__x000a_FontName=細明體_x000d__x000a_FontStyle=0_x000d__x000a_FontSize=9_x000d__x000a_PrtFontName=Co 8 8 5 2 2" xfId="4086"/>
    <cellStyle name=" 3]_x000d__x000a_Zoomed=1_x000d__x000a_Row=0_x000d__x000a_Column=0_x000d__x000a_Height=300_x000d__x000a_Width=300_x000d__x000a_FontName=細明體_x000d__x000a_FontStyle=0_x000d__x000a_FontSize=9_x000d__x000a_PrtFontName=Co 3 2 3 7 2" xfId="4087"/>
    <cellStyle name=" 3]_x000d__x000a_Zoomed=1_x000d__x000a_Row=0_x000d__x000a_Column=0_x000d__x000a_Height=300_x000d__x000a_Width=300_x000d__x000a_FontName=細明體_x000d__x000a_FontStyle=0_x000d__x000a_FontSize=9_x000d__x000a_PrtFontName=Co 3 4 2 3 3 2" xfId="4088"/>
    <cellStyle name=" 3]_x000d__x000a_Zoomed=1_x000d__x000a_Row=0_x000d__x000a_Column=0_x000d__x000a_Height=300_x000d__x000a_Width=300_x000d__x000a_FontName=細明體_x000d__x000a_FontStyle=0_x000d__x000a_FontSize=9_x000d__x000a_PrtFontName=Co 3 2 3 7 2 2" xfId="4089"/>
    <cellStyle name=" 3]_x000d__x000a_Zoomed=1_x000d__x000a_Row=0_x000d__x000a_Column=0_x000d__x000a_Height=300_x000d__x000a_Width=300_x000d__x000a_FontName=細明體_x000d__x000a_FontStyle=0_x000d__x000a_FontSize=9_x000d__x000a_PrtFontName=Co 3 4 2 3 3 2 2" xfId="4090"/>
    <cellStyle name=" 3]_x000d__x000a_Zoomed=1_x000d__x000a_Row=0_x000d__x000a_Column=0_x000d__x000a_Height=300_x000d__x000a_Width=300_x000d__x000a_FontName=細明體_x000d__x000a_FontStyle=0_x000d__x000a_FontSize=9_x000d__x000a_PrtFontName=Co 3 2 3 7 3" xfId="4091"/>
    <cellStyle name=" 3]_x000d__x000a_Zoomed=1_x000d__x000a_Row=0_x000d__x000a_Column=0_x000d__x000a_Height=300_x000d__x000a_Width=300_x000d__x000a_FontName=細明體_x000d__x000a_FontStyle=0_x000d__x000a_FontSize=9_x000d__x000a_PrtFontName=Co 3 4 2 3 3 3" xfId="4092"/>
    <cellStyle name=" 3]_x000d__x000a_Zoomed=1_x000d__x000a_Row=0_x000d__x000a_Column=0_x000d__x000a_Height=300_x000d__x000a_Width=300_x000d__x000a_FontName=細明體_x000d__x000a_FontStyle=0_x000d__x000a_FontSize=9_x000d__x000a_PrtFontName=Co 3 2 3 8 2 2" xfId="4093"/>
    <cellStyle name=" 3]_x000d__x000a_Zoomed=1_x000d__x000a_Row=0_x000d__x000a_Column=0_x000d__x000a_Height=300_x000d__x000a_Width=300_x000d__x000a_FontName=細明體_x000d__x000a_FontStyle=0_x000d__x000a_FontSize=9_x000d__x000a_PrtFontName=Co 3 4 2 3 4 2 2" xfId="4094"/>
    <cellStyle name=" 3]_x000d__x000a_Zoomed=1_x000d__x000a_Row=0_x000d__x000a_Column=0_x000d__x000a_Height=300_x000d__x000a_Width=300_x000d__x000a_FontName=細明體_x000d__x000a_FontStyle=0_x000d__x000a_FontSize=9_x000d__x000a_PrtFontName=Co 3 2 3 8 2 3" xfId="4095"/>
    <cellStyle name=" 3]_x000d__x000a_Zoomed=1_x000d__x000a_Row=0_x000d__x000a_Column=0_x000d__x000a_Height=300_x000d__x000a_Width=300_x000d__x000a_FontName=細明體_x000d__x000a_FontStyle=0_x000d__x000a_FontSize=9_x000d__x000a_PrtFontName=Co 3 2 3 8 3 2" xfId="4096"/>
    <cellStyle name=" 3]_x000d__x000a_Zoomed=1_x000d__x000a_Row=0_x000d__x000a_Column=0_x000d__x000a_Height=300_x000d__x000a_Width=300_x000d__x000a_FontName=細明體_x000d__x000a_FontStyle=0_x000d__x000a_FontSize=9_x000d__x000a_PrtFontName=Co 3 9 3" xfId="4097"/>
    <cellStyle name=" 3]_x000d__x000a_Zoomed=1_x000d__x000a_Row=0_x000d__x000a_Column=0_x000d__x000a_Height=300_x000d__x000a_Width=300_x000d__x000a_FontName=細明體_x000d__x000a_FontStyle=0_x000d__x000a_FontSize=9_x000d__x000a_PrtFontName=Co 3 2 3 8 3 2 2" xfId="4098"/>
    <cellStyle name=" 3]_x000d__x000a_Zoomed=1_x000d__x000a_Row=0_x000d__x000a_Column=0_x000d__x000a_Height=300_x000d__x000a_Width=300_x000d__x000a_FontName=細明體_x000d__x000a_FontStyle=0_x000d__x000a_FontSize=9_x000d__x000a_PrtFontName=Co 3 2 3 8 3 3" xfId="4099"/>
    <cellStyle name=" 3]_x000d__x000a_Zoomed=1_x000d__x000a_Row=0_x000d__x000a_Column=0_x000d__x000a_Height=300_x000d__x000a_Width=300_x000d__x000a_FontName=細明體_x000d__x000a_FontStyle=0_x000d__x000a_FontSize=9_x000d__x000a_PrtFontName=Co 3 2 3 8 4 3" xfId="4100"/>
    <cellStyle name=" 3]_x000d__x000a_Zoomed=1_x000d__x000a_Row=0_x000d__x000a_Column=0_x000d__x000a_Height=300_x000d__x000a_Width=300_x000d__x000a_FontName=細明體_x000d__x000a_FontStyle=0_x000d__x000a_FontSize=9_x000d__x000a_PrtFontName=Co 3 2 3 8 5 2" xfId="4101"/>
    <cellStyle name=" 3]_x000d__x000a_Zoomed=1_x000d__x000a_Row=0_x000d__x000a_Column=0_x000d__x000a_Height=300_x000d__x000a_Width=300_x000d__x000a_FontName=細明體_x000d__x000a_FontStyle=0_x000d__x000a_FontSize=9_x000d__x000a_PrtFontName=Co 3 2 3 8 6" xfId="4102"/>
    <cellStyle name=" 3]_x000d__x000a_Zoomed=1_x000d__x000a_Row=0_x000d__x000a_Column=0_x000d__x000a_Height=300_x000d__x000a_Width=300_x000d__x000a_FontName=細明體_x000d__x000a_FontStyle=0_x000d__x000a_FontSize=9_x000d__x000a_PrtFontName=Co 3 2 3 8 6 2" xfId="4103"/>
    <cellStyle name=" 3]_x000d__x000a_Zoomed=1_x000d__x000a_Row=0_x000d__x000a_Column=0_x000d__x000a_Height=300_x000d__x000a_Width=300_x000d__x000a_FontName=細明體_x000d__x000a_FontStyle=0_x000d__x000a_FontSize=9_x000d__x000a_PrtFontName=Co 3 4 2 3 5 2" xfId="4104"/>
    <cellStyle name=" 3]_x000d__x000a_Zoomed=1_x000d__x000a_Row=0_x000d__x000a_Column=0_x000d__x000a_Height=300_x000d__x000a_Width=300_x000d__x000a_FontName=細明體_x000d__x000a_FontStyle=0_x000d__x000a_FontSize=9_x000d__x000a_PrtFontName=Co 3 2 3 9 2" xfId="4105"/>
    <cellStyle name=" 3]_x000d__x000a_Zoomed=1_x000d__x000a_Row=0_x000d__x000a_Column=0_x000d__x000a_Height=300_x000d__x000a_Width=300_x000d__x000a_FontName=細明體_x000d__x000a_FontStyle=0_x000d__x000a_FontSize=9_x000d__x000a_PrtFontName=Co 3 4 2 3 5 2 2" xfId="4106"/>
    <cellStyle name=" 3]_x000d__x000a_Zoomed=1_x000d__x000a_Row=0_x000d__x000a_Column=0_x000d__x000a_Height=300_x000d__x000a_Width=300_x000d__x000a_FontName=細明體_x000d__x000a_FontStyle=0_x000d__x000a_FontSize=9_x000d__x000a_PrtFontName=Co 3 2 3 9 2 2" xfId="4107"/>
    <cellStyle name=" 3]_x000d__x000a_Zoomed=1_x000d__x000a_Row=0_x000d__x000a_Column=0_x000d__x000a_Height=300_x000d__x000a_Width=300_x000d__x000a_FontName=細明體_x000d__x000a_FontStyle=0_x000d__x000a_FontSize=9_x000d__x000a_PrtFontName=Co 3 2 4 10" xfId="4108"/>
    <cellStyle name=" 3]_x000d__x000a_Zoomed=1_x000d__x000a_Row=0_x000d__x000a_Column=0_x000d__x000a_Height=300_x000d__x000a_Width=300_x000d__x000a_FontName=細明體_x000d__x000a_FontStyle=0_x000d__x000a_FontSize=9_x000d__x000a_PrtFontName=Co 3 2 4 10 2" xfId="4109"/>
    <cellStyle name=" 3]_x000d__x000a_Zoomed=1_x000d__x000a_Row=0_x000d__x000a_Column=0_x000d__x000a_Height=300_x000d__x000a_Width=300_x000d__x000a_FontName=細明體_x000d__x000a_FontStyle=0_x000d__x000a_FontSize=9_x000d__x000a_PrtFontName=Co 4 2 4 6" xfId="4110"/>
    <cellStyle name=" 3]_x000d__x000a_Zoomed=1_x000d__x000a_Row=0_x000d__x000a_Column=0_x000d__x000a_Height=300_x000d__x000a_Width=300_x000d__x000a_FontName=細明體_x000d__x000a_FontStyle=0_x000d__x000a_FontSize=9_x000d__x000a_PrtFontName=Co 3 2 4 11" xfId="4111"/>
    <cellStyle name=" 3]_x000d__x000a_Zoomed=1_x000d__x000a_Row=0_x000d__x000a_Column=0_x000d__x000a_Height=300_x000d__x000a_Width=300_x000d__x000a_FontName=細明體_x000d__x000a_FontStyle=0_x000d__x000a_FontSize=9_x000d__x000a_PrtFontName=Co 3 2 4 2 2" xfId="4112"/>
    <cellStyle name=" 3]_x000d__x000a_Zoomed=1_x000d__x000a_Row=0_x000d__x000a_Column=0_x000d__x000a_Height=300_x000d__x000a_Width=300_x000d__x000a_FontName=細明體_x000d__x000a_FontStyle=0_x000d__x000a_FontSize=9_x000d__x000a_PrtFontName=Co 3 2 4 2 3" xfId="4113"/>
    <cellStyle name=" 3]_x000d__x000a_Zoomed=1_x000d__x000a_Row=0_x000d__x000a_Column=0_x000d__x000a_Height=300_x000d__x000a_Width=300_x000d__x000a_FontName=細明體_x000d__x000a_FontStyle=0_x000d__x000a_FontSize=9_x000d__x000a_PrtFontName=Co 3 2 4 3" xfId="4114"/>
    <cellStyle name=" 3]_x000d__x000a_Zoomed=1_x000d__x000a_Row=0_x000d__x000a_Column=0_x000d__x000a_Height=300_x000d__x000a_Width=300_x000d__x000a_FontName=細明體_x000d__x000a_FontStyle=0_x000d__x000a_FontSize=9_x000d__x000a_PrtFontName=Co 3 2 4 3 2" xfId="4115"/>
    <cellStyle name=" 3]_x000d__x000a_Zoomed=1_x000d__x000a_Row=0_x000d__x000a_Column=0_x000d__x000a_Height=300_x000d__x000a_Width=300_x000d__x000a_FontName=細明體_x000d__x000a_FontStyle=0_x000d__x000a_FontSize=9_x000d__x000a_PrtFontName=Co 3 2 4 3 2 2" xfId="4116"/>
    <cellStyle name=" 3]_x000d__x000a_Zoomed=1_x000d__x000a_Row=0_x000d__x000a_Column=0_x000d__x000a_Height=300_x000d__x000a_Width=300_x000d__x000a_FontName=細明體_x000d__x000a_FontStyle=0_x000d__x000a_FontSize=9_x000d__x000a_PrtFontName=Co 3 2 4 3 3" xfId="4117"/>
    <cellStyle name=" 3]_x000d__x000a_Zoomed=1_x000d__x000a_Row=0_x000d__x000a_Column=0_x000d__x000a_Height=300_x000d__x000a_Width=300_x000d__x000a_FontName=細明體_x000d__x000a_FontStyle=0_x000d__x000a_FontSize=9_x000d__x000a_PrtFontName=Co 3 2 4 4" xfId="4118"/>
    <cellStyle name=" 3]_x000d__x000a_Zoomed=1_x000d__x000a_Row=0_x000d__x000a_Column=0_x000d__x000a_Height=300_x000d__x000a_Width=300_x000d__x000a_FontName=細明體_x000d__x000a_FontStyle=0_x000d__x000a_FontSize=9_x000d__x000a_PrtFontName=Co 3 2 4 4 2" xfId="4119"/>
    <cellStyle name=" 3]_x000d__x000a_Zoomed=1_x000d__x000a_Row=0_x000d__x000a_Column=0_x000d__x000a_Height=300_x000d__x000a_Width=300_x000d__x000a_FontName=細明體_x000d__x000a_FontStyle=0_x000d__x000a_FontSize=9_x000d__x000a_PrtFontName=Co 3 2 4 4 3" xfId="4120"/>
    <cellStyle name=" 3]_x000d__x000a_Zoomed=1_x000d__x000a_Row=0_x000d__x000a_Column=0_x000d__x000a_Height=300_x000d__x000a_Width=300_x000d__x000a_FontName=細明體_x000d__x000a_FontStyle=0_x000d__x000a_FontSize=9_x000d__x000a_PrtFontName=Co 3 2 4 5 2 2" xfId="4121"/>
    <cellStyle name=" 3]_x000d__x000a_Zoomed=1_x000d__x000a_Row=0_x000d__x000a_Column=0_x000d__x000a_Height=300_x000d__x000a_Width=300_x000d__x000a_FontName=細明體_x000d__x000a_FontStyle=0_x000d__x000a_FontSize=9_x000d__x000a_PrtFontName=Co 3 2 4 6 2" xfId="4122"/>
    <cellStyle name=" 3]_x000d__x000a_Zoomed=1_x000d__x000a_Row=0_x000d__x000a_Column=0_x000d__x000a_Height=300_x000d__x000a_Width=300_x000d__x000a_FontName=細明體_x000d__x000a_FontStyle=0_x000d__x000a_FontSize=9_x000d__x000a_PrtFontName=Co 3 2 4 6 2 2" xfId="4123"/>
    <cellStyle name=" 3]_x000d__x000a_Zoomed=1_x000d__x000a_Row=0_x000d__x000a_Column=0_x000d__x000a_Height=300_x000d__x000a_Width=300_x000d__x000a_FontName=細明體_x000d__x000a_FontStyle=0_x000d__x000a_FontSize=9_x000d__x000a_PrtFontName=Co 3 2 4 7" xfId="4124"/>
    <cellStyle name=" 3]_x000d__x000a_Zoomed=1_x000d__x000a_Row=0_x000d__x000a_Column=0_x000d__x000a_Height=300_x000d__x000a_Width=300_x000d__x000a_FontName=細明體_x000d__x000a_FontStyle=0_x000d__x000a_FontSize=9_x000d__x000a_PrtFontName=Co 8 8 6 2" xfId="4125"/>
    <cellStyle name="常规_BIAO1" xfId="4126"/>
    <cellStyle name=" 3]_x000d__x000a_Zoomed=1_x000d__x000a_Row=0_x000d__x000a_Column=0_x000d__x000a_Height=300_x000d__x000a_Width=300_x000d__x000a_FontName=細明體_x000d__x000a_FontStyle=0_x000d__x000a_FontSize=9_x000d__x000a_PrtFontName=Co 3 2 4 7 2" xfId="4127"/>
    <cellStyle name=" 3]_x000d__x000a_Zoomed=1_x000d__x000a_Row=0_x000d__x000a_Column=0_x000d__x000a_Height=300_x000d__x000a_Width=300_x000d__x000a_FontName=細明體_x000d__x000a_FontStyle=0_x000d__x000a_FontSize=9_x000d__x000a_PrtFontName=Co 3 2 4 7 2 2" xfId="4128"/>
    <cellStyle name=" 3]_x000d__x000a_Zoomed=1_x000d__x000a_Row=0_x000d__x000a_Column=0_x000d__x000a_Height=300_x000d__x000a_Width=300_x000d__x000a_FontName=細明體_x000d__x000a_FontStyle=0_x000d__x000a_FontSize=9_x000d__x000a_PrtFontName=Co 3 2 4 7 3" xfId="4129"/>
    <cellStyle name=" 3]_x000d__x000a_Zoomed=1_x000d__x000a_Row=0_x000d__x000a_Column=0_x000d__x000a_Height=300_x000d__x000a_Width=300_x000d__x000a_FontName=細明體_x000d__x000a_FontStyle=0_x000d__x000a_FontSize=9_x000d__x000a_PrtFontName=Co 3 2 4 8 2 2" xfId="4130"/>
    <cellStyle name=" 3]_x000d__x000a_Zoomed=1_x000d__x000a_Row=0_x000d__x000a_Column=0_x000d__x000a_Height=300_x000d__x000a_Width=300_x000d__x000a_FontName=細明體_x000d__x000a_FontStyle=0_x000d__x000a_FontSize=9_x000d__x000a_PrtFontName=Co 3 2 4 8 2 2 2" xfId="4131"/>
    <cellStyle name=" 3]_x000d__x000a_Zoomed=1_x000d__x000a_Row=0_x000d__x000a_Column=0_x000d__x000a_Height=300_x000d__x000a_Width=300_x000d__x000a_FontName=細明體_x000d__x000a_FontStyle=0_x000d__x000a_FontSize=9_x000d__x000a_PrtFontName=Co 3 2 4 8 2 3" xfId="4132"/>
    <cellStyle name=" 3]_x000d__x000a_Zoomed=1_x000d__x000a_Row=0_x000d__x000a_Column=0_x000d__x000a_Height=300_x000d__x000a_Width=300_x000d__x000a_FontName=細明體_x000d__x000a_FontStyle=0_x000d__x000a_FontSize=9_x000d__x000a_PrtFontName=Co 3 2 4 8 3" xfId="4133"/>
    <cellStyle name=" 3]_x000d__x000a_Zoomed=1_x000d__x000a_Row=0_x000d__x000a_Column=0_x000d__x000a_Height=300_x000d__x000a_Width=300_x000d__x000a_FontName=細明體_x000d__x000a_FontStyle=0_x000d__x000a_FontSize=9_x000d__x000a_PrtFontName=Co 6 4 6 2 2" xfId="4134"/>
    <cellStyle name=" 3]_x000d__x000a_Zoomed=1_x000d__x000a_Row=0_x000d__x000a_Column=0_x000d__x000a_Height=300_x000d__x000a_Width=300_x000d__x000a_FontName=細明體_x000d__x000a_FontStyle=0_x000d__x000a_FontSize=9_x000d__x000a_PrtFontName=Co 4 10 6 2" xfId="4135"/>
    <cellStyle name=" 3]_x000d__x000a_Zoomed=1_x000d__x000a_Row=0_x000d__x000a_Column=0_x000d__x000a_Height=300_x000d__x000a_Width=300_x000d__x000a_FontName=細明體_x000d__x000a_FontStyle=0_x000d__x000a_FontSize=9_x000d__x000a_PrtFontName=Co 3 2 4 8 4" xfId="4136"/>
    <cellStyle name=" 3]_x000d__x000a_Zoomed=1_x000d__x000a_Row=0_x000d__x000a_Column=0_x000d__x000a_Height=300_x000d__x000a_Width=300_x000d__x000a_FontName=細明體_x000d__x000a_FontStyle=0_x000d__x000a_FontSize=9_x000d__x000a_PrtFontName=Co 3 4 3 11 3" xfId="4137"/>
    <cellStyle name=" 3]_x000d__x000a_Zoomed=1_x000d__x000a_Row=0_x000d__x000a_Column=0_x000d__x000a_Height=300_x000d__x000a_Width=300_x000d__x000a_FontName=細明體_x000d__x000a_FontStyle=0_x000d__x000a_FontSize=9_x000d__x000a_PrtFontName=Co 3 2 4 8 4 2" xfId="4138"/>
    <cellStyle name=" 3]_x000d__x000a_Zoomed=1_x000d__x000a_Row=0_x000d__x000a_Column=0_x000d__x000a_Height=300_x000d__x000a_Width=300_x000d__x000a_FontName=細明體_x000d__x000a_FontStyle=0_x000d__x000a_FontSize=9_x000d__x000a_PrtFontName=Co 9 8 6" xfId="4139"/>
    <cellStyle name=" 3]_x000d__x000a_Zoomed=1_x000d__x000a_Row=0_x000d__x000a_Column=0_x000d__x000a_Height=300_x000d__x000a_Width=300_x000d__x000a_FontName=細明體_x000d__x000a_FontStyle=0_x000d__x000a_FontSize=9_x000d__x000a_PrtFontName=Co 3 2 4 8 4 2 2" xfId="4140"/>
    <cellStyle name=" 3]_x000d__x000a_Zoomed=1_x000d__x000a_Row=0_x000d__x000a_Column=0_x000d__x000a_Height=300_x000d__x000a_Width=300_x000d__x000a_FontName=細明體_x000d__x000a_FontStyle=0_x000d__x000a_FontSize=9_x000d__x000a_PrtFontName=Co 4 2 4 7" xfId="4141"/>
    <cellStyle name=" 3]_x000d__x000a_Zoomed=1_x000d__x000a_Row=0_x000d__x000a_Column=0_x000d__x000a_Height=300_x000d__x000a_Width=300_x000d__x000a_FontName=細明體_x000d__x000a_FontStyle=0_x000d__x000a_FontSize=9_x000d__x000a_PrtFontName=Co 9 8 6 2" xfId="4142"/>
    <cellStyle name=" 3]_x000d__x000a_Zoomed=1_x000d__x000a_Row=0_x000d__x000a_Column=0_x000d__x000a_Height=300_x000d__x000a_Width=300_x000d__x000a_FontName=細明體_x000d__x000a_FontStyle=0_x000d__x000a_FontSize=9_x000d__x000a_PrtFontName=Co 3 2 4 8 4 3" xfId="4143"/>
    <cellStyle name=" 3]_x000d__x000a_Zoomed=1_x000d__x000a_Row=0_x000d__x000a_Column=0_x000d__x000a_Height=300_x000d__x000a_Width=300_x000d__x000a_FontName=細明體_x000d__x000a_FontStyle=0_x000d__x000a_FontSize=9_x000d__x000a_PrtFontName=Co 6 2 2 2 2 2" xfId="4144"/>
    <cellStyle name=" 3]_x000d__x000a_Zoomed=1_x000d__x000a_Row=0_x000d__x000a_Column=0_x000d__x000a_Height=300_x000d__x000a_Width=300_x000d__x000a_FontName=細明體_x000d__x000a_FontStyle=0_x000d__x000a_FontSize=9_x000d__x000a_PrtFontName=Co 9 8 7" xfId="4145"/>
    <cellStyle name=" 3]_x000d__x000a_Zoomed=1_x000d__x000a_Row=0_x000d__x000a_Column=0_x000d__x000a_Height=300_x000d__x000a_Width=300_x000d__x000a_FontName=細明體_x000d__x000a_FontStyle=0_x000d__x000a_FontSize=9_x000d__x000a_PrtFontName=Co 3 2 4 8 5" xfId="4146"/>
    <cellStyle name=" 3]_x000d__x000a_Zoomed=1_x000d__x000a_Row=0_x000d__x000a_Column=0_x000d__x000a_Height=300_x000d__x000a_Width=300_x000d__x000a_FontName=細明體_x000d__x000a_FontStyle=0_x000d__x000a_FontSize=9_x000d__x000a_PrtFontName=Co 3 4 3 12 3" xfId="4147"/>
    <cellStyle name=" 3]_x000d__x000a_Zoomed=1_x000d__x000a_Row=0_x000d__x000a_Column=0_x000d__x000a_Height=300_x000d__x000a_Width=300_x000d__x000a_FontName=細明體_x000d__x000a_FontStyle=0_x000d__x000a_FontSize=9_x000d__x000a_PrtFontName=Co 3 2 4 8 5 2" xfId="4148"/>
    <cellStyle name=" 3]_x000d__x000a_Zoomed=1_x000d__x000a_Row=0_x000d__x000a_Column=0_x000d__x000a_Height=300_x000d__x000a_Width=300_x000d__x000a_FontName=細明體_x000d__x000a_FontStyle=0_x000d__x000a_FontSize=9_x000d__x000a_PrtFontName=Co 3 2 4 8 5 2 2" xfId="4149"/>
    <cellStyle name=" 3]_x000d__x000a_Zoomed=1_x000d__x000a_Row=0_x000d__x000a_Column=0_x000d__x000a_Height=300_x000d__x000a_Width=300_x000d__x000a_FontName=細明體_x000d__x000a_FontStyle=0_x000d__x000a_FontSize=9_x000d__x000a_PrtFontName=Co 3 2 4 8 6" xfId="4150"/>
    <cellStyle name=" 3]_x000d__x000a_Zoomed=1_x000d__x000a_Row=0_x000d__x000a_Column=0_x000d__x000a_Height=300_x000d__x000a_Width=300_x000d__x000a_FontName=細明體_x000d__x000a_FontStyle=0_x000d__x000a_FontSize=9_x000d__x000a_PrtFontName=Co 3 4 3 13 3" xfId="4151"/>
    <cellStyle name=" 3]_x000d__x000a_Zoomed=1_x000d__x000a_Row=0_x000d__x000a_Column=0_x000d__x000a_Height=300_x000d__x000a_Width=300_x000d__x000a_FontName=細明體_x000d__x000a_FontStyle=0_x000d__x000a_FontSize=9_x000d__x000a_PrtFontName=Co 3 2 4 8 6 2" xfId="4152"/>
    <cellStyle name=" 3]_x000d__x000a_Zoomed=1_x000d__x000a_Row=0_x000d__x000a_Column=0_x000d__x000a_Height=300_x000d__x000a_Width=300_x000d__x000a_FontName=細明體_x000d__x000a_FontStyle=0_x000d__x000a_FontSize=9_x000d__x000a_PrtFontName=Co 3 2 4 9 2" xfId="4153"/>
    <cellStyle name=" 3]_x000d__x000a_Zoomed=1_x000d__x000a_Row=0_x000d__x000a_Column=0_x000d__x000a_Height=300_x000d__x000a_Width=300_x000d__x000a_FontName=細明體_x000d__x000a_FontStyle=0_x000d__x000a_FontSize=9_x000d__x000a_PrtFontName=Co 3 2 5 2" xfId="4154"/>
    <cellStyle name=" 3]_x000d__x000a_Zoomed=1_x000d__x000a_Row=0_x000d__x000a_Column=0_x000d__x000a_Height=300_x000d__x000a_Width=300_x000d__x000a_FontName=細明體_x000d__x000a_FontStyle=0_x000d__x000a_FontSize=9_x000d__x000a_PrtFontName=Co 3 2 5 2 2" xfId="4155"/>
    <cellStyle name=" 3]_x000d__x000a_Zoomed=1_x000d__x000a_Row=0_x000d__x000a_Column=0_x000d__x000a_Height=300_x000d__x000a_Width=300_x000d__x000a_FontName=細明體_x000d__x000a_FontStyle=0_x000d__x000a_FontSize=9_x000d__x000a_PrtFontName=Co 3 2 5 2 3" xfId="4156"/>
    <cellStyle name=" 3]_x000d__x000a_Zoomed=1_x000d__x000a_Row=0_x000d__x000a_Column=0_x000d__x000a_Height=300_x000d__x000a_Width=300_x000d__x000a_FontName=細明體_x000d__x000a_FontStyle=0_x000d__x000a_FontSize=9_x000d__x000a_PrtFontName=Co 3 2 5 3 2" xfId="4157"/>
    <cellStyle name=" 3]_x000d__x000a_Zoomed=1_x000d__x000a_Row=0_x000d__x000a_Column=0_x000d__x000a_Height=300_x000d__x000a_Width=300_x000d__x000a_FontName=細明體_x000d__x000a_FontStyle=0_x000d__x000a_FontSize=9_x000d__x000a_PrtFontName=Co 3 2 5 4" xfId="4158"/>
    <cellStyle name=" 3]_x000d__x000a_Zoomed=1_x000d__x000a_Row=0_x000d__x000a_Column=0_x000d__x000a_Height=300_x000d__x000a_Width=300_x000d__x000a_FontName=細明體_x000d__x000a_FontStyle=0_x000d__x000a_FontSize=9_x000d__x000a_PrtFontName=Co 3 2 6" xfId="4159"/>
    <cellStyle name=" 3]_x000d__x000a_Zoomed=1_x000d__x000a_Row=0_x000d__x000a_Column=0_x000d__x000a_Height=300_x000d__x000a_Width=300_x000d__x000a_FontName=細明體_x000d__x000a_FontStyle=0_x000d__x000a_FontSize=9_x000d__x000a_PrtFontName=Co 3 2 6 2" xfId="4160"/>
    <cellStyle name=" 3]_x000d__x000a_Zoomed=1_x000d__x000a_Row=0_x000d__x000a_Column=0_x000d__x000a_Height=300_x000d__x000a_Width=300_x000d__x000a_FontName=細明體_x000d__x000a_FontStyle=0_x000d__x000a_FontSize=9_x000d__x000a_PrtFontName=Co 3 2 6 2 2" xfId="4161"/>
    <cellStyle name=" 3]_x000d__x000a_Zoomed=1_x000d__x000a_Row=0_x000d__x000a_Column=0_x000d__x000a_Height=300_x000d__x000a_Width=300_x000d__x000a_FontName=細明體_x000d__x000a_FontStyle=0_x000d__x000a_FontSize=9_x000d__x000a_PrtFontName=Co 3 2 6 2 3" xfId="4162"/>
    <cellStyle name=" 3]_x000d__x000a_Zoomed=1_x000d__x000a_Row=0_x000d__x000a_Column=0_x000d__x000a_Height=300_x000d__x000a_Width=300_x000d__x000a_FontName=細明體_x000d__x000a_FontStyle=0_x000d__x000a_FontSize=9_x000d__x000a_PrtFontName=Co 3 2 6 3" xfId="4163"/>
    <cellStyle name=" 3]_x000d__x000a_Zoomed=1_x000d__x000a_Row=0_x000d__x000a_Column=0_x000d__x000a_Height=300_x000d__x000a_Width=300_x000d__x000a_FontName=細明體_x000d__x000a_FontStyle=0_x000d__x000a_FontSize=9_x000d__x000a_PrtFontName=Co 3 2 6 3 2" xfId="4164"/>
    <cellStyle name=" 3]_x000d__x000a_Zoomed=1_x000d__x000a_Row=0_x000d__x000a_Column=0_x000d__x000a_Height=300_x000d__x000a_Width=300_x000d__x000a_FontName=細明體_x000d__x000a_FontStyle=0_x000d__x000a_FontSize=9_x000d__x000a_PrtFontName=Co 3 2 7" xfId="4165"/>
    <cellStyle name=" 3]_x000d__x000a_Zoomed=1_x000d__x000a_Row=0_x000d__x000a_Column=0_x000d__x000a_Height=300_x000d__x000a_Width=300_x000d__x000a_FontName=細明體_x000d__x000a_FontStyle=0_x000d__x000a_FontSize=9_x000d__x000a_PrtFontName=Co 3 2 7 2" xfId="4166"/>
    <cellStyle name=" 3]_x000d__x000a_Zoomed=1_x000d__x000a_Row=0_x000d__x000a_Column=0_x000d__x000a_Height=300_x000d__x000a_Width=300_x000d__x000a_FontName=細明體_x000d__x000a_FontStyle=0_x000d__x000a_FontSize=9_x000d__x000a_PrtFontName=Co 3 2 8" xfId="4167"/>
    <cellStyle name=" 3]_x000d__x000a_Zoomed=1_x000d__x000a_Row=0_x000d__x000a_Column=0_x000d__x000a_Height=300_x000d__x000a_Width=300_x000d__x000a_FontName=細明體_x000d__x000a_FontStyle=0_x000d__x000a_FontSize=9_x000d__x000a_PrtFontName=Co 3 2 8 2" xfId="4168"/>
    <cellStyle name=" 3]_x000d__x000a_Zoomed=1_x000d__x000a_Row=0_x000d__x000a_Column=0_x000d__x000a_Height=300_x000d__x000a_Width=300_x000d__x000a_FontName=細明體_x000d__x000a_FontStyle=0_x000d__x000a_FontSize=9_x000d__x000a_PrtFontName=Co 3 2 8 2 2" xfId="4169"/>
    <cellStyle name=" 3]_x000d__x000a_Zoomed=1_x000d__x000a_Row=0_x000d__x000a_Column=0_x000d__x000a_Height=300_x000d__x000a_Width=300_x000d__x000a_FontName=細明體_x000d__x000a_FontStyle=0_x000d__x000a_FontSize=9_x000d__x000a_PrtFontName=Co 3 2 9" xfId="4170"/>
    <cellStyle name=" 3]_x000d__x000a_Zoomed=1_x000d__x000a_Row=0_x000d__x000a_Column=0_x000d__x000a_Height=300_x000d__x000a_Width=300_x000d__x000a_FontName=細明體_x000d__x000a_FontStyle=0_x000d__x000a_FontSize=9_x000d__x000a_PrtFontName=Co 3 2 9 2" xfId="4171"/>
    <cellStyle name=" 3]_x000d__x000a_Zoomed=1_x000d__x000a_Row=0_x000d__x000a_Column=0_x000d__x000a_Height=300_x000d__x000a_Width=300_x000d__x000a_FontName=細明體_x000d__x000a_FontStyle=0_x000d__x000a_FontSize=9_x000d__x000a_PrtFontName=Co 3 2 9 2 2" xfId="4172"/>
    <cellStyle name=" 3]_x000d__x000a_Zoomed=1_x000d__x000a_Row=0_x000d__x000a_Column=0_x000d__x000a_Height=300_x000d__x000a_Width=300_x000d__x000a_FontName=細明體_x000d__x000a_FontStyle=0_x000d__x000a_FontSize=9_x000d__x000a_PrtFontName=Co 3 2 9 3" xfId="4173"/>
    <cellStyle name=" 3]_x000d__x000a_Zoomed=1_x000d__x000a_Row=0_x000d__x000a_Column=0_x000d__x000a_Height=300_x000d__x000a_Width=300_x000d__x000a_FontName=細明體_x000d__x000a_FontStyle=0_x000d__x000a_FontSize=9_x000d__x000a_PrtFontName=Co 3 3 10 2 2" xfId="4174"/>
    <cellStyle name=" 3]_x000d__x000a_Zoomed=1_x000d__x000a_Row=0_x000d__x000a_Column=0_x000d__x000a_Height=300_x000d__x000a_Width=300_x000d__x000a_FontName=細明體_x000d__x000a_FontStyle=0_x000d__x000a_FontSize=9_x000d__x000a_PrtFontName=Co 3 3 10 2 2 2" xfId="4175"/>
    <cellStyle name=" 3]_x000d__x000a_Zoomed=1_x000d__x000a_Row=0_x000d__x000a_Column=0_x000d__x000a_Height=300_x000d__x000a_Width=300_x000d__x000a_FontName=細明體_x000d__x000a_FontStyle=0_x000d__x000a_FontSize=9_x000d__x000a_PrtFontName=Co 3 3 10 2 3" xfId="4176"/>
    <cellStyle name=" 3]_x000d__x000a_Zoomed=1_x000d__x000a_Row=0_x000d__x000a_Column=0_x000d__x000a_Height=300_x000d__x000a_Width=300_x000d__x000a_FontName=細明體_x000d__x000a_FontStyle=0_x000d__x000a_FontSize=9_x000d__x000a_PrtFontName=Co 3 3 10 3 2" xfId="4177"/>
    <cellStyle name=" 3]_x000d__x000a_Zoomed=1_x000d__x000a_Row=0_x000d__x000a_Column=0_x000d__x000a_Height=300_x000d__x000a_Width=300_x000d__x000a_FontName=細明體_x000d__x000a_FontStyle=0_x000d__x000a_FontSize=9_x000d__x000a_PrtFontName=Co 3 3 10 7" xfId="4178"/>
    <cellStyle name=" 3]_x000d__x000a_Zoomed=1_x000d__x000a_Row=0_x000d__x000a_Column=0_x000d__x000a_Height=300_x000d__x000a_Width=300_x000d__x000a_FontName=細明體_x000d__x000a_FontStyle=0_x000d__x000a_FontSize=9_x000d__x000a_PrtFontName=Co 3 3 10 3 2 2" xfId="4179"/>
    <cellStyle name=" 3]_x000d__x000a_Zoomed=1_x000d__x000a_Row=0_x000d__x000a_Column=0_x000d__x000a_Height=300_x000d__x000a_Width=300_x000d__x000a_FontName=細明體_x000d__x000a_FontStyle=0_x000d__x000a_FontSize=9_x000d__x000a_PrtFontName=Co 3 3 10 3 3" xfId="4180"/>
    <cellStyle name=" 3]_x000d__x000a_Zoomed=1_x000d__x000a_Row=0_x000d__x000a_Column=0_x000d__x000a_Height=300_x000d__x000a_Width=300_x000d__x000a_FontName=細明體_x000d__x000a_FontStyle=0_x000d__x000a_FontSize=9_x000d__x000a_PrtFontName=Co 3 3 10 4 2" xfId="4181"/>
    <cellStyle name=" 3]_x000d__x000a_Zoomed=1_x000d__x000a_Row=0_x000d__x000a_Column=0_x000d__x000a_Height=300_x000d__x000a_Width=300_x000d__x000a_FontName=細明體_x000d__x000a_FontStyle=0_x000d__x000a_FontSize=9_x000d__x000a_PrtFontName=Co 3 3 10 4 2 2" xfId="4182"/>
    <cellStyle name=" 3]_x000d__x000a_Zoomed=1_x000d__x000a_Row=0_x000d__x000a_Column=0_x000d__x000a_Height=300_x000d__x000a_Width=300_x000d__x000a_FontName=細明體_x000d__x000a_FontStyle=0_x000d__x000a_FontSize=9_x000d__x000a_PrtFontName=Co 3 3 10 4 3" xfId="4183"/>
    <cellStyle name=" 3]_x000d__x000a_Zoomed=1_x000d__x000a_Row=0_x000d__x000a_Column=0_x000d__x000a_Height=300_x000d__x000a_Width=300_x000d__x000a_FontName=細明體_x000d__x000a_FontStyle=0_x000d__x000a_FontSize=9_x000d__x000a_PrtFontName=Co 3 3 10 5" xfId="4184"/>
    <cellStyle name=" 3]_x000d__x000a_Zoomed=1_x000d__x000a_Row=0_x000d__x000a_Column=0_x000d__x000a_Height=300_x000d__x000a_Width=300_x000d__x000a_FontName=細明體_x000d__x000a_FontStyle=0_x000d__x000a_FontSize=9_x000d__x000a_PrtFontName=Co 3 3 10 6 2" xfId="4185"/>
    <cellStyle name=" 3]_x000d__x000a_Zoomed=1_x000d__x000a_Row=0_x000d__x000a_Column=0_x000d__x000a_Height=300_x000d__x000a_Width=300_x000d__x000a_FontName=細明體_x000d__x000a_FontStyle=0_x000d__x000a_FontSize=9_x000d__x000a_PrtFontName=Co 3 3 11 2" xfId="4186"/>
    <cellStyle name=" 3]_x000d__x000a_Zoomed=1_x000d__x000a_Row=0_x000d__x000a_Column=0_x000d__x000a_Height=300_x000d__x000a_Width=300_x000d__x000a_FontName=細明體_x000d__x000a_FontStyle=0_x000d__x000a_FontSize=9_x000d__x000a_PrtFontName=Co 3 3 12" xfId="4187"/>
    <cellStyle name=" 3]_x000d__x000a_Zoomed=1_x000d__x000a_Row=0_x000d__x000a_Column=0_x000d__x000a_Height=300_x000d__x000a_Width=300_x000d__x000a_FontName=細明體_x000d__x000a_FontStyle=0_x000d__x000a_FontSize=9_x000d__x000a_PrtFontName=Co 3 3 2 2 10" xfId="4188"/>
    <cellStyle name=" 3]_x000d__x000a_Zoomed=1_x000d__x000a_Row=0_x000d__x000a_Column=0_x000d__x000a_Height=300_x000d__x000a_Width=300_x000d__x000a_FontName=細明體_x000d__x000a_FontStyle=0_x000d__x000a_FontSize=9_x000d__x000a_PrtFontName=Co 3 3 2 2 10 2" xfId="4189"/>
    <cellStyle name=" 3]_x000d__x000a_Zoomed=1_x000d__x000a_Row=0_x000d__x000a_Column=0_x000d__x000a_Height=300_x000d__x000a_Width=300_x000d__x000a_FontName=細明體_x000d__x000a_FontStyle=0_x000d__x000a_FontSize=9_x000d__x000a_PrtFontName=Co 3 3 2 2 10 2 2" xfId="4190"/>
    <cellStyle name=" 3]_x000d__x000a_Zoomed=1_x000d__x000a_Row=0_x000d__x000a_Column=0_x000d__x000a_Height=300_x000d__x000a_Width=300_x000d__x000a_FontName=細明體_x000d__x000a_FontStyle=0_x000d__x000a_FontSize=9_x000d__x000a_PrtFontName=Co 4 2 4 2 3" xfId="4191"/>
    <cellStyle name=" 3]_x000d__x000a_Zoomed=1_x000d__x000a_Row=0_x000d__x000a_Column=0_x000d__x000a_Height=300_x000d__x000a_Width=300_x000d__x000a_FontName=細明體_x000d__x000a_FontStyle=0_x000d__x000a_FontSize=9_x000d__x000a_PrtFontName=Co 3 3 2 2 10 3" xfId="4192"/>
    <cellStyle name=" 3]_x000d__x000a_Zoomed=1_x000d__x000a_Row=0_x000d__x000a_Column=0_x000d__x000a_Height=300_x000d__x000a_Width=300_x000d__x000a_FontName=細明體_x000d__x000a_FontStyle=0_x000d__x000a_FontSize=9_x000d__x000a_PrtFontName=Co 3 3 2 2 11" xfId="4193"/>
    <cellStyle name=" 3]_x000d__x000a_Zoomed=1_x000d__x000a_Row=0_x000d__x000a_Column=0_x000d__x000a_Height=300_x000d__x000a_Width=300_x000d__x000a_FontName=細明體_x000d__x000a_FontStyle=0_x000d__x000a_FontSize=9_x000d__x000a_PrtFontName=Co 3 3 2 2 12" xfId="4194"/>
    <cellStyle name=" 3]_x000d__x000a_Zoomed=1_x000d__x000a_Row=0_x000d__x000a_Column=0_x000d__x000a_Height=300_x000d__x000a_Width=300_x000d__x000a_FontName=細明體_x000d__x000a_FontStyle=0_x000d__x000a_FontSize=9_x000d__x000a_PrtFontName=Co 3 3 2 2 13" xfId="4195"/>
    <cellStyle name=" 3]_x000d__x000a_Zoomed=1_x000d__x000a_Row=0_x000d__x000a_Column=0_x000d__x000a_Height=300_x000d__x000a_Width=300_x000d__x000a_FontName=細明體_x000d__x000a_FontStyle=0_x000d__x000a_FontSize=9_x000d__x000a_PrtFontName=Co 3 4 6 2" xfId="4196"/>
    <cellStyle name=" 3]_x000d__x000a_Zoomed=1_x000d__x000a_Row=0_x000d__x000a_Column=0_x000d__x000a_Height=300_x000d__x000a_Width=300_x000d__x000a_FontName=細明體_x000d__x000a_FontStyle=0_x000d__x000a_FontSize=9_x000d__x000a_PrtFontName=Co 3 3 2 2 14" xfId="4197"/>
    <cellStyle name=" 3]_x000d__x000a_Zoomed=1_x000d__x000a_Row=0_x000d__x000a_Column=0_x000d__x000a_Height=300_x000d__x000a_Width=300_x000d__x000a_FontName=細明體_x000d__x000a_FontStyle=0_x000d__x000a_FontSize=9_x000d__x000a_PrtFontName=Co 3 4 6 3" xfId="4198"/>
    <cellStyle name=" 3]_x000d__x000a_Zoomed=1_x000d__x000a_Row=0_x000d__x000a_Column=0_x000d__x000a_Height=300_x000d__x000a_Width=300_x000d__x000a_FontName=細明體_x000d__x000a_FontStyle=0_x000d__x000a_FontSize=9_x000d__x000a_PrtFontName=Co 3 3 2 2 15" xfId="4199"/>
    <cellStyle name=" 3]_x000d__x000a_Zoomed=1_x000d__x000a_Row=0_x000d__x000a_Column=0_x000d__x000a_Height=300_x000d__x000a_Width=300_x000d__x000a_FontName=細明體_x000d__x000a_FontStyle=0_x000d__x000a_FontSize=9_x000d__x000a_PrtFontName=Co 3 3 2 2 5 3" xfId="4200"/>
    <cellStyle name=" 3]_x000d__x000a_Zoomed=1_x000d__x000a_Row=0_x000d__x000a_Column=0_x000d__x000a_Height=300_x000d__x000a_Width=300_x000d__x000a_FontName=細明體_x000d__x000a_FontStyle=0_x000d__x000a_FontSize=9_x000d__x000a_PrtFontName=Co 3 3 2 2 6 2 2" xfId="4201"/>
    <cellStyle name=" 3]_x000d__x000a_Zoomed=1_x000d__x000a_Row=0_x000d__x000a_Column=0_x000d__x000a_Height=300_x000d__x000a_Width=300_x000d__x000a_FontName=細明體_x000d__x000a_FontStyle=0_x000d__x000a_FontSize=9_x000d__x000a_PrtFontName=Co 3 3 2 2 6 3" xfId="4202"/>
    <cellStyle name=" 3]_x000d__x000a_Zoomed=1_x000d__x000a_Row=0_x000d__x000a_Column=0_x000d__x000a_Height=300_x000d__x000a_Width=300_x000d__x000a_FontName=細明體_x000d__x000a_FontStyle=0_x000d__x000a_FontSize=9_x000d__x000a_PrtFontName=Co 3 3 2 2 7 2" xfId="4203"/>
    <cellStyle name=" 3]_x000d__x000a_Zoomed=1_x000d__x000a_Row=0_x000d__x000a_Column=0_x000d__x000a_Height=300_x000d__x000a_Width=300_x000d__x000a_FontName=細明體_x000d__x000a_FontStyle=0_x000d__x000a_FontSize=9_x000d__x000a_PrtFontName=Co 3 3 2 2 7 3" xfId="4204"/>
    <cellStyle name=" 3]_x000d__x000a_Zoomed=1_x000d__x000a_Row=0_x000d__x000a_Column=0_x000d__x000a_Height=300_x000d__x000a_Width=300_x000d__x000a_FontName=細明體_x000d__x000a_FontStyle=0_x000d__x000a_FontSize=9_x000d__x000a_PrtFontName=Co 3 3 2 2 8" xfId="4205"/>
    <cellStyle name=" 3]_x000d__x000a_Zoomed=1_x000d__x000a_Row=0_x000d__x000a_Column=0_x000d__x000a_Height=300_x000d__x000a_Width=300_x000d__x000a_FontName=細明體_x000d__x000a_FontStyle=0_x000d__x000a_FontSize=9_x000d__x000a_PrtFontName=Co 3 4 3 2 3" xfId="4206"/>
    <cellStyle name=" 3]_x000d__x000a_Zoomed=1_x000d__x000a_Row=0_x000d__x000a_Column=0_x000d__x000a_Height=300_x000d__x000a_Width=300_x000d__x000a_FontName=細明體_x000d__x000a_FontStyle=0_x000d__x000a_FontSize=9_x000d__x000a_PrtFontName=Co 3 3 2 2 9 2 2" xfId="4207"/>
    <cellStyle name=" 3]_x000d__x000a_Zoomed=1_x000d__x000a_Row=0_x000d__x000a_Column=0_x000d__x000a_Height=300_x000d__x000a_Width=300_x000d__x000a_FontName=細明體_x000d__x000a_FontStyle=0_x000d__x000a_FontSize=9_x000d__x000a_PrtFontName=Co 3 3 2 2 9 3" xfId="4208"/>
    <cellStyle name=" 3]_x000d__x000a_Zoomed=1_x000d__x000a_Row=0_x000d__x000a_Column=0_x000d__x000a_Height=300_x000d__x000a_Width=300_x000d__x000a_FontName=細明體_x000d__x000a_FontStyle=0_x000d__x000a_FontSize=9_x000d__x000a_PrtFontName=Co 3 3 2 3" xfId="4209"/>
    <cellStyle name=" 3]_x000d__x000a_Zoomed=1_x000d__x000a_Row=0_x000d__x000a_Column=0_x000d__x000a_Height=300_x000d__x000a_Width=300_x000d__x000a_FontName=細明體_x000d__x000a_FontStyle=0_x000d__x000a_FontSize=9_x000d__x000a_PrtFontName=Co 3 3 2 3 5 2 2" xfId="4210"/>
    <cellStyle name=" 3]_x000d__x000a_Zoomed=1_x000d__x000a_Row=0_x000d__x000a_Column=0_x000d__x000a_Height=300_x000d__x000a_Width=300_x000d__x000a_FontName=細明體_x000d__x000a_FontStyle=0_x000d__x000a_FontSize=9_x000d__x000a_PrtFontName=Co 3 3 2 3 5 3" xfId="4211"/>
    <cellStyle name=" 3]_x000d__x000a_Zoomed=1_x000d__x000a_Row=0_x000d__x000a_Column=0_x000d__x000a_Height=300_x000d__x000a_Width=300_x000d__x000a_FontName=細明體_x000d__x000a_FontStyle=0_x000d__x000a_FontSize=9_x000d__x000a_PrtFontName=Co 3 3 2 4" xfId="4212"/>
    <cellStyle name=" 3]_x000d__x000a_Zoomed=1_x000d__x000a_Row=0_x000d__x000a_Column=0_x000d__x000a_Height=300_x000d__x000a_Width=300_x000d__x000a_FontName=細明體_x000d__x000a_FontStyle=0_x000d__x000a_FontSize=9_x000d__x000a_PrtFontName=Co 3 3 2 5" xfId="4213"/>
    <cellStyle name=" 3]_x000d__x000a_Zoomed=1_x000d__x000a_Row=0_x000d__x000a_Column=0_x000d__x000a_Height=300_x000d__x000a_Width=300_x000d__x000a_FontName=細明體_x000d__x000a_FontStyle=0_x000d__x000a_FontSize=9_x000d__x000a_PrtFontName=Co 3 3 3 2 2" xfId="4214"/>
    <cellStyle name=" 3]_x000d__x000a_Zoomed=1_x000d__x000a_Row=0_x000d__x000a_Column=0_x000d__x000a_Height=300_x000d__x000a_Width=300_x000d__x000a_FontName=細明體_x000d__x000a_FontStyle=0_x000d__x000a_FontSize=9_x000d__x000a_PrtFontName=Co 3 3 3 2 2 2" xfId="4215"/>
    <cellStyle name=" 3]_x000d__x000a_Zoomed=1_x000d__x000a_Row=0_x000d__x000a_Column=0_x000d__x000a_Height=300_x000d__x000a_Width=300_x000d__x000a_FontName=細明體_x000d__x000a_FontStyle=0_x000d__x000a_FontSize=9_x000d__x000a_PrtFontName=Co 3 3 3 2 3" xfId="4216"/>
    <cellStyle name=" 3]_x000d__x000a_Zoomed=1_x000d__x000a_Row=0_x000d__x000a_Column=0_x000d__x000a_Height=300_x000d__x000a_Width=300_x000d__x000a_FontName=細明體_x000d__x000a_FontStyle=0_x000d__x000a_FontSize=9_x000d__x000a_PrtFontName=Co 3 3 3 3" xfId="4217"/>
    <cellStyle name=" 3]_x000d__x000a_Zoomed=1_x000d__x000a_Row=0_x000d__x000a_Column=0_x000d__x000a_Height=300_x000d__x000a_Width=300_x000d__x000a_FontName=細明體_x000d__x000a_FontStyle=0_x000d__x000a_FontSize=9_x000d__x000a_PrtFontName=Co 3 3 3 5" xfId="4218"/>
    <cellStyle name=" 3]_x000d__x000a_Zoomed=1_x000d__x000a_Row=0_x000d__x000a_Column=0_x000d__x000a_Height=300_x000d__x000a_Width=300_x000d__x000a_FontName=細明體_x000d__x000a_FontStyle=0_x000d__x000a_FontSize=9_x000d__x000a_PrtFontName=Co 3 3 3 5 2" xfId="4219"/>
    <cellStyle name=" 3]_x000d__x000a_Zoomed=1_x000d__x000a_Row=0_x000d__x000a_Column=0_x000d__x000a_Height=300_x000d__x000a_Width=300_x000d__x000a_FontName=細明體_x000d__x000a_FontStyle=0_x000d__x000a_FontSize=9_x000d__x000a_PrtFontName=Co 3 3 3 5 2 2" xfId="4220"/>
    <cellStyle name=" 3]_x000d__x000a_Zoomed=1_x000d__x000a_Row=0_x000d__x000a_Column=0_x000d__x000a_Height=300_x000d__x000a_Width=300_x000d__x000a_FontName=細明體_x000d__x000a_FontStyle=0_x000d__x000a_FontSize=9_x000d__x000a_PrtFontName=Co 3 4 3 3 2" xfId="4221"/>
    <cellStyle name=" 3]_x000d__x000a_Zoomed=1_x000d__x000a_Row=0_x000d__x000a_Column=0_x000d__x000a_Height=300_x000d__x000a_Width=300_x000d__x000a_FontName=細明體_x000d__x000a_FontStyle=0_x000d__x000a_FontSize=9_x000d__x000a_PrtFontName=Co 3 3 3 6" xfId="4222"/>
    <cellStyle name=" 3]_x000d__x000a_Zoomed=1_x000d__x000a_Row=0_x000d__x000a_Column=0_x000d__x000a_Height=300_x000d__x000a_Width=300_x000d__x000a_FontName=細明體_x000d__x000a_FontStyle=0_x000d__x000a_FontSize=9_x000d__x000a_PrtFontName=Co 3 4 3 3 2 2" xfId="4223"/>
    <cellStyle name=" 3]_x000d__x000a_Zoomed=1_x000d__x000a_Row=0_x000d__x000a_Column=0_x000d__x000a_Height=300_x000d__x000a_Width=300_x000d__x000a_FontName=細明體_x000d__x000a_FontStyle=0_x000d__x000a_FontSize=9_x000d__x000a_PrtFontName=Co 3 3 3 6 2" xfId="4224"/>
    <cellStyle name=" 3]_x000d__x000a_Zoomed=1_x000d__x000a_Row=0_x000d__x000a_Column=0_x000d__x000a_Height=300_x000d__x000a_Width=300_x000d__x000a_FontName=細明體_x000d__x000a_FontStyle=0_x000d__x000a_FontSize=9_x000d__x000a_PrtFontName=Co 3 4 3 3 3" xfId="4225"/>
    <cellStyle name=" 3]_x000d__x000a_Zoomed=1_x000d__x000a_Row=0_x000d__x000a_Column=0_x000d__x000a_Height=300_x000d__x000a_Width=300_x000d__x000a_FontName=細明體_x000d__x000a_FontStyle=0_x000d__x000a_FontSize=9_x000d__x000a_PrtFontName=Co 3 3 3 7" xfId="4226"/>
    <cellStyle name=" 3]_x000d__x000a_Zoomed=1_x000d__x000a_Row=0_x000d__x000a_Column=0_x000d__x000a_Height=300_x000d__x000a_Width=300_x000d__x000a_FontName=細明體_x000d__x000a_FontStyle=0_x000d__x000a_FontSize=9_x000d__x000a_PrtFontName=Co 3 3 3 7 2" xfId="4227"/>
    <cellStyle name=" 3]_x000d__x000a_Zoomed=1_x000d__x000a_Row=0_x000d__x000a_Column=0_x000d__x000a_Height=300_x000d__x000a_Width=300_x000d__x000a_FontName=細明體_x000d__x000a_FontStyle=0_x000d__x000a_FontSize=9_x000d__x000a_PrtFontName=Co 3 3 3 8" xfId="4228"/>
    <cellStyle name=" 3]_x000d__x000a_Zoomed=1_x000d__x000a_Row=0_x000d__x000a_Column=0_x000d__x000a_Height=300_x000d__x000a_Width=300_x000d__x000a_FontName=細明體_x000d__x000a_FontStyle=0_x000d__x000a_FontSize=9_x000d__x000a_PrtFontName=Co 3 3 3 8 2" xfId="4229"/>
    <cellStyle name=" 3]_x000d__x000a_Zoomed=1_x000d__x000a_Row=0_x000d__x000a_Column=0_x000d__x000a_Height=300_x000d__x000a_Width=300_x000d__x000a_FontName=細明體_x000d__x000a_FontStyle=0_x000d__x000a_FontSize=9_x000d__x000a_PrtFontName=Co 3 3 3 8 2 2" xfId="4230"/>
    <cellStyle name=" 3]_x000d__x000a_Zoomed=1_x000d__x000a_Row=0_x000d__x000a_Column=0_x000d__x000a_Height=300_x000d__x000a_Width=300_x000d__x000a_FontName=細明體_x000d__x000a_FontStyle=0_x000d__x000a_FontSize=9_x000d__x000a_PrtFontName=Co 3 3 3 9" xfId="4231"/>
    <cellStyle name=" 3]_x000d__x000a_Zoomed=1_x000d__x000a_Row=0_x000d__x000a_Column=0_x000d__x000a_Height=300_x000d__x000a_Width=300_x000d__x000a_FontName=細明體_x000d__x000a_FontStyle=0_x000d__x000a_FontSize=9_x000d__x000a_PrtFontName=Co 3 3 3 9 2" xfId="4232"/>
    <cellStyle name=" 3]_x000d__x000a_Zoomed=1_x000d__x000a_Row=0_x000d__x000a_Column=0_x000d__x000a_Height=300_x000d__x000a_Width=300_x000d__x000a_FontName=細明體_x000d__x000a_FontStyle=0_x000d__x000a_FontSize=9_x000d__x000a_PrtFontName=Co 3 3 4 10" xfId="4233"/>
    <cellStyle name=" 3]_x000d__x000a_Zoomed=1_x000d__x000a_Row=0_x000d__x000a_Column=0_x000d__x000a_Height=300_x000d__x000a_Width=300_x000d__x000a_FontName=細明體_x000d__x000a_FontStyle=0_x000d__x000a_FontSize=9_x000d__x000a_PrtFontName=Co 3 3 4 10 2" xfId="4234"/>
    <cellStyle name=" 3]_x000d__x000a_Zoomed=1_x000d__x000a_Row=0_x000d__x000a_Column=0_x000d__x000a_Height=300_x000d__x000a_Width=300_x000d__x000a_FontName=細明體_x000d__x000a_FontStyle=0_x000d__x000a_FontSize=9_x000d__x000a_PrtFontName=Co 3 3 4 3" xfId="4235"/>
    <cellStyle name=" 3]_x000d__x000a_Zoomed=1_x000d__x000a_Row=0_x000d__x000a_Column=0_x000d__x000a_Height=300_x000d__x000a_Width=300_x000d__x000a_FontName=細明體_x000d__x000a_FontStyle=0_x000d__x000a_FontSize=9_x000d__x000a_PrtFontName=Co 3 3 4 4" xfId="4236"/>
    <cellStyle name=" 3]_x000d__x000a_Zoomed=1_x000d__x000a_Row=0_x000d__x000a_Column=0_x000d__x000a_Height=300_x000d__x000a_Width=300_x000d__x000a_FontName=細明體_x000d__x000a_FontStyle=0_x000d__x000a_FontSize=9_x000d__x000a_PrtFontName=Co 3 3 4 5" xfId="4237"/>
    <cellStyle name=" 3]_x000d__x000a_Zoomed=1_x000d__x000a_Row=0_x000d__x000a_Column=0_x000d__x000a_Height=300_x000d__x000a_Width=300_x000d__x000a_FontName=細明體_x000d__x000a_FontStyle=0_x000d__x000a_FontSize=9_x000d__x000a_PrtFontName=Co 3 3 4 5 2" xfId="4238"/>
    <cellStyle name=" 3]_x000d__x000a_Zoomed=1_x000d__x000a_Row=0_x000d__x000a_Column=0_x000d__x000a_Height=300_x000d__x000a_Width=300_x000d__x000a_FontName=細明體_x000d__x000a_FontStyle=0_x000d__x000a_FontSize=9_x000d__x000a_PrtFontName=Co 3 3 4 5 2 2" xfId="4239"/>
    <cellStyle name=" 3]_x000d__x000a_Zoomed=1_x000d__x000a_Row=0_x000d__x000a_Column=0_x000d__x000a_Height=300_x000d__x000a_Width=300_x000d__x000a_FontName=細明體_x000d__x000a_FontStyle=0_x000d__x000a_FontSize=9_x000d__x000a_PrtFontName=Co 3 4 3 4 2" xfId="4240"/>
    <cellStyle name=" 3]_x000d__x000a_Zoomed=1_x000d__x000a_Row=0_x000d__x000a_Column=0_x000d__x000a_Height=300_x000d__x000a_Width=300_x000d__x000a_FontName=細明體_x000d__x000a_FontStyle=0_x000d__x000a_FontSize=9_x000d__x000a_PrtFontName=Co 3 3 4 6" xfId="4241"/>
    <cellStyle name="常规 3 2 2" xfId="4242"/>
    <cellStyle name=" 3]_x000d__x000a_Zoomed=1_x000d__x000a_Row=0_x000d__x000a_Column=0_x000d__x000a_Height=300_x000d__x000a_Width=300_x000d__x000a_FontName=細明體_x000d__x000a_FontStyle=0_x000d__x000a_FontSize=9_x000d__x000a_PrtFontName=Co 3 4 3 4 2 2" xfId="4243"/>
    <cellStyle name=" 3]_x000d__x000a_Zoomed=1_x000d__x000a_Row=0_x000d__x000a_Column=0_x000d__x000a_Height=300_x000d__x000a_Width=300_x000d__x000a_FontName=細明體_x000d__x000a_FontStyle=0_x000d__x000a_FontSize=9_x000d__x000a_PrtFontName=Co 3 3 4 6 2" xfId="4244"/>
    <cellStyle name="常规 3 2 2 2" xfId="4245"/>
    <cellStyle name=" 3]_x000d__x000a_Zoomed=1_x000d__x000a_Row=0_x000d__x000a_Column=0_x000d__x000a_Height=300_x000d__x000a_Width=300_x000d__x000a_FontName=細明體_x000d__x000a_FontStyle=0_x000d__x000a_FontSize=9_x000d__x000a_PrtFontName=Co 3 3 4 6 2 2" xfId="4246"/>
    <cellStyle name=" 3]_x000d__x000a_Zoomed=1_x000d__x000a_Row=0_x000d__x000a_Column=0_x000d__x000a_Height=300_x000d__x000a_Width=300_x000d__x000a_FontName=細明體_x000d__x000a_FontStyle=0_x000d__x000a_FontSize=9_x000d__x000a_PrtFontName=Co 3 4 3 4 3" xfId="4247"/>
    <cellStyle name=" 3]_x000d__x000a_Zoomed=1_x000d__x000a_Row=0_x000d__x000a_Column=0_x000d__x000a_Height=300_x000d__x000a_Width=300_x000d__x000a_FontName=細明體_x000d__x000a_FontStyle=0_x000d__x000a_FontSize=9_x000d__x000a_PrtFontName=Co 3 3 4 7" xfId="4248"/>
    <cellStyle name="常规 3 2 3" xfId="4249"/>
    <cellStyle name=" 3]_x000d__x000a_Zoomed=1_x000d__x000a_Row=0_x000d__x000a_Column=0_x000d__x000a_Height=300_x000d__x000a_Width=300_x000d__x000a_FontName=細明體_x000d__x000a_FontStyle=0_x000d__x000a_FontSize=9_x000d__x000a_PrtFontName=Co 3 3 4 9" xfId="4250"/>
    <cellStyle name=" 3]_x000d__x000a_Zoomed=1_x000d__x000a_Row=0_x000d__x000a_Column=0_x000d__x000a_Height=300_x000d__x000a_Width=300_x000d__x000a_FontName=細明體_x000d__x000a_FontStyle=0_x000d__x000a_FontSize=9_x000d__x000a_PrtFontName=Co 3 3 4 9 2" xfId="4251"/>
    <cellStyle name=" 3]_x000d__x000a_Zoomed=1_x000d__x000a_Row=0_x000d__x000a_Column=0_x000d__x000a_Height=300_x000d__x000a_Width=300_x000d__x000a_FontName=細明體_x000d__x000a_FontStyle=0_x000d__x000a_FontSize=9_x000d__x000a_PrtFontName=Co 3 3 5 4" xfId="4252"/>
    <cellStyle name=" 3]_x000d__x000a_Zoomed=1_x000d__x000a_Row=0_x000d__x000a_Column=0_x000d__x000a_Height=300_x000d__x000a_Width=300_x000d__x000a_FontName=細明體_x000d__x000a_FontStyle=0_x000d__x000a_FontSize=9_x000d__x000a_PrtFontName=Co 3 3 6" xfId="4253"/>
    <cellStyle name=" 3]_x000d__x000a_Zoomed=1_x000d__x000a_Row=0_x000d__x000a_Column=0_x000d__x000a_Height=300_x000d__x000a_Width=300_x000d__x000a_FontName=細明體_x000d__x000a_FontStyle=0_x000d__x000a_FontSize=9_x000d__x000a_PrtFontName=Co 3 3 6 2 2" xfId="4254"/>
    <cellStyle name=" 3]_x000d__x000a_Zoomed=1_x000d__x000a_Row=0_x000d__x000a_Column=0_x000d__x000a_Height=300_x000d__x000a_Width=300_x000d__x000a_FontName=細明體_x000d__x000a_FontStyle=0_x000d__x000a_FontSize=9_x000d__x000a_PrtFontName=Co 3 3 6 3" xfId="4255"/>
    <cellStyle name=" 3]_x000d__x000a_Zoomed=1_x000d__x000a_Row=0_x000d__x000a_Column=0_x000d__x000a_Height=300_x000d__x000a_Width=300_x000d__x000a_FontName=細明體_x000d__x000a_FontStyle=0_x000d__x000a_FontSize=9_x000d__x000a_PrtFontName=Co 3 3 7 2 2" xfId="4256"/>
    <cellStyle name=" 3]_x000d__x000a_Zoomed=1_x000d__x000a_Row=0_x000d__x000a_Column=0_x000d__x000a_Height=300_x000d__x000a_Width=300_x000d__x000a_FontName=細明體_x000d__x000a_FontStyle=0_x000d__x000a_FontSize=9_x000d__x000a_PrtFontName=Co 3 3 8" xfId="4257"/>
    <cellStyle name=" 3]_x000d__x000a_Zoomed=1_x000d__x000a_Row=0_x000d__x000a_Column=0_x000d__x000a_Height=300_x000d__x000a_Width=300_x000d__x000a_FontName=細明體_x000d__x000a_FontStyle=0_x000d__x000a_FontSize=9_x000d__x000a_PrtFontName=Co 3 3 9" xfId="4258"/>
    <cellStyle name=" 3]_x000d__x000a_Zoomed=1_x000d__x000a_Row=0_x000d__x000a_Column=0_x000d__x000a_Height=300_x000d__x000a_Width=300_x000d__x000a_FontName=細明體_x000d__x000a_FontStyle=0_x000d__x000a_FontSize=9_x000d__x000a_PrtFontName=Co 3 3 9 2" xfId="4259"/>
    <cellStyle name=" 3]_x000d__x000a_Zoomed=1_x000d__x000a_Row=0_x000d__x000a_Column=0_x000d__x000a_Height=300_x000d__x000a_Width=300_x000d__x000a_FontName=細明體_x000d__x000a_FontStyle=0_x000d__x000a_FontSize=9_x000d__x000a_PrtFontName=Co 3 3 9 3" xfId="4260"/>
    <cellStyle name=" 3]_x000d__x000a_Zoomed=1_x000d__x000a_Row=0_x000d__x000a_Column=0_x000d__x000a_Height=300_x000d__x000a_Width=300_x000d__x000a_FontName=細明體_x000d__x000a_FontStyle=0_x000d__x000a_FontSize=9_x000d__x000a_PrtFontName=Co 3 4 2 2 10 2 2" xfId="4261"/>
    <cellStyle name=" 3]_x000d__x000a_Zoomed=1_x000d__x000a_Row=0_x000d__x000a_Column=0_x000d__x000a_Height=300_x000d__x000a_Width=300_x000d__x000a_FontName=細明體_x000d__x000a_FontStyle=0_x000d__x000a_FontSize=9_x000d__x000a_PrtFontName=Co 3 4 2 2 10 3" xfId="4262"/>
    <cellStyle name=" 3]_x000d__x000a_Zoomed=1_x000d__x000a_Row=0_x000d__x000a_Column=0_x000d__x000a_Height=300_x000d__x000a_Width=300_x000d__x000a_FontName=細明體_x000d__x000a_FontStyle=0_x000d__x000a_FontSize=9_x000d__x000a_PrtFontName=Co 3 4 2 2 11 3" xfId="4263"/>
    <cellStyle name=" 3]_x000d__x000a_Zoomed=1_x000d__x000a_Row=0_x000d__x000a_Column=0_x000d__x000a_Height=300_x000d__x000a_Width=300_x000d__x000a_FontName=細明體_x000d__x000a_FontStyle=0_x000d__x000a_FontSize=9_x000d__x000a_PrtFontName=Co 3 4 2 2 12" xfId="4264"/>
    <cellStyle name=" 3]_x000d__x000a_Zoomed=1_x000d__x000a_Row=0_x000d__x000a_Column=0_x000d__x000a_Height=300_x000d__x000a_Width=300_x000d__x000a_FontName=細明體_x000d__x000a_FontStyle=0_x000d__x000a_FontSize=9_x000d__x000a_PrtFontName=Co 3 4 7" xfId="4265"/>
    <cellStyle name=" 3]_x000d__x000a_Zoomed=1_x000d__x000a_Row=0_x000d__x000a_Column=0_x000d__x000a_Height=300_x000d__x000a_Width=300_x000d__x000a_FontName=細明體_x000d__x000a_FontStyle=0_x000d__x000a_FontSize=9_x000d__x000a_PrtFontName=Co 3 4 2 2 12 2 2" xfId="4266"/>
    <cellStyle name=" 3]_x000d__x000a_Zoomed=1_x000d__x000a_Row=0_x000d__x000a_Column=0_x000d__x000a_Height=300_x000d__x000a_Width=300_x000d__x000a_FontName=細明體_x000d__x000a_FontStyle=0_x000d__x000a_FontSize=9_x000d__x000a_PrtFontName=Co 3 4 2 2 12 3" xfId="4267"/>
    <cellStyle name=" 3]_x000d__x000a_Zoomed=1_x000d__x000a_Row=0_x000d__x000a_Column=0_x000d__x000a_Height=300_x000d__x000a_Width=300_x000d__x000a_FontName=細明體_x000d__x000a_FontStyle=0_x000d__x000a_FontSize=9_x000d__x000a_PrtFontName=Co 4 4 9 2 2" xfId="4268"/>
    <cellStyle name=" 3]_x000d__x000a_Zoomed=1_x000d__x000a_Row=0_x000d__x000a_Column=0_x000d__x000a_Height=300_x000d__x000a_Width=300_x000d__x000a_FontName=細明體_x000d__x000a_FontStyle=0_x000d__x000a_FontSize=9_x000d__x000a_PrtFontName=Co 3 4 2 2 13" xfId="4269"/>
    <cellStyle name=" 3]_x000d__x000a_Zoomed=1_x000d__x000a_Row=0_x000d__x000a_Column=0_x000d__x000a_Height=300_x000d__x000a_Width=300_x000d__x000a_FontName=細明體_x000d__x000a_FontStyle=0_x000d__x000a_FontSize=9_x000d__x000a_PrtFontName=Co 3 4 2 2 13 2 2" xfId="4270"/>
    <cellStyle name=" 3]_x000d__x000a_Zoomed=1_x000d__x000a_Row=0_x000d__x000a_Column=0_x000d__x000a_Height=300_x000d__x000a_Width=300_x000d__x000a_FontName=細明體_x000d__x000a_FontStyle=0_x000d__x000a_FontSize=9_x000d__x000a_PrtFontName=Co 4 4 7" xfId="4271"/>
    <cellStyle name=" 3]_x000d__x000a_Zoomed=1_x000d__x000a_Row=0_x000d__x000a_Column=0_x000d__x000a_Height=300_x000d__x000a_Width=300_x000d__x000a_FontName=細明體_x000d__x000a_FontStyle=0_x000d__x000a_FontSize=9_x000d__x000a_PrtFontName=Co 3 4 2 2 5 2 2" xfId="4272"/>
    <cellStyle name=" 3]_x000d__x000a_Zoomed=1_x000d__x000a_Row=0_x000d__x000a_Column=0_x000d__x000a_Height=300_x000d__x000a_Width=300_x000d__x000a_FontName=細明體_x000d__x000a_FontStyle=0_x000d__x000a_FontSize=9_x000d__x000a_PrtFontName=Co 8 13" xfId="4273"/>
    <cellStyle name=" 3]_x000d__x000a_Zoomed=1_x000d__x000a_Row=0_x000d__x000a_Column=0_x000d__x000a_Height=300_x000d__x000a_Width=300_x000d__x000a_FontName=細明體_x000d__x000a_FontStyle=0_x000d__x000a_FontSize=9_x000d__x000a_PrtFontName=Co 3 4 2 2 5 3" xfId="4274"/>
    <cellStyle name=" 3]_x000d__x000a_Zoomed=1_x000d__x000a_Row=0_x000d__x000a_Column=0_x000d__x000a_Height=300_x000d__x000a_Width=300_x000d__x000a_FontName=細明體_x000d__x000a_FontStyle=0_x000d__x000a_FontSize=9_x000d__x000a_PrtFontName=Co 3 4 2 2 7 2 2" xfId="4275"/>
    <cellStyle name=" 3]_x000d__x000a_Zoomed=1_x000d__x000a_Row=0_x000d__x000a_Column=0_x000d__x000a_Height=300_x000d__x000a_Width=300_x000d__x000a_FontName=細明體_x000d__x000a_FontStyle=0_x000d__x000a_FontSize=9_x000d__x000a_PrtFontName=Co 3 4 2 2 7 3" xfId="4276"/>
    <cellStyle name=" 3]_x000d__x000a_Zoomed=1_x000d__x000a_Row=0_x000d__x000a_Column=0_x000d__x000a_Height=300_x000d__x000a_Width=300_x000d__x000a_FontName=細明體_x000d__x000a_FontStyle=0_x000d__x000a_FontSize=9_x000d__x000a_PrtFontName=Co 3 4 2 3 10" xfId="4277"/>
    <cellStyle name=" 3]_x000d__x000a_Zoomed=1_x000d__x000a_Row=0_x000d__x000a_Column=0_x000d__x000a_Height=300_x000d__x000a_Width=300_x000d__x000a_FontName=細明體_x000d__x000a_FontStyle=0_x000d__x000a_FontSize=9_x000d__x000a_PrtFontName=Co 3 4 2 2 8 2" xfId="4278"/>
    <cellStyle name=" 3]_x000d__x000a_Zoomed=1_x000d__x000a_Row=0_x000d__x000a_Column=0_x000d__x000a_Height=300_x000d__x000a_Width=300_x000d__x000a_FontName=細明體_x000d__x000a_FontStyle=0_x000d__x000a_FontSize=9_x000d__x000a_PrtFontName=Co 3 4 2 3 11" xfId="4279"/>
    <cellStyle name=" 3]_x000d__x000a_Zoomed=1_x000d__x000a_Row=0_x000d__x000a_Column=0_x000d__x000a_Height=300_x000d__x000a_Width=300_x000d__x000a_FontName=細明體_x000d__x000a_FontStyle=0_x000d__x000a_FontSize=9_x000d__x000a_PrtFontName=Co 3 4 2 2 8 3" xfId="4280"/>
    <cellStyle name=" 3]_x000d__x000a_Zoomed=1_x000d__x000a_Row=0_x000d__x000a_Column=0_x000d__x000a_Height=300_x000d__x000a_Width=300_x000d__x000a_FontName=細明體_x000d__x000a_FontStyle=0_x000d__x000a_FontSize=9_x000d__x000a_PrtFontName=Co 3 4 2 2 9 2" xfId="4281"/>
    <cellStyle name=" 3]_x000d__x000a_Zoomed=1_x000d__x000a_Row=0_x000d__x000a_Column=0_x000d__x000a_Height=300_x000d__x000a_Width=300_x000d__x000a_FontName=細明體_x000d__x000a_FontStyle=0_x000d__x000a_FontSize=9_x000d__x000a_PrtFontName=Co 3 4 2 2 9 2 2" xfId="4282"/>
    <cellStyle name=" 3]_x000d__x000a_Zoomed=1_x000d__x000a_Row=0_x000d__x000a_Column=0_x000d__x000a_Height=300_x000d__x000a_Width=300_x000d__x000a_FontName=細明體_x000d__x000a_FontStyle=0_x000d__x000a_FontSize=9_x000d__x000a_PrtFontName=Co 3 4 2 2 9 3" xfId="4283"/>
    <cellStyle name=" 3]_x000d__x000a_Zoomed=1_x000d__x000a_Row=0_x000d__x000a_Column=0_x000d__x000a_Height=300_x000d__x000a_Width=300_x000d__x000a_FontName=細明體_x000d__x000a_FontStyle=0_x000d__x000a_FontSize=9_x000d__x000a_PrtFontName=Co 3 4 2 3" xfId="4284"/>
    <cellStyle name=" 3]_x000d__x000a_Zoomed=1_x000d__x000a_Row=0_x000d__x000a_Column=0_x000d__x000a_Height=300_x000d__x000a_Width=300_x000d__x000a_FontName=細明體_x000d__x000a_FontStyle=0_x000d__x000a_FontSize=9_x000d__x000a_PrtFontName=Co 3 4 2 3 7 3" xfId="4285"/>
    <cellStyle name=" 3]_x000d__x000a_Zoomed=1_x000d__x000a_Row=0_x000d__x000a_Column=0_x000d__x000a_Height=300_x000d__x000a_Width=300_x000d__x000a_FontName=細明體_x000d__x000a_FontStyle=0_x000d__x000a_FontSize=9_x000d__x000a_PrtFontName=Co 3 4 2 3 8 2" xfId="4286"/>
    <cellStyle name=" 3]_x000d__x000a_Zoomed=1_x000d__x000a_Row=0_x000d__x000a_Column=0_x000d__x000a_Height=300_x000d__x000a_Width=300_x000d__x000a_FontName=細明體_x000d__x000a_FontStyle=0_x000d__x000a_FontSize=9_x000d__x000a_PrtFontName=Co 3 4 2 3 8 3" xfId="4287"/>
    <cellStyle name=" 3]_x000d__x000a_Zoomed=1_x000d__x000a_Row=0_x000d__x000a_Column=0_x000d__x000a_Height=300_x000d__x000a_Width=300_x000d__x000a_FontName=細明體_x000d__x000a_FontStyle=0_x000d__x000a_FontSize=9_x000d__x000a_PrtFontName=Co 3 4 2 3 9" xfId="4288"/>
    <cellStyle name=" 3]_x000d__x000a_Zoomed=1_x000d__x000a_Row=0_x000d__x000a_Column=0_x000d__x000a_Height=300_x000d__x000a_Width=300_x000d__x000a_FontName=細明體_x000d__x000a_FontStyle=0_x000d__x000a_FontSize=9_x000d__x000a_PrtFontName=Co 3 4 2 3 9 2 2" xfId="4289"/>
    <cellStyle name=" 3]_x000d__x000a_Zoomed=1_x000d__x000a_Row=0_x000d__x000a_Column=0_x000d__x000a_Height=300_x000d__x000a_Width=300_x000d__x000a_FontName=細明體_x000d__x000a_FontStyle=0_x000d__x000a_FontSize=9_x000d__x000a_PrtFontName=Co 3 4 2 4" xfId="4290"/>
    <cellStyle name="常规 2 2" xfId="4291"/>
    <cellStyle name=" 3]_x000d__x000a_Zoomed=1_x000d__x000a_Row=0_x000d__x000a_Column=0_x000d__x000a_Height=300_x000d__x000a_Width=300_x000d__x000a_FontName=細明體_x000d__x000a_FontStyle=0_x000d__x000a_FontSize=9_x000d__x000a_PrtFontName=Co 3 4 2 5" xfId="4292"/>
    <cellStyle name="常规 2 3" xfId="4293"/>
    <cellStyle name=" 3]_x000d__x000a_Zoomed=1_x000d__x000a_Row=0_x000d__x000a_Column=0_x000d__x000a_Height=300_x000d__x000a_Width=300_x000d__x000a_FontName=細明體_x000d__x000a_FontStyle=0_x000d__x000a_FontSize=9_x000d__x000a_PrtFontName=Co 3 4 3 10" xfId="4294"/>
    <cellStyle name=" 3]_x000d__x000a_Zoomed=1_x000d__x000a_Row=0_x000d__x000a_Column=0_x000d__x000a_Height=300_x000d__x000a_Width=300_x000d__x000a_FontName=細明體_x000d__x000a_FontStyle=0_x000d__x000a_FontSize=9_x000d__x000a_PrtFontName=Co 3 4 3 11 2 2" xfId="4295"/>
    <cellStyle name=" 3]_x000d__x000a_Zoomed=1_x000d__x000a_Row=0_x000d__x000a_Column=0_x000d__x000a_Height=300_x000d__x000a_Width=300_x000d__x000a_FontName=細明體_x000d__x000a_FontStyle=0_x000d__x000a_FontSize=9_x000d__x000a_PrtFontName=Co 3 4 3 13 2 2" xfId="4296"/>
    <cellStyle name=" 3]_x000d__x000a_Zoomed=1_x000d__x000a_Row=0_x000d__x000a_Column=0_x000d__x000a_Height=300_x000d__x000a_Width=300_x000d__x000a_FontName=細明體_x000d__x000a_FontStyle=0_x000d__x000a_FontSize=9_x000d__x000a_PrtFontName=Co 3 4 3 14 2" xfId="4297"/>
    <cellStyle name=" 3]_x000d__x000a_Zoomed=1_x000d__x000a_Row=0_x000d__x000a_Column=0_x000d__x000a_Height=300_x000d__x000a_Width=300_x000d__x000a_FontName=細明體_x000d__x000a_FontStyle=0_x000d__x000a_FontSize=9_x000d__x000a_PrtFontName=Co 3 4 3 14 3" xfId="4298"/>
    <cellStyle name=" 3]_x000d__x000a_Zoomed=1_x000d__x000a_Row=0_x000d__x000a_Column=0_x000d__x000a_Height=300_x000d__x000a_Width=300_x000d__x000a_FontName=細明體_x000d__x000a_FontStyle=0_x000d__x000a_FontSize=9_x000d__x000a_PrtFontName=Co 3 4 3 15 2" xfId="4299"/>
    <cellStyle name=" 3]_x000d__x000a_Zoomed=1_x000d__x000a_Row=0_x000d__x000a_Column=0_x000d__x000a_Height=300_x000d__x000a_Width=300_x000d__x000a_FontName=細明體_x000d__x000a_FontStyle=0_x000d__x000a_FontSize=9_x000d__x000a_PrtFontName=Co 3 4 3 16" xfId="4300"/>
    <cellStyle name=" 3]_x000d__x000a_Zoomed=1_x000d__x000a_Row=0_x000d__x000a_Column=0_x000d__x000a_Height=300_x000d__x000a_Width=300_x000d__x000a_FontName=細明體_x000d__x000a_FontStyle=0_x000d__x000a_FontSize=9_x000d__x000a_PrtFontName=Co 3 4 3 2" xfId="4301"/>
    <cellStyle name=" 3]_x000d__x000a_Zoomed=1_x000d__x000a_Row=0_x000d__x000a_Column=0_x000d__x000a_Height=300_x000d__x000a_Width=300_x000d__x000a_FontName=細明體_x000d__x000a_FontStyle=0_x000d__x000a_FontSize=9_x000d__x000a_PrtFontName=Co 3 4 3 2 2" xfId="4302"/>
    <cellStyle name=" 3]_x000d__x000a_Zoomed=1_x000d__x000a_Row=0_x000d__x000a_Column=0_x000d__x000a_Height=300_x000d__x000a_Width=300_x000d__x000a_FontName=細明體_x000d__x000a_FontStyle=0_x000d__x000a_FontSize=9_x000d__x000a_PrtFontName=Co 3 4 3 3" xfId="4303"/>
    <cellStyle name=" 3]_x000d__x000a_Zoomed=1_x000d__x000a_Row=0_x000d__x000a_Column=0_x000d__x000a_Height=300_x000d__x000a_Width=300_x000d__x000a_FontName=細明體_x000d__x000a_FontStyle=0_x000d__x000a_FontSize=9_x000d__x000a_PrtFontName=Co 3 4 3 5" xfId="4304"/>
    <cellStyle name=" 3]_x000d__x000a_Zoomed=1_x000d__x000a_Row=0_x000d__x000a_Column=0_x000d__x000a_Height=300_x000d__x000a_Width=300_x000d__x000a_FontName=細明體_x000d__x000a_FontStyle=0_x000d__x000a_FontSize=9_x000d__x000a_PrtFontName=Co 3 4 3 5 2" xfId="4305"/>
    <cellStyle name="常规 3 3 2" xfId="4306"/>
    <cellStyle name=" 3]_x000d__x000a_Zoomed=1_x000d__x000a_Row=0_x000d__x000a_Column=0_x000d__x000a_Height=300_x000d__x000a_Width=300_x000d__x000a_FontName=細明體_x000d__x000a_FontStyle=0_x000d__x000a_FontSize=9_x000d__x000a_PrtFontName=Co 3 4 3 5 2 2" xfId="4307"/>
    <cellStyle name="常规 3 3 2 2" xfId="4308"/>
    <cellStyle name=" 3]_x000d__x000a_Zoomed=1_x000d__x000a_Row=0_x000d__x000a_Column=0_x000d__x000a_Height=300_x000d__x000a_Width=300_x000d__x000a_FontName=細明體_x000d__x000a_FontStyle=0_x000d__x000a_FontSize=9_x000d__x000a_PrtFontName=Co 3 4 4 3 2" xfId="4309"/>
    <cellStyle name=" 3]_x000d__x000a_Zoomed=1_x000d__x000a_Row=0_x000d__x000a_Column=0_x000d__x000a_Height=300_x000d__x000a_Width=300_x000d__x000a_FontName=細明體_x000d__x000a_FontStyle=0_x000d__x000a_FontSize=9_x000d__x000a_PrtFontName=Co 3 4 3 6" xfId="4310"/>
    <cellStyle name=" 3]_x000d__x000a_Zoomed=1_x000d__x000a_Row=0_x000d__x000a_Column=0_x000d__x000a_Height=300_x000d__x000a_Width=300_x000d__x000a_FontName=細明體_x000d__x000a_FontStyle=0_x000d__x000a_FontSize=9_x000d__x000a_PrtFontName=Co 3 4 4 3 2 2" xfId="4311"/>
    <cellStyle name=" 3]_x000d__x000a_Zoomed=1_x000d__x000a_Row=0_x000d__x000a_Column=0_x000d__x000a_Height=300_x000d__x000a_Width=300_x000d__x000a_FontName=細明體_x000d__x000a_FontStyle=0_x000d__x000a_FontSize=9_x000d__x000a_PrtFontName=Co 3 4 3 6 2" xfId="4312"/>
    <cellStyle name=" 3]_x000d__x000a_Zoomed=1_x000d__x000a_Row=0_x000d__x000a_Column=0_x000d__x000a_Height=300_x000d__x000a_Width=300_x000d__x000a_FontName=細明體_x000d__x000a_FontStyle=0_x000d__x000a_FontSize=9_x000d__x000a_PrtFontName=Co 4 2 3 3" xfId="4313"/>
    <cellStyle name=" 3]_x000d__x000a_Zoomed=1_x000d__x000a_Row=0_x000d__x000a_Column=0_x000d__x000a_Height=300_x000d__x000a_Width=300_x000d__x000a_FontName=細明體_x000d__x000a_FontStyle=0_x000d__x000a_FontSize=9_x000d__x000a_PrtFontName=Co 3 4 3 6 2 2" xfId="4314"/>
    <cellStyle name=" 3]_x000d__x000a_Zoomed=1_x000d__x000a_Row=0_x000d__x000a_Column=0_x000d__x000a_Height=300_x000d__x000a_Width=300_x000d__x000a_FontName=細明體_x000d__x000a_FontStyle=0_x000d__x000a_FontSize=9_x000d__x000a_PrtFontName=Co 3 4 4 3 3" xfId="4315"/>
    <cellStyle name=" 3]_x000d__x000a_Zoomed=1_x000d__x000a_Row=0_x000d__x000a_Column=0_x000d__x000a_Height=300_x000d__x000a_Width=300_x000d__x000a_FontName=細明體_x000d__x000a_FontStyle=0_x000d__x000a_FontSize=9_x000d__x000a_PrtFontName=Co 3 4 3 7" xfId="4316"/>
    <cellStyle name=" 3]_x000d__x000a_Zoomed=1_x000d__x000a_Row=0_x000d__x000a_Column=0_x000d__x000a_Height=300_x000d__x000a_Width=300_x000d__x000a_FontName=細明體_x000d__x000a_FontStyle=0_x000d__x000a_FontSize=9_x000d__x000a_PrtFontName=Co 3 4 3 7 2" xfId="4317"/>
    <cellStyle name=" 3]_x000d__x000a_Zoomed=1_x000d__x000a_Row=0_x000d__x000a_Column=0_x000d__x000a_Height=300_x000d__x000a_Width=300_x000d__x000a_FontName=細明體_x000d__x000a_FontStyle=0_x000d__x000a_FontSize=9_x000d__x000a_PrtFontName=Co 3 4 3 7 2 2" xfId="4318"/>
    <cellStyle name=" 3]_x000d__x000a_Zoomed=1_x000d__x000a_Row=0_x000d__x000a_Column=0_x000d__x000a_Height=300_x000d__x000a_Width=300_x000d__x000a_FontName=細明體_x000d__x000a_FontStyle=0_x000d__x000a_FontSize=9_x000d__x000a_PrtFontName=Co 3 4 3 7 3" xfId="4319"/>
    <cellStyle name=" 3]_x000d__x000a_Zoomed=1_x000d__x000a_Row=0_x000d__x000a_Column=0_x000d__x000a_Height=300_x000d__x000a_Width=300_x000d__x000a_FontName=細明體_x000d__x000a_FontStyle=0_x000d__x000a_FontSize=9_x000d__x000a_PrtFontName=Co 3 4 3 8" xfId="4320"/>
    <cellStyle name=" 3]_x000d__x000a_Zoomed=1_x000d__x000a_Row=0_x000d__x000a_Column=0_x000d__x000a_Height=300_x000d__x000a_Width=300_x000d__x000a_FontName=細明體_x000d__x000a_FontStyle=0_x000d__x000a_FontSize=9_x000d__x000a_PrtFontName=Co 3 4 3 8 2" xfId="4321"/>
    <cellStyle name=" 3]_x000d__x000a_Zoomed=1_x000d__x000a_Row=0_x000d__x000a_Column=0_x000d__x000a_Height=300_x000d__x000a_Width=300_x000d__x000a_FontName=細明體_x000d__x000a_FontStyle=0_x000d__x000a_FontSize=9_x000d__x000a_PrtFontName=Co 3 4 3 8 3" xfId="4322"/>
    <cellStyle name=" 3]_x000d__x000a_Zoomed=1_x000d__x000a_Row=0_x000d__x000a_Column=0_x000d__x000a_Height=300_x000d__x000a_Width=300_x000d__x000a_FontName=細明體_x000d__x000a_FontStyle=0_x000d__x000a_FontSize=9_x000d__x000a_PrtFontName=Co 3 4 3 9" xfId="4323"/>
    <cellStyle name=" 3]_x000d__x000a_Zoomed=1_x000d__x000a_Row=0_x000d__x000a_Column=0_x000d__x000a_Height=300_x000d__x000a_Width=300_x000d__x000a_FontName=細明體_x000d__x000a_FontStyle=0_x000d__x000a_FontSize=9_x000d__x000a_PrtFontName=Co 3 4 3 9 2" xfId="4324"/>
    <cellStyle name=" 3]_x000d__x000a_Zoomed=1_x000d__x000a_Row=0_x000d__x000a_Column=0_x000d__x000a_Height=300_x000d__x000a_Width=300_x000d__x000a_FontName=細明體_x000d__x000a_FontStyle=0_x000d__x000a_FontSize=9_x000d__x000a_PrtFontName=Co 3 4 8" xfId="4325"/>
    <cellStyle name=" 3]_x000d__x000a_Zoomed=1_x000d__x000a_Row=0_x000d__x000a_Column=0_x000d__x000a_Height=300_x000d__x000a_Width=300_x000d__x000a_FontName=細明體_x000d__x000a_FontStyle=0_x000d__x000a_FontSize=9_x000d__x000a_PrtFontName=Co 3 4 3 9 2 2" xfId="4326"/>
    <cellStyle name=" 3]_x000d__x000a_Zoomed=1_x000d__x000a_Row=0_x000d__x000a_Column=0_x000d__x000a_Height=300_x000d__x000a_Width=300_x000d__x000a_FontName=細明體_x000d__x000a_FontStyle=0_x000d__x000a_FontSize=9_x000d__x000a_PrtFontName=Co 3 4 3 9 3" xfId="4327"/>
    <cellStyle name=" 3]_x000d__x000a_Zoomed=1_x000d__x000a_Row=0_x000d__x000a_Column=0_x000d__x000a_Height=300_x000d__x000a_Width=300_x000d__x000a_FontName=細明體_x000d__x000a_FontStyle=0_x000d__x000a_FontSize=9_x000d__x000a_PrtFontName=Co 3 4 4 10" xfId="4328"/>
    <cellStyle name=" 3]_x000d__x000a_Zoomed=1_x000d__x000a_Row=0_x000d__x000a_Column=0_x000d__x000a_Height=300_x000d__x000a_Width=300_x000d__x000a_FontName=細明體_x000d__x000a_FontStyle=0_x000d__x000a_FontSize=9_x000d__x000a_PrtFontName=Co 3 4 4 2" xfId="4329"/>
    <cellStyle name=" 3]_x000d__x000a_Zoomed=1_x000d__x000a_Row=0_x000d__x000a_Column=0_x000d__x000a_Height=300_x000d__x000a_Width=300_x000d__x000a_FontName=細明體_x000d__x000a_FontStyle=0_x000d__x000a_FontSize=9_x000d__x000a_PrtFontName=Co 3 4 4 2 2" xfId="4330"/>
    <cellStyle name="常规 2 4" xfId="4331"/>
    <cellStyle name=" 3]_x000d__x000a_Zoomed=1_x000d__x000a_Row=0_x000d__x000a_Column=0_x000d__x000a_Height=300_x000d__x000a_Width=300_x000d__x000a_FontName=細明體_x000d__x000a_FontStyle=0_x000d__x000a_FontSize=9_x000d__x000a_PrtFontName=Co 3 4 4 2 2 2" xfId="4332"/>
    <cellStyle name=" 3]_x000d__x000a_Zoomed=1_x000d__x000a_Row=0_x000d__x000a_Column=0_x000d__x000a_Height=300_x000d__x000a_Width=300_x000d__x000a_FontName=細明體_x000d__x000a_FontStyle=0_x000d__x000a_FontSize=9_x000d__x000a_PrtFontName=Co 3 4 4 2 3" xfId="4333"/>
    <cellStyle name=" 3]_x000d__x000a_Zoomed=1_x000d__x000a_Row=0_x000d__x000a_Column=0_x000d__x000a_Height=300_x000d__x000a_Width=300_x000d__x000a_FontName=細明體_x000d__x000a_FontStyle=0_x000d__x000a_FontSize=9_x000d__x000a_PrtFontName=Co 3 4 4 3" xfId="4334"/>
    <cellStyle name=" 3]_x000d__x000a_Zoomed=1_x000d__x000a_Row=0_x000d__x000a_Column=0_x000d__x000a_Height=300_x000d__x000a_Width=300_x000d__x000a_FontName=細明體_x000d__x000a_FontStyle=0_x000d__x000a_FontSize=9_x000d__x000a_PrtFontName=Co 3 4 4 4" xfId="4335"/>
    <cellStyle name="常规 4 2" xfId="4336"/>
    <cellStyle name=" 3]_x000d__x000a_Zoomed=1_x000d__x000a_Row=0_x000d__x000a_Column=0_x000d__x000a_Height=300_x000d__x000a_Width=300_x000d__x000a_FontName=細明體_x000d__x000a_FontStyle=0_x000d__x000a_FontSize=9_x000d__x000a_PrtFontName=Co 3 4 4 6" xfId="4337"/>
    <cellStyle name=" 3]_x000d__x000a_Zoomed=1_x000d__x000a_Row=0_x000d__x000a_Column=0_x000d__x000a_Height=300_x000d__x000a_Width=300_x000d__x000a_FontName=細明體_x000d__x000a_FontStyle=0_x000d__x000a_FontSize=9_x000d__x000a_PrtFontName=Co 3 4 4 4 2" xfId="4338"/>
    <cellStyle name="常规 4 4" xfId="4339"/>
    <cellStyle name=" 3]_x000d__x000a_Zoomed=1_x000d__x000a_Row=0_x000d__x000a_Column=0_x000d__x000a_Height=300_x000d__x000a_Width=300_x000d__x000a_FontName=細明體_x000d__x000a_FontStyle=0_x000d__x000a_FontSize=9_x000d__x000a_PrtFontName=Co 3 4 4 7" xfId="4340"/>
    <cellStyle name=" 3]_x000d__x000a_Zoomed=1_x000d__x000a_Row=0_x000d__x000a_Column=0_x000d__x000a_Height=300_x000d__x000a_Width=300_x000d__x000a_FontName=細明體_x000d__x000a_FontStyle=0_x000d__x000a_FontSize=9_x000d__x000a_PrtFontName=Co 3 4 4 4 3" xfId="4341"/>
    <cellStyle name="常规 4 2 3" xfId="4342"/>
    <cellStyle name="常规 4 5" xfId="4343"/>
    <cellStyle name=" 3]_x000d__x000a_Zoomed=1_x000d__x000a_Row=0_x000d__x000a_Column=0_x000d__x000a_Height=300_x000d__x000a_Width=300_x000d__x000a_FontName=細明體_x000d__x000a_FontStyle=0_x000d__x000a_FontSize=9_x000d__x000a_PrtFontName=Co 3 4 4 5" xfId="4344"/>
    <cellStyle name="常规 4 3" xfId="4345"/>
    <cellStyle name=" 3]_x000d__x000a_Zoomed=1_x000d__x000a_Row=0_x000d__x000a_Column=0_x000d__x000a_Height=300_x000d__x000a_Width=300_x000d__x000a_FontName=細明體_x000d__x000a_FontStyle=0_x000d__x000a_FontSize=9_x000d__x000a_PrtFontName=Co 3 4 4 5 2" xfId="4346"/>
    <cellStyle name=" 3]_x000d__x000a_Zoomed=1_x000d__x000a_Row=0_x000d__x000a_Column=0_x000d__x000a_Height=300_x000d__x000a_Width=300_x000d__x000a_FontName=細明體_x000d__x000a_FontStyle=0_x000d__x000a_FontSize=9_x000d__x000a_PrtFontName=Co 3 4 4 7 2" xfId="4347"/>
    <cellStyle name="常规 4 5 2" xfId="4348"/>
    <cellStyle name=" 3]_x000d__x000a_Zoomed=1_x000d__x000a_Row=0_x000d__x000a_Column=0_x000d__x000a_Height=300_x000d__x000a_Width=300_x000d__x000a_FontName=細明體_x000d__x000a_FontStyle=0_x000d__x000a_FontSize=9_x000d__x000a_PrtFontName=Co 3 4 4 7 3" xfId="4349"/>
    <cellStyle name=" 3]_x000d__x000a_Zoomed=1_x000d__x000a_Row=0_x000d__x000a_Column=0_x000d__x000a_Height=300_x000d__x000a_Width=300_x000d__x000a_FontName=細明體_x000d__x000a_FontStyle=0_x000d__x000a_FontSize=9_x000d__x000a_PrtFontName=Co 3 4 4 8" xfId="4350"/>
    <cellStyle name="常规 4 6" xfId="4351"/>
    <cellStyle name=" 3]_x000d__x000a_Zoomed=1_x000d__x000a_Row=0_x000d__x000a_Column=0_x000d__x000a_Height=300_x000d__x000a_Width=300_x000d__x000a_FontName=細明體_x000d__x000a_FontStyle=0_x000d__x000a_FontSize=9_x000d__x000a_PrtFontName=Co 3 4 8 6" xfId="4352"/>
    <cellStyle name=" 3]_x000d__x000a_Zoomed=1_x000d__x000a_Row=0_x000d__x000a_Column=0_x000d__x000a_Height=300_x000d__x000a_Width=300_x000d__x000a_FontName=細明體_x000d__x000a_FontStyle=0_x000d__x000a_FontSize=9_x000d__x000a_PrtFontName=Co 3 4 4 8 2" xfId="4353"/>
    <cellStyle name=" 3]_x000d__x000a_Zoomed=1_x000d__x000a_Row=0_x000d__x000a_Column=0_x000d__x000a_Height=300_x000d__x000a_Width=300_x000d__x000a_FontName=細明體_x000d__x000a_FontStyle=0_x000d__x000a_FontSize=9_x000d__x000a_PrtFontName=Co 3 4 8 6 2" xfId="4354"/>
    <cellStyle name=" 3]_x000d__x000a_Zoomed=1_x000d__x000a_Row=0_x000d__x000a_Column=0_x000d__x000a_Height=300_x000d__x000a_Width=300_x000d__x000a_FontName=細明體_x000d__x000a_FontStyle=0_x000d__x000a_FontSize=9_x000d__x000a_PrtFontName=Co 3 4 4 8 2 2" xfId="4355"/>
    <cellStyle name=" 3]_x000d__x000a_Zoomed=1_x000d__x000a_Row=0_x000d__x000a_Column=0_x000d__x000a_Height=300_x000d__x000a_Width=300_x000d__x000a_FontName=細明體_x000d__x000a_FontStyle=0_x000d__x000a_FontSize=9_x000d__x000a_PrtFontName=Co 3 4 8 7" xfId="4356"/>
    <cellStyle name=" 3]_x000d__x000a_Zoomed=1_x000d__x000a_Row=0_x000d__x000a_Column=0_x000d__x000a_Height=300_x000d__x000a_Width=300_x000d__x000a_FontName=細明體_x000d__x000a_FontStyle=0_x000d__x000a_FontSize=9_x000d__x000a_PrtFontName=Co 3 4 4 8 3" xfId="4357"/>
    <cellStyle name=" 3]_x000d__x000a_Zoomed=1_x000d__x000a_Row=0_x000d__x000a_Column=0_x000d__x000a_Height=300_x000d__x000a_Width=300_x000d__x000a_FontName=細明體_x000d__x000a_FontStyle=0_x000d__x000a_FontSize=9_x000d__x000a_PrtFontName=Co 3 4 4 9" xfId="4358"/>
    <cellStyle name=" 3]_x000d__x000a_Zoomed=1_x000d__x000a_Row=0_x000d__x000a_Column=0_x000d__x000a_Height=300_x000d__x000a_Width=300_x000d__x000a_FontName=細明體_x000d__x000a_FontStyle=0_x000d__x000a_FontSize=9_x000d__x000a_PrtFontName=Co 3 4 4 9 2" xfId="4359"/>
    <cellStyle name=" 3]_x000d__x000a_Zoomed=1_x000d__x000a_Row=0_x000d__x000a_Column=0_x000d__x000a_Height=300_x000d__x000a_Width=300_x000d__x000a_FontName=細明體_x000d__x000a_FontStyle=0_x000d__x000a_FontSize=9_x000d__x000a_PrtFontName=Co 3 4 4 9 2 2" xfId="4360"/>
    <cellStyle name=" 3]_x000d__x000a_Zoomed=1_x000d__x000a_Row=0_x000d__x000a_Column=0_x000d__x000a_Height=300_x000d__x000a_Width=300_x000d__x000a_FontName=細明體_x000d__x000a_FontStyle=0_x000d__x000a_FontSize=9_x000d__x000a_PrtFontName=Co 3 4 4 9 3" xfId="4361"/>
    <cellStyle name=" 3]_x000d__x000a_Zoomed=1_x000d__x000a_Row=0_x000d__x000a_Column=0_x000d__x000a_Height=300_x000d__x000a_Width=300_x000d__x000a_FontName=細明體_x000d__x000a_FontStyle=0_x000d__x000a_FontSize=9_x000d__x000a_PrtFontName=Co 3 4 5" xfId="4362"/>
    <cellStyle name=" 3]_x000d__x000a_Zoomed=1_x000d__x000a_Row=0_x000d__x000a_Column=0_x000d__x000a_Height=300_x000d__x000a_Width=300_x000d__x000a_FontName=細明體_x000d__x000a_FontStyle=0_x000d__x000a_FontSize=9_x000d__x000a_PrtFontName=Co 3 4 5 2" xfId="4363"/>
    <cellStyle name=" 3]_x000d__x000a_Zoomed=1_x000d__x000a_Row=0_x000d__x000a_Column=0_x000d__x000a_Height=300_x000d__x000a_Width=300_x000d__x000a_FontName=細明體_x000d__x000a_FontStyle=0_x000d__x000a_FontSize=9_x000d__x000a_PrtFontName=Co 3 4 5 2 2" xfId="4364"/>
    <cellStyle name=" 3]_x000d__x000a_Zoomed=1_x000d__x000a_Row=0_x000d__x000a_Column=0_x000d__x000a_Height=300_x000d__x000a_Width=300_x000d__x000a_FontName=細明體_x000d__x000a_FontStyle=0_x000d__x000a_FontSize=9_x000d__x000a_PrtFontName=Co 3 4 7 2" xfId="4365"/>
    <cellStyle name=" 3]_x000d__x000a_Zoomed=1_x000d__x000a_Row=0_x000d__x000a_Column=0_x000d__x000a_Height=300_x000d__x000a_Width=300_x000d__x000a_FontName=細明體_x000d__x000a_FontStyle=0_x000d__x000a_FontSize=9_x000d__x000a_PrtFontName=Co 3 4 7 2 2" xfId="4366"/>
    <cellStyle name=" 3]_x000d__x000a_Zoomed=1_x000d__x000a_Row=0_x000d__x000a_Column=0_x000d__x000a_Height=300_x000d__x000a_Width=300_x000d__x000a_FontName=細明體_x000d__x000a_FontStyle=0_x000d__x000a_FontSize=9_x000d__x000a_PrtFontName=Co 3 4 8 2" xfId="4367"/>
    <cellStyle name=" 3]_x000d__x000a_Zoomed=1_x000d__x000a_Row=0_x000d__x000a_Column=0_x000d__x000a_Height=300_x000d__x000a_Width=300_x000d__x000a_FontName=細明體_x000d__x000a_FontStyle=0_x000d__x000a_FontSize=9_x000d__x000a_PrtFontName=Co 3 4 8 2 2" xfId="4368"/>
    <cellStyle name=" 3]_x000d__x000a_Zoomed=1_x000d__x000a_Row=0_x000d__x000a_Column=0_x000d__x000a_Height=300_x000d__x000a_Width=300_x000d__x000a_FontName=細明體_x000d__x000a_FontStyle=0_x000d__x000a_FontSize=9_x000d__x000a_PrtFontName=Co 3 5 5" xfId="4369"/>
    <cellStyle name=" 3]_x000d__x000a_Zoomed=1_x000d__x000a_Row=0_x000d__x000a_Column=0_x000d__x000a_Height=300_x000d__x000a_Width=300_x000d__x000a_FontName=細明體_x000d__x000a_FontStyle=0_x000d__x000a_FontSize=9_x000d__x000a_PrtFontName=Co 3 4 8 2 2 2" xfId="4370"/>
    <cellStyle name=" 3]_x000d__x000a_Zoomed=1_x000d__x000a_Row=0_x000d__x000a_Column=0_x000d__x000a_Height=300_x000d__x000a_Width=300_x000d__x000a_FontName=細明體_x000d__x000a_FontStyle=0_x000d__x000a_FontSize=9_x000d__x000a_PrtFontName=Co 3 4 8 2 3" xfId="4371"/>
    <cellStyle name=" 3]_x000d__x000a_Zoomed=1_x000d__x000a_Row=0_x000d__x000a_Column=0_x000d__x000a_Height=300_x000d__x000a_Width=300_x000d__x000a_FontName=細明體_x000d__x000a_FontStyle=0_x000d__x000a_FontSize=9_x000d__x000a_PrtFontName=Co 3 4 8 3" xfId="4372"/>
    <cellStyle name=" 3]_x000d__x000a_Zoomed=1_x000d__x000a_Row=0_x000d__x000a_Column=0_x000d__x000a_Height=300_x000d__x000a_Width=300_x000d__x000a_FontName=細明體_x000d__x000a_FontStyle=0_x000d__x000a_FontSize=9_x000d__x000a_PrtFontName=Co 3 4 8 3 2" xfId="4373"/>
    <cellStyle name=" 3]_x000d__x000a_Zoomed=1_x000d__x000a_Row=0_x000d__x000a_Column=0_x000d__x000a_Height=300_x000d__x000a_Width=300_x000d__x000a_FontName=細明體_x000d__x000a_FontStyle=0_x000d__x000a_FontSize=9_x000d__x000a_PrtFontName=Co 3 4 8 3 2 2" xfId="4374"/>
    <cellStyle name=" 3]_x000d__x000a_Zoomed=1_x000d__x000a_Row=0_x000d__x000a_Column=0_x000d__x000a_Height=300_x000d__x000a_Width=300_x000d__x000a_FontName=細明體_x000d__x000a_FontStyle=0_x000d__x000a_FontSize=9_x000d__x000a_PrtFontName=Co 3 4 8 3 3" xfId="4375"/>
    <cellStyle name=" 3]_x000d__x000a_Zoomed=1_x000d__x000a_Row=0_x000d__x000a_Column=0_x000d__x000a_Height=300_x000d__x000a_Width=300_x000d__x000a_FontName=細明體_x000d__x000a_FontStyle=0_x000d__x000a_FontSize=9_x000d__x000a_PrtFontName=Co 3 4 8 4 2" xfId="4376"/>
    <cellStyle name=" 3]_x000d__x000a_Zoomed=1_x000d__x000a_Row=0_x000d__x000a_Column=0_x000d__x000a_Height=300_x000d__x000a_Width=300_x000d__x000a_FontName=細明體_x000d__x000a_FontStyle=0_x000d__x000a_FontSize=9_x000d__x000a_PrtFontName=Co 3 4 8 4 2 2" xfId="4377"/>
    <cellStyle name=" 3]_x000d__x000a_Zoomed=1_x000d__x000a_Row=0_x000d__x000a_Column=0_x000d__x000a_Height=300_x000d__x000a_Width=300_x000d__x000a_FontName=細明體_x000d__x000a_FontStyle=0_x000d__x000a_FontSize=9_x000d__x000a_PrtFontName=Co 3 4 8 4 3" xfId="4378"/>
    <cellStyle name=" 3]_x000d__x000a_Zoomed=1_x000d__x000a_Row=0_x000d__x000a_Column=0_x000d__x000a_Height=300_x000d__x000a_Width=300_x000d__x000a_FontName=細明體_x000d__x000a_FontStyle=0_x000d__x000a_FontSize=9_x000d__x000a_PrtFontName=Co 3 4 8 5" xfId="4379"/>
    <cellStyle name=" 3]_x000d__x000a_Zoomed=1_x000d__x000a_Row=0_x000d__x000a_Column=0_x000d__x000a_Height=300_x000d__x000a_Width=300_x000d__x000a_FontName=細明體_x000d__x000a_FontStyle=0_x000d__x000a_FontSize=9_x000d__x000a_PrtFontName=Co 3 4 8 5 2" xfId="4380"/>
    <cellStyle name=" 3]_x000d__x000a_Zoomed=1_x000d__x000a_Row=0_x000d__x000a_Column=0_x000d__x000a_Height=300_x000d__x000a_Width=300_x000d__x000a_FontName=細明體_x000d__x000a_FontStyle=0_x000d__x000a_FontSize=9_x000d__x000a_PrtFontName=Co 3 4 9 2" xfId="4381"/>
    <cellStyle name=" 3]_x000d__x000a_Zoomed=1_x000d__x000a_Row=0_x000d__x000a_Column=0_x000d__x000a_Height=300_x000d__x000a_Width=300_x000d__x000a_FontName=細明體_x000d__x000a_FontStyle=0_x000d__x000a_FontSize=9_x000d__x000a_PrtFontName=Co 3 5 10" xfId="4382"/>
    <cellStyle name=" 3]_x000d__x000a_Zoomed=1_x000d__x000a_Row=0_x000d__x000a_Column=0_x000d__x000a_Height=300_x000d__x000a_Width=300_x000d__x000a_FontName=細明體_x000d__x000a_FontStyle=0_x000d__x000a_FontSize=9_x000d__x000a_PrtFontName=Co 3 5 10 2" xfId="4383"/>
    <cellStyle name=" 3]_x000d__x000a_Zoomed=1_x000d__x000a_Row=0_x000d__x000a_Column=0_x000d__x000a_Height=300_x000d__x000a_Width=300_x000d__x000a_FontName=細明體_x000d__x000a_FontStyle=0_x000d__x000a_FontSize=9_x000d__x000a_PrtFontName=Co 3 5 10 2 2" xfId="4384"/>
    <cellStyle name=" 3]_x000d__x000a_Zoomed=1_x000d__x000a_Row=0_x000d__x000a_Column=0_x000d__x000a_Height=300_x000d__x000a_Width=300_x000d__x000a_FontName=細明體_x000d__x000a_FontStyle=0_x000d__x000a_FontSize=9_x000d__x000a_PrtFontName=Co 3 5 10 3" xfId="4385"/>
    <cellStyle name=" 3]_x000d__x000a_Zoomed=1_x000d__x000a_Row=0_x000d__x000a_Column=0_x000d__x000a_Height=300_x000d__x000a_Width=300_x000d__x000a_FontName=細明體_x000d__x000a_FontStyle=0_x000d__x000a_FontSize=9_x000d__x000a_PrtFontName=Co 4 2 2 2 2" xfId="4386"/>
    <cellStyle name=" 3]_x000d__x000a_Zoomed=1_x000d__x000a_Row=0_x000d__x000a_Column=0_x000d__x000a_Height=300_x000d__x000a_Width=300_x000d__x000a_FontName=細明體_x000d__x000a_FontStyle=0_x000d__x000a_FontSize=9_x000d__x000a_PrtFontName=Co 3 5 11 2" xfId="4387"/>
    <cellStyle name=" 3]_x000d__x000a_Zoomed=1_x000d__x000a_Row=0_x000d__x000a_Column=0_x000d__x000a_Height=300_x000d__x000a_Width=300_x000d__x000a_FontName=細明體_x000d__x000a_FontStyle=0_x000d__x000a_FontSize=9_x000d__x000a_PrtFontName=Co 4 2 2 2 2 2" xfId="4388"/>
    <cellStyle name=" 3]_x000d__x000a_Zoomed=1_x000d__x000a_Row=0_x000d__x000a_Column=0_x000d__x000a_Height=300_x000d__x000a_Width=300_x000d__x000a_FontName=細明體_x000d__x000a_FontStyle=0_x000d__x000a_FontSize=9_x000d__x000a_PrtFontName=Co 3 5 11 2 2" xfId="4389"/>
    <cellStyle name=" 3]_x000d__x000a_Zoomed=1_x000d__x000a_Row=0_x000d__x000a_Column=0_x000d__x000a_Height=300_x000d__x000a_Width=300_x000d__x000a_FontName=細明體_x000d__x000a_FontStyle=0_x000d__x000a_FontSize=9_x000d__x000a_PrtFontName=Co 4 2 2 2 3" xfId="4390"/>
    <cellStyle name=" 3]_x000d__x000a_Zoomed=1_x000d__x000a_Row=0_x000d__x000a_Column=0_x000d__x000a_Height=300_x000d__x000a_Width=300_x000d__x000a_FontName=細明體_x000d__x000a_FontStyle=0_x000d__x000a_FontSize=9_x000d__x000a_PrtFontName=Co 3 5 11 3" xfId="4391"/>
    <cellStyle name=" 3]_x000d__x000a_Zoomed=1_x000d__x000a_Row=0_x000d__x000a_Column=0_x000d__x000a_Height=300_x000d__x000a_Width=300_x000d__x000a_FontName=細明體_x000d__x000a_FontStyle=0_x000d__x000a_FontSize=9_x000d__x000a_PrtFontName=Co 5 2 3 10 2" xfId="4392"/>
    <cellStyle name=" 3]_x000d__x000a_Zoomed=1_x000d__x000a_Row=0_x000d__x000a_Column=0_x000d__x000a_Height=300_x000d__x000a_Width=300_x000d__x000a_FontName=細明體_x000d__x000a_FontStyle=0_x000d__x000a_FontSize=9_x000d__x000a_PrtFontName=Co 4 2 2 3" xfId="4393"/>
    <cellStyle name=" 3]_x000d__x000a_Zoomed=1_x000d__x000a_Row=0_x000d__x000a_Column=0_x000d__x000a_Height=300_x000d__x000a_Width=300_x000d__x000a_FontName=細明體_x000d__x000a_FontStyle=0_x000d__x000a_FontSize=9_x000d__x000a_PrtFontName=Co 3 5 12" xfId="4394"/>
    <cellStyle name=" 3]_x000d__x000a_Zoomed=1_x000d__x000a_Row=0_x000d__x000a_Column=0_x000d__x000a_Height=300_x000d__x000a_Width=300_x000d__x000a_FontName=細明體_x000d__x000a_FontStyle=0_x000d__x000a_FontSize=9_x000d__x000a_PrtFontName=Co 4 2 2 3 2" xfId="4395"/>
    <cellStyle name=" 3]_x000d__x000a_Zoomed=1_x000d__x000a_Row=0_x000d__x000a_Column=0_x000d__x000a_Height=300_x000d__x000a_Width=300_x000d__x000a_FontName=細明體_x000d__x000a_FontStyle=0_x000d__x000a_FontSize=9_x000d__x000a_PrtFontName=Co 3 5 12 2" xfId="4396"/>
    <cellStyle name=" 3]_x000d__x000a_Zoomed=1_x000d__x000a_Row=0_x000d__x000a_Column=0_x000d__x000a_Height=300_x000d__x000a_Width=300_x000d__x000a_FontName=細明體_x000d__x000a_FontStyle=0_x000d__x000a_FontSize=9_x000d__x000a_PrtFontName=Co 4 2 2 3 3" xfId="4397"/>
    <cellStyle name=" 3]_x000d__x000a_Zoomed=1_x000d__x000a_Row=0_x000d__x000a_Column=0_x000d__x000a_Height=300_x000d__x000a_Width=300_x000d__x000a_FontName=細明體_x000d__x000a_FontStyle=0_x000d__x000a_FontSize=9_x000d__x000a_PrtFontName=Co 3 5 12 3" xfId="4398"/>
    <cellStyle name=" 3]_x000d__x000a_Zoomed=1_x000d__x000a_Row=0_x000d__x000a_Column=0_x000d__x000a_Height=300_x000d__x000a_Width=300_x000d__x000a_FontName=細明體_x000d__x000a_FontStyle=0_x000d__x000a_FontSize=9_x000d__x000a_PrtFontName=Co 4 2 2 4" xfId="4399"/>
    <cellStyle name=" 3]_x000d__x000a_Zoomed=1_x000d__x000a_Row=0_x000d__x000a_Column=0_x000d__x000a_Height=300_x000d__x000a_Width=300_x000d__x000a_FontName=細明體_x000d__x000a_FontStyle=0_x000d__x000a_FontSize=9_x000d__x000a_PrtFontName=Co 3 5 13" xfId="4400"/>
    <cellStyle name=" 3]_x000d__x000a_Zoomed=1_x000d__x000a_Row=0_x000d__x000a_Column=0_x000d__x000a_Height=300_x000d__x000a_Width=300_x000d__x000a_FontName=細明體_x000d__x000a_FontStyle=0_x000d__x000a_FontSize=9_x000d__x000a_PrtFontName=Co 4 2 2 4 2" xfId="4401"/>
    <cellStyle name=" 3]_x000d__x000a_Zoomed=1_x000d__x000a_Row=0_x000d__x000a_Column=0_x000d__x000a_Height=300_x000d__x000a_Width=300_x000d__x000a_FontName=細明體_x000d__x000a_FontStyle=0_x000d__x000a_FontSize=9_x000d__x000a_PrtFontName=Co 3 5 13 2" xfId="4402"/>
    <cellStyle name=" 3]_x000d__x000a_Zoomed=1_x000d__x000a_Row=0_x000d__x000a_Column=0_x000d__x000a_Height=300_x000d__x000a_Width=300_x000d__x000a_FontName=細明體_x000d__x000a_FontStyle=0_x000d__x000a_FontSize=9_x000d__x000a_PrtFontName=Co 4 2 2 4 2 2" xfId="4403"/>
    <cellStyle name=" 3]_x000d__x000a_Zoomed=1_x000d__x000a_Row=0_x000d__x000a_Column=0_x000d__x000a_Height=300_x000d__x000a_Width=300_x000d__x000a_FontName=細明體_x000d__x000a_FontStyle=0_x000d__x000a_FontSize=9_x000d__x000a_PrtFontName=Co 3 5 13 2 2" xfId="4404"/>
    <cellStyle name=" 3]_x000d__x000a_Zoomed=1_x000d__x000a_Row=0_x000d__x000a_Column=0_x000d__x000a_Height=300_x000d__x000a_Width=300_x000d__x000a_FontName=細明體_x000d__x000a_FontStyle=0_x000d__x000a_FontSize=9_x000d__x000a_PrtFontName=Co 4 2 2 5 2" xfId="4405"/>
    <cellStyle name=" 3]_x000d__x000a_Zoomed=1_x000d__x000a_Row=0_x000d__x000a_Column=0_x000d__x000a_Height=300_x000d__x000a_Width=300_x000d__x000a_FontName=細明體_x000d__x000a_FontStyle=0_x000d__x000a_FontSize=9_x000d__x000a_PrtFontName=Co 3 5 14 2" xfId="4406"/>
    <cellStyle name=" 3]_x000d__x000a_Zoomed=1_x000d__x000a_Row=0_x000d__x000a_Column=0_x000d__x000a_Height=300_x000d__x000a_Width=300_x000d__x000a_FontName=細明體_x000d__x000a_FontStyle=0_x000d__x000a_FontSize=9_x000d__x000a_PrtFontName=Co 4 2 2 5 2 2" xfId="4407"/>
    <cellStyle name=" 3]_x000d__x000a_Zoomed=1_x000d__x000a_Row=0_x000d__x000a_Column=0_x000d__x000a_Height=300_x000d__x000a_Width=300_x000d__x000a_FontName=細明體_x000d__x000a_FontStyle=0_x000d__x000a_FontSize=9_x000d__x000a_PrtFontName=Co 3 5 14 2 2" xfId="4408"/>
    <cellStyle name=" 3]_x000d__x000a_Zoomed=1_x000d__x000a_Row=0_x000d__x000a_Column=0_x000d__x000a_Height=300_x000d__x000a_Width=300_x000d__x000a_FontName=細明體_x000d__x000a_FontStyle=0_x000d__x000a_FontSize=9_x000d__x000a_PrtFontName=Co 4 2 2 5 3" xfId="4409"/>
    <cellStyle name=" 3]_x000d__x000a_Zoomed=1_x000d__x000a_Row=0_x000d__x000a_Column=0_x000d__x000a_Height=300_x000d__x000a_Width=300_x000d__x000a_FontName=細明體_x000d__x000a_FontStyle=0_x000d__x000a_FontSize=9_x000d__x000a_PrtFontName=Co 3 5 14 3" xfId="4410"/>
    <cellStyle name=" 3]_x000d__x000a_Zoomed=1_x000d__x000a_Row=0_x000d__x000a_Column=0_x000d__x000a_Height=300_x000d__x000a_Width=300_x000d__x000a_FontName=細明體_x000d__x000a_FontStyle=0_x000d__x000a_FontSize=9_x000d__x000a_PrtFontName=Co 4 2 2 6" xfId="4411"/>
    <cellStyle name=" 3]_x000d__x000a_Zoomed=1_x000d__x000a_Row=0_x000d__x000a_Column=0_x000d__x000a_Height=300_x000d__x000a_Width=300_x000d__x000a_FontName=細明體_x000d__x000a_FontStyle=0_x000d__x000a_FontSize=9_x000d__x000a_PrtFontName=Co 3 5 2 2 2" xfId="4412"/>
    <cellStyle name=" 3]_x000d__x000a_Zoomed=1_x000d__x000a_Row=0_x000d__x000a_Column=0_x000d__x000a_Height=300_x000d__x000a_Width=300_x000d__x000a_FontName=細明體_x000d__x000a_FontStyle=0_x000d__x000a_FontSize=9_x000d__x000a_PrtFontName=Co 3 5 15" xfId="4413"/>
    <cellStyle name=" 3]_x000d__x000a_Zoomed=1_x000d__x000a_Row=0_x000d__x000a_Column=0_x000d__x000a_Height=300_x000d__x000a_Width=300_x000d__x000a_FontName=細明體_x000d__x000a_FontStyle=0_x000d__x000a_FontSize=9_x000d__x000a_PrtFontName=Co 4 2 2 6 2" xfId="4414"/>
    <cellStyle name=" 3]_x000d__x000a_Zoomed=1_x000d__x000a_Row=0_x000d__x000a_Column=0_x000d__x000a_Height=300_x000d__x000a_Width=300_x000d__x000a_FontName=細明體_x000d__x000a_FontStyle=0_x000d__x000a_FontSize=9_x000d__x000a_PrtFontName=Co 3 5 15 2" xfId="4415"/>
    <cellStyle name=" 3]_x000d__x000a_Zoomed=1_x000d__x000a_Row=0_x000d__x000a_Column=0_x000d__x000a_Height=300_x000d__x000a_Width=300_x000d__x000a_FontName=細明體_x000d__x000a_FontStyle=0_x000d__x000a_FontSize=9_x000d__x000a_PrtFontName=Co 3 5 2 3" xfId="4416"/>
    <cellStyle name=" 3]_x000d__x000a_Zoomed=1_x000d__x000a_Row=0_x000d__x000a_Column=0_x000d__x000a_Height=300_x000d__x000a_Width=300_x000d__x000a_FontName=細明體_x000d__x000a_FontStyle=0_x000d__x000a_FontSize=9_x000d__x000a_PrtFontName=Co 6 3 15 2" xfId="4417"/>
    <cellStyle name=" 3]_x000d__x000a_Zoomed=1_x000d__x000a_Row=0_x000d__x000a_Column=0_x000d__x000a_Height=300_x000d__x000a_Width=300_x000d__x000a_FontName=細明體_x000d__x000a_FontStyle=0_x000d__x000a_FontSize=9_x000d__x000a_PrtFontName=Co 3 5 3 2" xfId="4418"/>
    <cellStyle name=" 3]_x000d__x000a_Zoomed=1_x000d__x000a_Row=0_x000d__x000a_Column=0_x000d__x000a_Height=300_x000d__x000a_Width=300_x000d__x000a_FontName=細明體_x000d__x000a_FontStyle=0_x000d__x000a_FontSize=9_x000d__x000a_PrtFontName=Co 3 5 3 2 2" xfId="4419"/>
    <cellStyle name=" 3]_x000d__x000a_Zoomed=1_x000d__x000a_Row=0_x000d__x000a_Column=0_x000d__x000a_Height=300_x000d__x000a_Width=300_x000d__x000a_FontName=細明體_x000d__x000a_FontStyle=0_x000d__x000a_FontSize=9_x000d__x000a_PrtFontName=Co 3 5 3 3" xfId="4420"/>
    <cellStyle name=" 3]_x000d__x000a_Zoomed=1_x000d__x000a_Row=0_x000d__x000a_Column=0_x000d__x000a_Height=300_x000d__x000a_Width=300_x000d__x000a_FontName=細明體_x000d__x000a_FontStyle=0_x000d__x000a_FontSize=9_x000d__x000a_PrtFontName=Co 3 5 4" xfId="4421"/>
    <cellStyle name=" 3]_x000d__x000a_Zoomed=1_x000d__x000a_Row=0_x000d__x000a_Column=0_x000d__x000a_Height=300_x000d__x000a_Width=300_x000d__x000a_FontName=細明體_x000d__x000a_FontStyle=0_x000d__x000a_FontSize=9_x000d__x000a_PrtFontName=Co 3 5 4 2" xfId="4422"/>
    <cellStyle name=" 3]_x000d__x000a_Zoomed=1_x000d__x000a_Row=0_x000d__x000a_Column=0_x000d__x000a_Height=300_x000d__x000a_Width=300_x000d__x000a_FontName=細明體_x000d__x000a_FontStyle=0_x000d__x000a_FontSize=9_x000d__x000a_PrtFontName=Co 3 5 4 2 2" xfId="4423"/>
    <cellStyle name=" 3]_x000d__x000a_Zoomed=1_x000d__x000a_Row=0_x000d__x000a_Column=0_x000d__x000a_Height=300_x000d__x000a_Width=300_x000d__x000a_FontName=細明體_x000d__x000a_FontStyle=0_x000d__x000a_FontSize=9_x000d__x000a_PrtFontName=Co 3 5 4 3" xfId="4424"/>
    <cellStyle name=" 3]_x000d__x000a_Zoomed=1_x000d__x000a_Row=0_x000d__x000a_Column=0_x000d__x000a_Height=300_x000d__x000a_Width=300_x000d__x000a_FontName=細明體_x000d__x000a_FontStyle=0_x000d__x000a_FontSize=9_x000d__x000a_PrtFontName=Co 3 5 6" xfId="4425"/>
    <cellStyle name=" 3]_x000d__x000a_Zoomed=1_x000d__x000a_Row=0_x000d__x000a_Column=0_x000d__x000a_Height=300_x000d__x000a_Width=300_x000d__x000a_FontName=細明體_x000d__x000a_FontStyle=0_x000d__x000a_FontSize=9_x000d__x000a_PrtFontName=Co 3 5 7" xfId="4426"/>
    <cellStyle name=" 3]_x000d__x000a_Zoomed=1_x000d__x000a_Row=0_x000d__x000a_Column=0_x000d__x000a_Height=300_x000d__x000a_Width=300_x000d__x000a_FontName=細明體_x000d__x000a_FontStyle=0_x000d__x000a_FontSize=9_x000d__x000a_PrtFontName=Co 3 5 7 2" xfId="4427"/>
    <cellStyle name=" 3]_x000d__x000a_Zoomed=1_x000d__x000a_Row=0_x000d__x000a_Column=0_x000d__x000a_Height=300_x000d__x000a_Width=300_x000d__x000a_FontName=細明體_x000d__x000a_FontStyle=0_x000d__x000a_FontSize=9_x000d__x000a_PrtFontName=Co 3 5 7 2 2" xfId="4428"/>
    <cellStyle name=" 3]_x000d__x000a_Zoomed=1_x000d__x000a_Row=0_x000d__x000a_Column=0_x000d__x000a_Height=300_x000d__x000a_Width=300_x000d__x000a_FontName=細明體_x000d__x000a_FontStyle=0_x000d__x000a_FontSize=9_x000d__x000a_PrtFontName=Co 3 5 7 3" xfId="4429"/>
    <cellStyle name=" 3]_x000d__x000a_Zoomed=1_x000d__x000a_Row=0_x000d__x000a_Column=0_x000d__x000a_Height=300_x000d__x000a_Width=300_x000d__x000a_FontName=細明體_x000d__x000a_FontStyle=0_x000d__x000a_FontSize=9_x000d__x000a_PrtFontName=Co 3 5 8" xfId="4430"/>
    <cellStyle name=" 3]_x000d__x000a_Zoomed=1_x000d__x000a_Row=0_x000d__x000a_Column=0_x000d__x000a_Height=300_x000d__x000a_Width=300_x000d__x000a_FontName=細明體_x000d__x000a_FontStyle=0_x000d__x000a_FontSize=9_x000d__x000a_PrtFontName=Co 3 5 8 2" xfId="4431"/>
    <cellStyle name=" 3]_x000d__x000a_Zoomed=1_x000d__x000a_Row=0_x000d__x000a_Column=0_x000d__x000a_Height=300_x000d__x000a_Width=300_x000d__x000a_FontName=細明體_x000d__x000a_FontStyle=0_x000d__x000a_FontSize=9_x000d__x000a_PrtFontName=Co 3 5 8 2 2 2" xfId="4432"/>
    <cellStyle name=" 3]_x000d__x000a_Zoomed=1_x000d__x000a_Row=0_x000d__x000a_Column=0_x000d__x000a_Height=300_x000d__x000a_Width=300_x000d__x000a_FontName=細明體_x000d__x000a_FontStyle=0_x000d__x000a_FontSize=9_x000d__x000a_PrtFontName=Co 3 5 8 2 3" xfId="4433"/>
    <cellStyle name=" 3]_x000d__x000a_Zoomed=1_x000d__x000a_Row=0_x000d__x000a_Column=0_x000d__x000a_Height=300_x000d__x000a_Width=300_x000d__x000a_FontName=細明體_x000d__x000a_FontStyle=0_x000d__x000a_FontSize=9_x000d__x000a_PrtFontName=Co 3 5 8 3" xfId="4434"/>
    <cellStyle name=" 3]_x000d__x000a_Zoomed=1_x000d__x000a_Row=0_x000d__x000a_Column=0_x000d__x000a_Height=300_x000d__x000a_Width=300_x000d__x000a_FontName=細明體_x000d__x000a_FontStyle=0_x000d__x000a_FontSize=9_x000d__x000a_PrtFontName=Co 3 5 8 4 2 2" xfId="4435"/>
    <cellStyle name=" 3]_x000d__x000a_Zoomed=1_x000d__x000a_Row=0_x000d__x000a_Column=0_x000d__x000a_Height=300_x000d__x000a_Width=300_x000d__x000a_FontName=細明體_x000d__x000a_FontStyle=0_x000d__x000a_FontSize=9_x000d__x000a_PrtFontName=Co 3 5 8 4 3" xfId="4436"/>
    <cellStyle name=" 3]_x000d__x000a_Zoomed=1_x000d__x000a_Row=0_x000d__x000a_Column=0_x000d__x000a_Height=300_x000d__x000a_Width=300_x000d__x000a_FontName=細明體_x000d__x000a_FontStyle=0_x000d__x000a_FontSize=9_x000d__x000a_PrtFontName=Co 3 5 8 5 2 2" xfId="4437"/>
    <cellStyle name=" 3]_x000d__x000a_Zoomed=1_x000d__x000a_Row=0_x000d__x000a_Column=0_x000d__x000a_Height=300_x000d__x000a_Width=300_x000d__x000a_FontName=細明體_x000d__x000a_FontStyle=0_x000d__x000a_FontSize=9_x000d__x000a_PrtFontName=Co 3 5 8 7" xfId="4438"/>
    <cellStyle name=" 3]_x000d__x000a_Zoomed=1_x000d__x000a_Row=0_x000d__x000a_Column=0_x000d__x000a_Height=300_x000d__x000a_Width=300_x000d__x000a_FontName=細明體_x000d__x000a_FontStyle=0_x000d__x000a_FontSize=9_x000d__x000a_PrtFontName=Co 3 5 9" xfId="4439"/>
    <cellStyle name=" 3]_x000d__x000a_Zoomed=1_x000d__x000a_Row=0_x000d__x000a_Column=0_x000d__x000a_Height=300_x000d__x000a_Width=300_x000d__x000a_FontName=細明體_x000d__x000a_FontStyle=0_x000d__x000a_FontSize=9_x000d__x000a_PrtFontName=Co 3 6 10" xfId="4440"/>
    <cellStyle name="常规_网络项目16_400万吨 年高压加氢裂化装置（106单元）_电气_安装" xfId="4441"/>
    <cellStyle name=" 3]_x000d__x000a_Zoomed=1_x000d__x000a_Row=0_x000d__x000a_Column=0_x000d__x000a_Height=300_x000d__x000a_Width=300_x000d__x000a_FontName=細明體_x000d__x000a_FontStyle=0_x000d__x000a_FontSize=9_x000d__x000a_PrtFontName=Co 3 6 10 2" xfId="4442"/>
    <cellStyle name=" 3]_x000d__x000a_Zoomed=1_x000d__x000a_Row=0_x000d__x000a_Column=0_x000d__x000a_Height=300_x000d__x000a_Width=300_x000d__x000a_FontName=細明體_x000d__x000a_FontStyle=0_x000d__x000a_FontSize=9_x000d__x000a_PrtFontName=Co 3 6 11" xfId="4443"/>
    <cellStyle name=" 3]_x000d__x000a_Zoomed=1_x000d__x000a_Row=0_x000d__x000a_Column=0_x000d__x000a_Height=300_x000d__x000a_Width=300_x000d__x000a_FontName=細明體_x000d__x000a_FontStyle=0_x000d__x000a_FontSize=9_x000d__x000a_PrtFontName=Co 3 6 3 2" xfId="4444"/>
    <cellStyle name=" 3]_x000d__x000a_Zoomed=1_x000d__x000a_Row=0_x000d__x000a_Column=0_x000d__x000a_Height=300_x000d__x000a_Width=300_x000d__x000a_FontName=細明體_x000d__x000a_FontStyle=0_x000d__x000a_FontSize=9_x000d__x000a_PrtFontName=Co 3 6 3 2 2" xfId="4445"/>
    <cellStyle name=" 3]_x000d__x000a_Zoomed=1_x000d__x000a_Row=0_x000d__x000a_Column=0_x000d__x000a_Height=300_x000d__x000a_Width=300_x000d__x000a_FontName=細明體_x000d__x000a_FontStyle=0_x000d__x000a_FontSize=9_x000d__x000a_PrtFontName=Co 3 7" xfId="4446"/>
    <cellStyle name=" 3]_x000d__x000a_Zoomed=1_x000d__x000a_Row=0_x000d__x000a_Column=0_x000d__x000a_Height=300_x000d__x000a_Width=300_x000d__x000a_FontName=細明體_x000d__x000a_FontStyle=0_x000d__x000a_FontSize=9_x000d__x000a_PrtFontName=Co 5 2 3 8" xfId="4447"/>
    <cellStyle name=" 3]_x000d__x000a_Zoomed=1_x000d__x000a_Row=0_x000d__x000a_Column=0_x000d__x000a_Height=300_x000d__x000a_Width=300_x000d__x000a_FontName=細明體_x000d__x000a_FontStyle=0_x000d__x000a_FontSize=9_x000d__x000a_PrtFontName=Co 3 7 2" xfId="4448"/>
    <cellStyle name=" 3]_x000d__x000a_Zoomed=1_x000d__x000a_Row=0_x000d__x000a_Column=0_x000d__x000a_Height=300_x000d__x000a_Width=300_x000d__x000a_FontName=細明體_x000d__x000a_FontStyle=0_x000d__x000a_FontSize=9_x000d__x000a_PrtFontName=Co 5 2 3 8 2" xfId="4449"/>
    <cellStyle name=" 3]_x000d__x000a_Zoomed=1_x000d__x000a_Row=0_x000d__x000a_Column=0_x000d__x000a_Height=300_x000d__x000a_Width=300_x000d__x000a_FontName=細明體_x000d__x000a_FontStyle=0_x000d__x000a_FontSize=9_x000d__x000a_PrtFontName=Co 7 2 8 3" xfId="4450"/>
    <cellStyle name=" 3]_x000d__x000a_Zoomed=1_x000d__x000a_Row=0_x000d__x000a_Column=0_x000d__x000a_Height=300_x000d__x000a_Width=300_x000d__x000a_FontName=細明體_x000d__x000a_FontStyle=0_x000d__x000a_FontSize=9_x000d__x000a_PrtFontName=Co 3 7 2 2" xfId="4451"/>
    <cellStyle name=" 3]_x000d__x000a_Zoomed=1_x000d__x000a_Row=0_x000d__x000a_Column=0_x000d__x000a_Height=300_x000d__x000a_Width=300_x000d__x000a_FontName=細明體_x000d__x000a_FontStyle=0_x000d__x000a_FontSize=9_x000d__x000a_PrtFontName=Co 5 2 3 8 2 2" xfId="4452"/>
    <cellStyle name=" 3]_x000d__x000a_Zoomed=1_x000d__x000a_Row=0_x000d__x000a_Column=0_x000d__x000a_Height=300_x000d__x000a_Width=300_x000d__x000a_FontName=細明體_x000d__x000a_FontStyle=0_x000d__x000a_FontSize=9_x000d__x000a_PrtFontName=Co 3 7 2 2 2" xfId="4453"/>
    <cellStyle name=" 3]_x000d__x000a_Zoomed=1_x000d__x000a_Row=0_x000d__x000a_Column=0_x000d__x000a_Height=300_x000d__x000a_Width=300_x000d__x000a_FontName=細明體_x000d__x000a_FontStyle=0_x000d__x000a_FontSize=9_x000d__x000a_PrtFontName=Co 6 2 2 6" xfId="4454"/>
    <cellStyle name=" 3]_x000d__x000a_Zoomed=1_x000d__x000a_Row=0_x000d__x000a_Column=0_x000d__x000a_Height=300_x000d__x000a_Width=300_x000d__x000a_FontName=細明體_x000d__x000a_FontStyle=0_x000d__x000a_FontSize=9_x000d__x000a_PrtFontName=Co 3 7 2 3" xfId="4455"/>
    <cellStyle name=" 3]_x000d__x000a_Zoomed=1_x000d__x000a_Row=0_x000d__x000a_Column=0_x000d__x000a_Height=300_x000d__x000a_Width=300_x000d__x000a_FontName=細明體_x000d__x000a_FontStyle=0_x000d__x000a_FontSize=9_x000d__x000a_PrtFontName=Co 3 8" xfId="4456"/>
    <cellStyle name=" 3]_x000d__x000a_Zoomed=1_x000d__x000a_Row=0_x000d__x000a_Column=0_x000d__x000a_Height=300_x000d__x000a_Width=300_x000d__x000a_FontName=細明體_x000d__x000a_FontStyle=0_x000d__x000a_FontSize=9_x000d__x000a_PrtFontName=Co 5 2 3 9" xfId="4457"/>
    <cellStyle name=" 3]_x000d__x000a_Zoomed=1_x000d__x000a_Row=0_x000d__x000a_Column=0_x000d__x000a_Height=300_x000d__x000a_Width=300_x000d__x000a_FontName=細明體_x000d__x000a_FontStyle=0_x000d__x000a_FontSize=9_x000d__x000a_PrtFontName=Co 3 8 2" xfId="4458"/>
    <cellStyle name=" 3]_x000d__x000a_Zoomed=1_x000d__x000a_Row=0_x000d__x000a_Column=0_x000d__x000a_Height=300_x000d__x000a_Width=300_x000d__x000a_FontName=細明體_x000d__x000a_FontStyle=0_x000d__x000a_FontSize=9_x000d__x000a_PrtFontName=Co 5 2 3 9 2" xfId="4459"/>
    <cellStyle name=" 3]_x000d__x000a_Zoomed=1_x000d__x000a_Row=0_x000d__x000a_Column=0_x000d__x000a_Height=300_x000d__x000a_Width=300_x000d__x000a_FontName=細明體_x000d__x000a_FontStyle=0_x000d__x000a_FontSize=9_x000d__x000a_PrtFontName=Co 7 2 9 3" xfId="4460"/>
    <cellStyle name=" 3]_x000d__x000a_Zoomed=1_x000d__x000a_Row=0_x000d__x000a_Column=0_x000d__x000a_Height=300_x000d__x000a_Width=300_x000d__x000a_FontName=細明體_x000d__x000a_FontStyle=0_x000d__x000a_FontSize=9_x000d__x000a_PrtFontName=Co 3 8 3" xfId="4461"/>
    <cellStyle name=" 3]_x000d__x000a_Zoomed=1_x000d__x000a_Row=0_x000d__x000a_Column=0_x000d__x000a_Height=300_x000d__x000a_Width=300_x000d__x000a_FontName=細明體_x000d__x000a_FontStyle=0_x000d__x000a_FontSize=9_x000d__x000a_PrtFontName=Co 5 2 3 9 3" xfId="4462"/>
    <cellStyle name=" 3]_x000d__x000a_Zoomed=1_x000d__x000a_Row=0_x000d__x000a_Column=0_x000d__x000a_Height=300_x000d__x000a_Width=300_x000d__x000a_FontName=細明體_x000d__x000a_FontStyle=0_x000d__x000a_FontSize=9_x000d__x000a_PrtFontName=Co 4 10" xfId="4463"/>
    <cellStyle name=" 3]_x000d__x000a_Zoomed=1_x000d__x000a_Row=0_x000d__x000a_Column=0_x000d__x000a_Height=300_x000d__x000a_Width=300_x000d__x000a_FontName=細明體_x000d__x000a_FontStyle=0_x000d__x000a_FontSize=9_x000d__x000a_PrtFontName=Co 4 10 2" xfId="4464"/>
    <cellStyle name=" 3]_x000d__x000a_Zoomed=1_x000d__x000a_Row=0_x000d__x000a_Column=0_x000d__x000a_Height=300_x000d__x000a_Width=300_x000d__x000a_FontName=細明體_x000d__x000a_FontStyle=0_x000d__x000a_FontSize=9_x000d__x000a_PrtFontName=Co 4 10 2 2" xfId="4465"/>
    <cellStyle name=" 3]_x000d__x000a_Zoomed=1_x000d__x000a_Row=0_x000d__x000a_Column=0_x000d__x000a_Height=300_x000d__x000a_Width=300_x000d__x000a_FontName=細明體_x000d__x000a_FontStyle=0_x000d__x000a_FontSize=9_x000d__x000a_PrtFontName=Co 4 10 2 2 2" xfId="4466"/>
    <cellStyle name=" 3]_x000d__x000a_Zoomed=1_x000d__x000a_Row=0_x000d__x000a_Column=0_x000d__x000a_Height=300_x000d__x000a_Width=300_x000d__x000a_FontName=細明體_x000d__x000a_FontStyle=0_x000d__x000a_FontSize=9_x000d__x000a_PrtFontName=Co 5 8 6" xfId="4467"/>
    <cellStyle name=" 3]_x000d__x000a_Zoomed=1_x000d__x000a_Row=0_x000d__x000a_Column=0_x000d__x000a_Height=300_x000d__x000a_Width=300_x000d__x000a_FontName=細明體_x000d__x000a_FontStyle=0_x000d__x000a_FontSize=9_x000d__x000a_PrtFontName=Co 4 10 2 3" xfId="4468"/>
    <cellStyle name=" 3]_x000d__x000a_Zoomed=1_x000d__x000a_Row=0_x000d__x000a_Column=0_x000d__x000a_Height=300_x000d__x000a_Width=300_x000d__x000a_FontName=細明體_x000d__x000a_FontStyle=0_x000d__x000a_FontSize=9_x000d__x000a_PrtFontName=Co 4 10 3" xfId="4469"/>
    <cellStyle name=" 3]_x000d__x000a_Zoomed=1_x000d__x000a_Row=0_x000d__x000a_Column=0_x000d__x000a_Height=300_x000d__x000a_Width=300_x000d__x000a_FontName=細明體_x000d__x000a_FontStyle=0_x000d__x000a_FontSize=9_x000d__x000a_PrtFontName=Co 4 10 3 2" xfId="4470"/>
    <cellStyle name=" 3]_x000d__x000a_Zoomed=1_x000d__x000a_Row=0_x000d__x000a_Column=0_x000d__x000a_Height=300_x000d__x000a_Width=300_x000d__x000a_FontName=細明體_x000d__x000a_FontStyle=0_x000d__x000a_FontSize=9_x000d__x000a_PrtFontName=Co 4 10 3 2 2" xfId="4471"/>
    <cellStyle name=" 3]_x000d__x000a_Zoomed=1_x000d__x000a_Row=0_x000d__x000a_Column=0_x000d__x000a_Height=300_x000d__x000a_Width=300_x000d__x000a_FontName=細明體_x000d__x000a_FontStyle=0_x000d__x000a_FontSize=9_x000d__x000a_PrtFontName=Co 6 8 6" xfId="4472"/>
    <cellStyle name=" 3]_x000d__x000a_Zoomed=1_x000d__x000a_Row=0_x000d__x000a_Column=0_x000d__x000a_Height=300_x000d__x000a_Width=300_x000d__x000a_FontName=細明體_x000d__x000a_FontStyle=0_x000d__x000a_FontSize=9_x000d__x000a_PrtFontName=Co 4 10 3 3" xfId="4473"/>
    <cellStyle name=" 3]_x000d__x000a_Zoomed=1_x000d__x000a_Row=0_x000d__x000a_Column=0_x000d__x000a_Height=300_x000d__x000a_Width=300_x000d__x000a_FontName=細明體_x000d__x000a_FontStyle=0_x000d__x000a_FontSize=9_x000d__x000a_PrtFontName=Co 4 10 4 2 2" xfId="4474"/>
    <cellStyle name=" 3]_x000d__x000a_Zoomed=1_x000d__x000a_Row=0_x000d__x000a_Column=0_x000d__x000a_Height=300_x000d__x000a_Width=300_x000d__x000a_FontName=細明體_x000d__x000a_FontStyle=0_x000d__x000a_FontSize=9_x000d__x000a_PrtFontName=Co 7 8 6" xfId="4475"/>
    <cellStyle name=" 3]_x000d__x000a_Zoomed=1_x000d__x000a_Row=0_x000d__x000a_Column=0_x000d__x000a_Height=300_x000d__x000a_Width=300_x000d__x000a_FontName=細明體_x000d__x000a_FontStyle=0_x000d__x000a_FontSize=9_x000d__x000a_PrtFontName=Co 4 10 5" xfId="4476"/>
    <cellStyle name=" 3]_x000d__x000a_Zoomed=1_x000d__x000a_Row=0_x000d__x000a_Column=0_x000d__x000a_Height=300_x000d__x000a_Width=300_x000d__x000a_FontName=細明體_x000d__x000a_FontStyle=0_x000d__x000a_FontSize=9_x000d__x000a_PrtFontName=Co 4 10 5 2" xfId="4477"/>
    <cellStyle name=" 3]_x000d__x000a_Zoomed=1_x000d__x000a_Row=0_x000d__x000a_Column=0_x000d__x000a_Height=300_x000d__x000a_Width=300_x000d__x000a_FontName=細明體_x000d__x000a_FontStyle=0_x000d__x000a_FontSize=9_x000d__x000a_PrtFontName=Co 4 10 5 2 2" xfId="4478"/>
    <cellStyle name=" 3]_x000d__x000a_Zoomed=1_x000d__x000a_Row=0_x000d__x000a_Column=0_x000d__x000a_Height=300_x000d__x000a_Width=300_x000d__x000a_FontName=細明體_x000d__x000a_FontStyle=0_x000d__x000a_FontSize=9_x000d__x000a_PrtFontName=Co 8 8 6" xfId="4479"/>
    <cellStyle name=" 3]_x000d__x000a_Zoomed=1_x000d__x000a_Row=0_x000d__x000a_Column=0_x000d__x000a_Height=300_x000d__x000a_Width=300_x000d__x000a_FontName=細明體_x000d__x000a_FontStyle=0_x000d__x000a_FontSize=9_x000d__x000a_PrtFontName=Co 4 10 5 3" xfId="4480"/>
    <cellStyle name=" 3]_x000d__x000a_Zoomed=1_x000d__x000a_Row=0_x000d__x000a_Column=0_x000d__x000a_Height=300_x000d__x000a_Width=300_x000d__x000a_FontName=細明體_x000d__x000a_FontStyle=0_x000d__x000a_FontSize=9_x000d__x000a_PrtFontName=Co 4 10 6" xfId="4481"/>
    <cellStyle name=" 3]_x000d__x000a_Zoomed=1_x000d__x000a_Row=0_x000d__x000a_Column=0_x000d__x000a_Height=300_x000d__x000a_Width=300_x000d__x000a_FontName=細明體_x000d__x000a_FontStyle=0_x000d__x000a_FontSize=9_x000d__x000a_PrtFontName=Co 4 10 7" xfId="4482"/>
    <cellStyle name=" 3]_x000d__x000a_Zoomed=1_x000d__x000a_Row=0_x000d__x000a_Column=0_x000d__x000a_Height=300_x000d__x000a_Width=300_x000d__x000a_FontName=細明體_x000d__x000a_FontStyle=0_x000d__x000a_FontSize=9_x000d__x000a_PrtFontName=Co 4 11" xfId="4483"/>
    <cellStyle name=" 3]_x000d__x000a_Zoomed=1_x000d__x000a_Row=0_x000d__x000a_Column=0_x000d__x000a_Height=300_x000d__x000a_Width=300_x000d__x000a_FontName=細明體_x000d__x000a_FontStyle=0_x000d__x000a_FontSize=9_x000d__x000a_PrtFontName=Co 4 11 2" xfId="4484"/>
    <cellStyle name=" 3]_x000d__x000a_Zoomed=1_x000d__x000a_Row=0_x000d__x000a_Column=0_x000d__x000a_Height=300_x000d__x000a_Width=300_x000d__x000a_FontName=細明體_x000d__x000a_FontStyle=0_x000d__x000a_FontSize=9_x000d__x000a_PrtFontName=Co 4 2 2 10" xfId="4485"/>
    <cellStyle name=" 3]_x000d__x000a_Zoomed=1_x000d__x000a_Row=0_x000d__x000a_Column=0_x000d__x000a_Height=300_x000d__x000a_Width=300_x000d__x000a_FontName=細明體_x000d__x000a_FontStyle=0_x000d__x000a_FontSize=9_x000d__x000a_PrtFontName=Co 4 2 2 10 2" xfId="4486"/>
    <cellStyle name=" 3]_x000d__x000a_Zoomed=1_x000d__x000a_Row=0_x000d__x000a_Column=0_x000d__x000a_Height=300_x000d__x000a_Width=300_x000d__x000a_FontName=細明體_x000d__x000a_FontStyle=0_x000d__x000a_FontSize=9_x000d__x000a_PrtFontName=Co 4 2 2 11" xfId="4487"/>
    <cellStyle name=" 3]_x000d__x000a_Zoomed=1_x000d__x000a_Row=0_x000d__x000a_Column=0_x000d__x000a_Height=300_x000d__x000a_Width=300_x000d__x000a_FontName=細明體_x000d__x000a_FontStyle=0_x000d__x000a_FontSize=9_x000d__x000a_PrtFontName=Co 4 2 2 11 2" xfId="4488"/>
    <cellStyle name=" 3]_x000d__x000a_Zoomed=1_x000d__x000a_Row=0_x000d__x000a_Column=0_x000d__x000a_Height=300_x000d__x000a_Width=300_x000d__x000a_FontName=細明體_x000d__x000a_FontStyle=0_x000d__x000a_FontSize=9_x000d__x000a_PrtFontName=Co 4 2 2 11 2 2" xfId="4489"/>
    <cellStyle name=" 3]_x000d__x000a_Zoomed=1_x000d__x000a_Row=0_x000d__x000a_Column=0_x000d__x000a_Height=300_x000d__x000a_Width=300_x000d__x000a_FontName=細明體_x000d__x000a_FontStyle=0_x000d__x000a_FontSize=9_x000d__x000a_PrtFontName=Co 4 2 2 11 3" xfId="4490"/>
    <cellStyle name=" 3]_x000d__x000a_Zoomed=1_x000d__x000a_Row=0_x000d__x000a_Column=0_x000d__x000a_Height=300_x000d__x000a_Width=300_x000d__x000a_FontName=細明體_x000d__x000a_FontStyle=0_x000d__x000a_FontSize=9_x000d__x000a_PrtFontName=Co 4 2 2 12" xfId="4491"/>
    <cellStyle name=" 3]_x000d__x000a_Zoomed=1_x000d__x000a_Row=0_x000d__x000a_Column=0_x000d__x000a_Height=300_x000d__x000a_Width=300_x000d__x000a_FontName=細明體_x000d__x000a_FontStyle=0_x000d__x000a_FontSize=9_x000d__x000a_PrtFontName=Co 4 2 2 12 2" xfId="4492"/>
    <cellStyle name=" 3]_x000d__x000a_Zoomed=1_x000d__x000a_Row=0_x000d__x000a_Column=0_x000d__x000a_Height=300_x000d__x000a_Width=300_x000d__x000a_FontName=細明體_x000d__x000a_FontStyle=0_x000d__x000a_FontSize=9_x000d__x000a_PrtFontName=Co 4 2 2 13" xfId="4493"/>
    <cellStyle name=" 3]_x000d__x000a_Zoomed=1_x000d__x000a_Row=0_x000d__x000a_Column=0_x000d__x000a_Height=300_x000d__x000a_Width=300_x000d__x000a_FontName=細明體_x000d__x000a_FontStyle=0_x000d__x000a_FontSize=9_x000d__x000a_PrtFontName=Co 4 2 2 13 2 2" xfId="4494"/>
    <cellStyle name=" 3]_x000d__x000a_Zoomed=1_x000d__x000a_Row=0_x000d__x000a_Column=0_x000d__x000a_Height=300_x000d__x000a_Width=300_x000d__x000a_FontName=細明體_x000d__x000a_FontStyle=0_x000d__x000a_FontSize=9_x000d__x000a_PrtFontName=Co 4 2 2 13 3" xfId="4495"/>
    <cellStyle name=" 3]_x000d__x000a_Zoomed=1_x000d__x000a_Row=0_x000d__x000a_Column=0_x000d__x000a_Height=300_x000d__x000a_Width=300_x000d__x000a_FontName=細明體_x000d__x000a_FontStyle=0_x000d__x000a_FontSize=9_x000d__x000a_PrtFontName=Co 4 2 2 3 2 3" xfId="4496"/>
    <cellStyle name=" 3]_x000d__x000a_Zoomed=1_x000d__x000a_Row=0_x000d__x000a_Column=0_x000d__x000a_Height=300_x000d__x000a_Width=300_x000d__x000a_FontName=細明體_x000d__x000a_FontStyle=0_x000d__x000a_FontSize=9_x000d__x000a_PrtFontName=Co 4 2 2 3 3 3" xfId="4497"/>
    <cellStyle name=" 3]_x000d__x000a_Zoomed=1_x000d__x000a_Row=0_x000d__x000a_Column=0_x000d__x000a_Height=300_x000d__x000a_Width=300_x000d__x000a_FontName=細明體_x000d__x000a_FontStyle=0_x000d__x000a_FontSize=9_x000d__x000a_PrtFontName=Co 4 2 2 3 4" xfId="4498"/>
    <cellStyle name=" 3]_x000d__x000a_Zoomed=1_x000d__x000a_Row=0_x000d__x000a_Column=0_x000d__x000a_Height=300_x000d__x000a_Width=300_x000d__x000a_FontName=細明體_x000d__x000a_FontStyle=0_x000d__x000a_FontSize=9_x000d__x000a_PrtFontName=Co 4 2 2 3 5" xfId="4499"/>
    <cellStyle name=" 3]_x000d__x000a_Zoomed=1_x000d__x000a_Row=0_x000d__x000a_Column=0_x000d__x000a_Height=300_x000d__x000a_Width=300_x000d__x000a_FontName=細明體_x000d__x000a_FontStyle=0_x000d__x000a_FontSize=9_x000d__x000a_PrtFontName=Co 4 2 2 3 6 2" xfId="4500"/>
    <cellStyle name=" 3]_x000d__x000a_Zoomed=1_x000d__x000a_Row=0_x000d__x000a_Column=0_x000d__x000a_Height=300_x000d__x000a_Width=300_x000d__x000a_FontName=細明體_x000d__x000a_FontStyle=0_x000d__x000a_FontSize=9_x000d__x000a_PrtFontName=Co 4 2 2 6 2 2" xfId="4501"/>
    <cellStyle name=" 3]_x000d__x000a_Zoomed=1_x000d__x000a_Row=0_x000d__x000a_Column=0_x000d__x000a_Height=300_x000d__x000a_Width=300_x000d__x000a_FontName=細明體_x000d__x000a_FontStyle=0_x000d__x000a_FontSize=9_x000d__x000a_PrtFontName=Co 4 2 2 6 3" xfId="4502"/>
    <cellStyle name=" 3]_x000d__x000a_Zoomed=1_x000d__x000a_Row=0_x000d__x000a_Column=0_x000d__x000a_Height=300_x000d__x000a_Width=300_x000d__x000a_FontName=細明體_x000d__x000a_FontStyle=0_x000d__x000a_FontSize=9_x000d__x000a_PrtFontName=Co 4 2 2 7 2" xfId="4503"/>
    <cellStyle name=" 3]_x000d__x000a_Zoomed=1_x000d__x000a_Row=0_x000d__x000a_Column=0_x000d__x000a_Height=300_x000d__x000a_Width=300_x000d__x000a_FontName=細明體_x000d__x000a_FontStyle=0_x000d__x000a_FontSize=9_x000d__x000a_PrtFontName=Co 9 8 4 2 2" xfId="4504"/>
    <cellStyle name=" 3]_x000d__x000a_Zoomed=1_x000d__x000a_Row=0_x000d__x000a_Column=0_x000d__x000a_Height=300_x000d__x000a_Width=300_x000d__x000a_FontName=細明體_x000d__x000a_FontStyle=0_x000d__x000a_FontSize=9_x000d__x000a_PrtFontName=Co 4 2 2 7 2 2" xfId="4505"/>
    <cellStyle name=" 3]_x000d__x000a_Zoomed=1_x000d__x000a_Row=0_x000d__x000a_Column=0_x000d__x000a_Height=300_x000d__x000a_Width=300_x000d__x000a_FontName=細明體_x000d__x000a_FontStyle=0_x000d__x000a_FontSize=9_x000d__x000a_PrtFontName=Co 4 2 2 8" xfId="4506"/>
    <cellStyle name=" 3]_x000d__x000a_Zoomed=1_x000d__x000a_Row=0_x000d__x000a_Column=0_x000d__x000a_Height=300_x000d__x000a_Width=300_x000d__x000a_FontName=細明體_x000d__x000a_FontStyle=0_x000d__x000a_FontSize=9_x000d__x000a_PrtFontName=Co 9 8 4 3" xfId="4507"/>
    <cellStyle name=" 3]_x000d__x000a_Zoomed=1_x000d__x000a_Row=0_x000d__x000a_Column=0_x000d__x000a_Height=300_x000d__x000a_Width=300_x000d__x000a_FontName=細明體_x000d__x000a_FontStyle=0_x000d__x000a_FontSize=9_x000d__x000a_PrtFontName=Co 4 2 2 8 2" xfId="4508"/>
    <cellStyle name=" 3]_x000d__x000a_Zoomed=1_x000d__x000a_Row=0_x000d__x000a_Column=0_x000d__x000a_Height=300_x000d__x000a_Width=300_x000d__x000a_FontName=細明體_x000d__x000a_FontStyle=0_x000d__x000a_FontSize=9_x000d__x000a_PrtFontName=Co 7 2 14" xfId="4509"/>
    <cellStyle name=" 3]_x000d__x000a_Zoomed=1_x000d__x000a_Row=0_x000d__x000a_Column=0_x000d__x000a_Height=300_x000d__x000a_Width=300_x000d__x000a_FontName=細明體_x000d__x000a_FontStyle=0_x000d__x000a_FontSize=9_x000d__x000a_PrtFontName=Co 4 2 2 8 2 2" xfId="4510"/>
    <cellStyle name=" 3]_x000d__x000a_Zoomed=1_x000d__x000a_Row=0_x000d__x000a_Column=0_x000d__x000a_Height=300_x000d__x000a_Width=300_x000d__x000a_FontName=細明體_x000d__x000a_FontStyle=0_x000d__x000a_FontSize=9_x000d__x000a_PrtFontName=Co 7 2 14 2" xfId="4511"/>
    <cellStyle name=" 3]_x000d__x000a_Zoomed=1_x000d__x000a_Row=0_x000d__x000a_Column=0_x000d__x000a_Height=300_x000d__x000a_Width=300_x000d__x000a_FontName=細明體_x000d__x000a_FontStyle=0_x000d__x000a_FontSize=9_x000d__x000a_PrtFontName=Co 4 2 2 9 2 2" xfId="4512"/>
    <cellStyle name=" 3]_x000d__x000a_Zoomed=1_x000d__x000a_Row=0_x000d__x000a_Column=0_x000d__x000a_Height=300_x000d__x000a_Width=300_x000d__x000a_FontName=細明體_x000d__x000a_FontStyle=0_x000d__x000a_FontSize=9_x000d__x000a_PrtFontName=Co 4 2 3 2" xfId="4513"/>
    <cellStyle name=" 3]_x000d__x000a_Zoomed=1_x000d__x000a_Row=0_x000d__x000a_Column=0_x000d__x000a_Height=300_x000d__x000a_Width=300_x000d__x000a_FontName=細明體_x000d__x000a_FontStyle=0_x000d__x000a_FontSize=9_x000d__x000a_PrtFontName=Co 4 2 3 2 2" xfId="4514"/>
    <cellStyle name=" 3]_x000d__x000a_Zoomed=1_x000d__x000a_Row=0_x000d__x000a_Column=0_x000d__x000a_Height=300_x000d__x000a_Width=300_x000d__x000a_FontName=細明體_x000d__x000a_FontStyle=0_x000d__x000a_FontSize=9_x000d__x000a_PrtFontName=Co 4 2 3 2 3" xfId="4515"/>
    <cellStyle name=" 3]_x000d__x000a_Zoomed=1_x000d__x000a_Row=0_x000d__x000a_Column=0_x000d__x000a_Height=300_x000d__x000a_Width=300_x000d__x000a_FontName=細明體_x000d__x000a_FontStyle=0_x000d__x000a_FontSize=9_x000d__x000a_PrtFontName=Co 4 2 3 3 2" xfId="4516"/>
    <cellStyle name=" 3]_x000d__x000a_Zoomed=1_x000d__x000a_Row=0_x000d__x000a_Column=0_x000d__x000a_Height=300_x000d__x000a_Width=300_x000d__x000a_FontName=細明體_x000d__x000a_FontStyle=0_x000d__x000a_FontSize=9_x000d__x000a_PrtFontName=Co 4 2 3 3 3" xfId="4517"/>
    <cellStyle name=" 3]_x000d__x000a_Zoomed=1_x000d__x000a_Row=0_x000d__x000a_Column=0_x000d__x000a_Height=300_x000d__x000a_Width=300_x000d__x000a_FontName=細明體_x000d__x000a_FontStyle=0_x000d__x000a_FontSize=9_x000d__x000a_PrtFontName=Co 4 2 3 4 2" xfId="4518"/>
    <cellStyle name=" 3]_x000d__x000a_Zoomed=1_x000d__x000a_Row=0_x000d__x000a_Column=0_x000d__x000a_Height=300_x000d__x000a_Width=300_x000d__x000a_FontName=細明體_x000d__x000a_FontStyle=0_x000d__x000a_FontSize=9_x000d__x000a_PrtFontName=Co 4 2 3 5" xfId="4519"/>
    <cellStyle name=" 3]_x000d__x000a_Zoomed=1_x000d__x000a_Row=0_x000d__x000a_Column=0_x000d__x000a_Height=300_x000d__x000a_Width=300_x000d__x000a_FontName=細明體_x000d__x000a_FontStyle=0_x000d__x000a_FontSize=9_x000d__x000a_PrtFontName=Co 4 2 3 5 2" xfId="4520"/>
    <cellStyle name=" 3]_x000d__x000a_Zoomed=1_x000d__x000a_Row=0_x000d__x000a_Column=0_x000d__x000a_Height=300_x000d__x000a_Width=300_x000d__x000a_FontName=細明體_x000d__x000a_FontStyle=0_x000d__x000a_FontSize=9_x000d__x000a_PrtFontName=Co 4 2 3 5 3" xfId="4521"/>
    <cellStyle name=" 3]_x000d__x000a_Zoomed=1_x000d__x000a_Row=0_x000d__x000a_Column=0_x000d__x000a_Height=300_x000d__x000a_Width=300_x000d__x000a_FontName=細明體_x000d__x000a_FontStyle=0_x000d__x000a_FontSize=9_x000d__x000a_PrtFontName=Co 4 2 3 6" xfId="4522"/>
    <cellStyle name=" 3]_x000d__x000a_Zoomed=1_x000d__x000a_Row=0_x000d__x000a_Column=0_x000d__x000a_Height=300_x000d__x000a_Width=300_x000d__x000a_FontName=細明體_x000d__x000a_FontStyle=0_x000d__x000a_FontSize=9_x000d__x000a_PrtFontName=Co 4 2 3 6 2" xfId="4523"/>
    <cellStyle name=" 3]_x000d__x000a_Zoomed=1_x000d__x000a_Row=0_x000d__x000a_Column=0_x000d__x000a_Height=300_x000d__x000a_Width=300_x000d__x000a_FontName=細明體_x000d__x000a_FontStyle=0_x000d__x000a_FontSize=9_x000d__x000a_PrtFontName=Co 4 2 3 6 3" xfId="4524"/>
    <cellStyle name=" 3]_x000d__x000a_Zoomed=1_x000d__x000a_Row=0_x000d__x000a_Column=0_x000d__x000a_Height=300_x000d__x000a_Width=300_x000d__x000a_FontName=細明體_x000d__x000a_FontStyle=0_x000d__x000a_FontSize=9_x000d__x000a_PrtFontName=Co 4 2 3 7" xfId="4525"/>
    <cellStyle name=" 3]_x000d__x000a_Zoomed=1_x000d__x000a_Row=0_x000d__x000a_Column=0_x000d__x000a_Height=300_x000d__x000a_Width=300_x000d__x000a_FontName=細明體_x000d__x000a_FontStyle=0_x000d__x000a_FontSize=9_x000d__x000a_PrtFontName=Co 9 8 5 2" xfId="4526"/>
    <cellStyle name=" 3]_x000d__x000a_Zoomed=1_x000d__x000a_Row=0_x000d__x000a_Column=0_x000d__x000a_Height=300_x000d__x000a_Width=300_x000d__x000a_FontName=細明體_x000d__x000a_FontStyle=0_x000d__x000a_FontSize=9_x000d__x000a_PrtFontName=Co 4 2 3 8" xfId="4527"/>
    <cellStyle name=" 3]_x000d__x000a_Zoomed=1_x000d__x000a_Row=0_x000d__x000a_Column=0_x000d__x000a_Height=300_x000d__x000a_Width=300_x000d__x000a_FontName=細明體_x000d__x000a_FontStyle=0_x000d__x000a_FontSize=9_x000d__x000a_PrtFontName=Co 9 8 5 3" xfId="4528"/>
    <cellStyle name=" 3]_x000d__x000a_Zoomed=1_x000d__x000a_Row=0_x000d__x000a_Column=0_x000d__x000a_Height=300_x000d__x000a_Width=300_x000d__x000a_FontName=細明體_x000d__x000a_FontStyle=0_x000d__x000a_FontSize=9_x000d__x000a_PrtFontName=Co 4 2 3 8 2" xfId="4529"/>
    <cellStyle name=" 3]_x000d__x000a_Zoomed=1_x000d__x000a_Row=0_x000d__x000a_Column=0_x000d__x000a_Height=300_x000d__x000a_Width=300_x000d__x000a_FontName=細明體_x000d__x000a_FontStyle=0_x000d__x000a_FontSize=9_x000d__x000a_PrtFontName=Co 4 2 3 8 3" xfId="4530"/>
    <cellStyle name=" 3]_x000d__x000a_Zoomed=1_x000d__x000a_Row=0_x000d__x000a_Column=0_x000d__x000a_Height=300_x000d__x000a_Width=300_x000d__x000a_FontName=細明體_x000d__x000a_FontStyle=0_x000d__x000a_FontSize=9_x000d__x000a_PrtFontName=Co 4 2 3 9 2 2" xfId="4531"/>
    <cellStyle name=" 3]_x000d__x000a_Zoomed=1_x000d__x000a_Row=0_x000d__x000a_Column=0_x000d__x000a_Height=300_x000d__x000a_Width=300_x000d__x000a_FontName=細明體_x000d__x000a_FontStyle=0_x000d__x000a_FontSize=9_x000d__x000a_PrtFontName=Co 8 15" xfId="4532"/>
    <cellStyle name=" 3]_x000d__x000a_Zoomed=1_x000d__x000a_Row=0_x000d__x000a_Column=0_x000d__x000a_Height=300_x000d__x000a_Width=300_x000d__x000a_FontName=細明體_x000d__x000a_FontStyle=0_x000d__x000a_FontSize=9_x000d__x000a_PrtFontName=Co 4 2 3 9 3" xfId="4533"/>
    <cellStyle name=" 3]_x000d__x000a_Zoomed=1_x000d__x000a_Row=0_x000d__x000a_Column=0_x000d__x000a_Height=300_x000d__x000a_Width=300_x000d__x000a_FontName=細明體_x000d__x000a_FontStyle=0_x000d__x000a_FontSize=9_x000d__x000a_PrtFontName=Co 5 4 2 2" xfId="4534"/>
    <cellStyle name=" 3]_x000d__x000a_Zoomed=1_x000d__x000a_Row=0_x000d__x000a_Column=0_x000d__x000a_Height=300_x000d__x000a_Width=300_x000d__x000a_FontName=細明體_x000d__x000a_FontStyle=0_x000d__x000a_FontSize=9_x000d__x000a_PrtFontName=Co 4 2 4" xfId="4535"/>
    <cellStyle name=" 3]_x000d__x000a_Zoomed=1_x000d__x000a_Row=0_x000d__x000a_Column=0_x000d__x000a_Height=300_x000d__x000a_Width=300_x000d__x000a_FontName=細明體_x000d__x000a_FontStyle=0_x000d__x000a_FontSize=9_x000d__x000a_PrtFontName=Co 4 2 4 2" xfId="4536"/>
    <cellStyle name=" 3]_x000d__x000a_Zoomed=1_x000d__x000a_Row=0_x000d__x000a_Column=0_x000d__x000a_Height=300_x000d__x000a_Width=300_x000d__x000a_FontName=細明體_x000d__x000a_FontStyle=0_x000d__x000a_FontSize=9_x000d__x000a_PrtFontName=Co 4 2 4 2 2" xfId="4537"/>
    <cellStyle name=" 3]_x000d__x000a_Zoomed=1_x000d__x000a_Row=0_x000d__x000a_Column=0_x000d__x000a_Height=300_x000d__x000a_Width=300_x000d__x000a_FontName=細明體_x000d__x000a_FontStyle=0_x000d__x000a_FontSize=9_x000d__x000a_PrtFontName=Co 4 2 4 3" xfId="4538"/>
    <cellStyle name=" 3]_x000d__x000a_Zoomed=1_x000d__x000a_Row=0_x000d__x000a_Column=0_x000d__x000a_Height=300_x000d__x000a_Width=300_x000d__x000a_FontName=細明體_x000d__x000a_FontStyle=0_x000d__x000a_FontSize=9_x000d__x000a_PrtFontName=Co 4 2 4 3 2" xfId="4539"/>
    <cellStyle name=" 3]_x000d__x000a_Zoomed=1_x000d__x000a_Row=0_x000d__x000a_Column=0_x000d__x000a_Height=300_x000d__x000a_Width=300_x000d__x000a_FontName=細明體_x000d__x000a_FontStyle=0_x000d__x000a_FontSize=9_x000d__x000a_PrtFontName=Co 4 2 4 3 2 2" xfId="4540"/>
    <cellStyle name=" 3]_x000d__x000a_Zoomed=1_x000d__x000a_Row=0_x000d__x000a_Column=0_x000d__x000a_Height=300_x000d__x000a_Width=300_x000d__x000a_FontName=細明體_x000d__x000a_FontStyle=0_x000d__x000a_FontSize=9_x000d__x000a_PrtFontName=Co 4 2 4 3 3" xfId="4541"/>
    <cellStyle name=" 3]_x000d__x000a_Zoomed=1_x000d__x000a_Row=0_x000d__x000a_Column=0_x000d__x000a_Height=300_x000d__x000a_Width=300_x000d__x000a_FontName=細明體_x000d__x000a_FontStyle=0_x000d__x000a_FontSize=9_x000d__x000a_PrtFontName=Co 4 2 4 4" xfId="4542"/>
    <cellStyle name=" 3]_x000d__x000a_Zoomed=1_x000d__x000a_Row=0_x000d__x000a_Column=0_x000d__x000a_Height=300_x000d__x000a_Width=300_x000d__x000a_FontName=細明體_x000d__x000a_FontStyle=0_x000d__x000a_FontSize=9_x000d__x000a_PrtFontName=Co 4 2 4 4 2" xfId="4543"/>
    <cellStyle name=" 3]_x000d__x000a_Zoomed=1_x000d__x000a_Row=0_x000d__x000a_Column=0_x000d__x000a_Height=300_x000d__x000a_Width=300_x000d__x000a_FontName=細明體_x000d__x000a_FontStyle=0_x000d__x000a_FontSize=9_x000d__x000a_PrtFontName=Co 4 2 4 4 2 2" xfId="4544"/>
    <cellStyle name=" 3]_x000d__x000a_Zoomed=1_x000d__x000a_Row=0_x000d__x000a_Column=0_x000d__x000a_Height=300_x000d__x000a_Width=300_x000d__x000a_FontName=細明體_x000d__x000a_FontStyle=0_x000d__x000a_FontSize=9_x000d__x000a_PrtFontName=Co 4 2 4 4 3" xfId="4545"/>
    <cellStyle name=" 3]_x000d__x000a_Zoomed=1_x000d__x000a_Row=0_x000d__x000a_Column=0_x000d__x000a_Height=300_x000d__x000a_Width=300_x000d__x000a_FontName=細明體_x000d__x000a_FontStyle=0_x000d__x000a_FontSize=9_x000d__x000a_PrtFontName=Co 4 2 4 5" xfId="4546"/>
    <cellStyle name="差_ABS二期土建汇总表20100630_精制静设备 " xfId="4547"/>
    <cellStyle name=" 3]_x000d__x000a_Zoomed=1_x000d__x000a_Row=0_x000d__x000a_Column=0_x000d__x000a_Height=300_x000d__x000a_Width=300_x000d__x000a_FontName=細明體_x000d__x000a_FontStyle=0_x000d__x000a_FontSize=9_x000d__x000a_PrtFontName=Co 4 2 4 5 2" xfId="4548"/>
    <cellStyle name="差_ABS二期土建汇总表20100630_精制静设备  2" xfId="4549"/>
    <cellStyle name=" 3]_x000d__x000a_Zoomed=1_x000d__x000a_Row=0_x000d__x000a_Column=0_x000d__x000a_Height=300_x000d__x000a_Width=300_x000d__x000a_FontName=細明體_x000d__x000a_FontStyle=0_x000d__x000a_FontSize=9_x000d__x000a_PrtFontName=Co 4 2 4 5 2 2" xfId="4550"/>
    <cellStyle name=" 3]_x000d__x000a_Zoomed=1_x000d__x000a_Row=0_x000d__x000a_Column=0_x000d__x000a_Height=300_x000d__x000a_Width=300_x000d__x000a_FontName=細明體_x000d__x000a_FontStyle=0_x000d__x000a_FontSize=9_x000d__x000a_PrtFontName=Co 4 2 4 5 3" xfId="4551"/>
    <cellStyle name=" 3]_x000d__x000a_Zoomed=1_x000d__x000a_Row=0_x000d__x000a_Column=0_x000d__x000a_Height=300_x000d__x000a_Width=300_x000d__x000a_FontName=細明體_x000d__x000a_FontStyle=0_x000d__x000a_FontSize=9_x000d__x000a_PrtFontName=Co 4 2 5" xfId="4552"/>
    <cellStyle name=" 3]_x000d__x000a_Zoomed=1_x000d__x000a_Row=0_x000d__x000a_Column=0_x000d__x000a_Height=300_x000d__x000a_Width=300_x000d__x000a_FontName=細明體_x000d__x000a_FontStyle=0_x000d__x000a_FontSize=9_x000d__x000a_PrtFontName=Co 4 2 5 2" xfId="4553"/>
    <cellStyle name=" 3]_x000d__x000a_Zoomed=1_x000d__x000a_Row=0_x000d__x000a_Column=0_x000d__x000a_Height=300_x000d__x000a_Width=300_x000d__x000a_FontName=細明體_x000d__x000a_FontStyle=0_x000d__x000a_FontSize=9_x000d__x000a_PrtFontName=Co 4 2 6" xfId="4554"/>
    <cellStyle name=" 3]_x000d__x000a_Zoomed=1_x000d__x000a_Row=0_x000d__x000a_Column=0_x000d__x000a_Height=300_x000d__x000a_Width=300_x000d__x000a_FontName=細明體_x000d__x000a_FontStyle=0_x000d__x000a_FontSize=9_x000d__x000a_PrtFontName=Co 4 3" xfId="4555"/>
    <cellStyle name=" 3]_x000d__x000a_Zoomed=1_x000d__x000a_Row=0_x000d__x000a_Column=0_x000d__x000a_Height=300_x000d__x000a_Width=300_x000d__x000a_FontName=細明體_x000d__x000a_FontStyle=0_x000d__x000a_FontSize=9_x000d__x000a_PrtFontName=Co 4 3 10 2" xfId="4556"/>
    <cellStyle name=" 3]_x000d__x000a_Zoomed=1_x000d__x000a_Row=0_x000d__x000a_Column=0_x000d__x000a_Height=300_x000d__x000a_Width=300_x000d__x000a_FontName=細明體_x000d__x000a_FontStyle=0_x000d__x000a_FontSize=9_x000d__x000a_PrtFontName=Co 5 3 15" xfId="4557"/>
    <cellStyle name=" 3]_x000d__x000a_Zoomed=1_x000d__x000a_Row=0_x000d__x000a_Column=0_x000d__x000a_Height=300_x000d__x000a_Width=300_x000d__x000a_FontName=細明體_x000d__x000a_FontStyle=0_x000d__x000a_FontSize=9_x000d__x000a_PrtFontName=Co 4 3 10 2 2" xfId="4558"/>
    <cellStyle name=" 3]_x000d__x000a_Zoomed=1_x000d__x000a_Row=0_x000d__x000a_Column=0_x000d__x000a_Height=300_x000d__x000a_Width=300_x000d__x000a_FontName=細明體_x000d__x000a_FontStyle=0_x000d__x000a_FontSize=9_x000d__x000a_PrtFontName=Co 5 3 15 2" xfId="4559"/>
    <cellStyle name=" 3]_x000d__x000a_Zoomed=1_x000d__x000a_Row=0_x000d__x000a_Column=0_x000d__x000a_Height=300_x000d__x000a_Width=300_x000d__x000a_FontName=細明體_x000d__x000a_FontStyle=0_x000d__x000a_FontSize=9_x000d__x000a_PrtFontName=Co 4 3 10 3" xfId="4560"/>
    <cellStyle name=" 3]_x000d__x000a_Zoomed=1_x000d__x000a_Row=0_x000d__x000a_Column=0_x000d__x000a_Height=300_x000d__x000a_Width=300_x000d__x000a_FontName=細明體_x000d__x000a_FontStyle=0_x000d__x000a_FontSize=9_x000d__x000a_PrtFontName=Co 5 3 16" xfId="4561"/>
    <cellStyle name=" 3]_x000d__x000a_Zoomed=1_x000d__x000a_Row=0_x000d__x000a_Column=0_x000d__x000a_Height=300_x000d__x000a_Width=300_x000d__x000a_FontName=細明體_x000d__x000a_FontStyle=0_x000d__x000a_FontSize=9_x000d__x000a_PrtFontName=Co 4 3 11" xfId="4562"/>
    <cellStyle name=" 3]_x000d__x000a_Zoomed=1_x000d__x000a_Row=0_x000d__x000a_Column=0_x000d__x000a_Height=300_x000d__x000a_Width=300_x000d__x000a_FontName=細明體_x000d__x000a_FontStyle=0_x000d__x000a_FontSize=9_x000d__x000a_PrtFontName=Co 6 3 13 2 2" xfId="4563"/>
    <cellStyle name=" 3]_x000d__x000a_Zoomed=1_x000d__x000a_Row=0_x000d__x000a_Column=0_x000d__x000a_Height=300_x000d__x000a_Width=300_x000d__x000a_FontName=細明體_x000d__x000a_FontStyle=0_x000d__x000a_FontSize=9_x000d__x000a_PrtFontName=Co 4 3 11 2" xfId="4564"/>
    <cellStyle name=" 3]_x000d__x000a_Zoomed=1_x000d__x000a_Row=0_x000d__x000a_Column=0_x000d__x000a_Height=300_x000d__x000a_Width=300_x000d__x000a_FontName=細明體_x000d__x000a_FontStyle=0_x000d__x000a_FontSize=9_x000d__x000a_PrtFontName=Co 4 3 11 2 2" xfId="4565"/>
    <cellStyle name=" 3]_x000d__x000a_Zoomed=1_x000d__x000a_Row=0_x000d__x000a_Column=0_x000d__x000a_Height=300_x000d__x000a_Width=300_x000d__x000a_FontName=細明體_x000d__x000a_FontStyle=0_x000d__x000a_FontSize=9_x000d__x000a_PrtFontName=Co 4 3 12" xfId="4566"/>
    <cellStyle name=" 3]_x000d__x000a_Zoomed=1_x000d__x000a_Row=0_x000d__x000a_Column=0_x000d__x000a_Height=300_x000d__x000a_Width=300_x000d__x000a_FontName=細明體_x000d__x000a_FontStyle=0_x000d__x000a_FontSize=9_x000d__x000a_PrtFontName=Co 4 3 12 2" xfId="4567"/>
    <cellStyle name=" 3]_x000d__x000a_Zoomed=1_x000d__x000a_Row=0_x000d__x000a_Column=0_x000d__x000a_Height=300_x000d__x000a_Width=300_x000d__x000a_FontName=細明體_x000d__x000a_FontStyle=0_x000d__x000a_FontSize=9_x000d__x000a_PrtFontName=Co 4 3 12 2 2" xfId="4568"/>
    <cellStyle name=" 3]_x000d__x000a_Zoomed=1_x000d__x000a_Row=0_x000d__x000a_Column=0_x000d__x000a_Height=300_x000d__x000a_Width=300_x000d__x000a_FontName=細明體_x000d__x000a_FontStyle=0_x000d__x000a_FontSize=9_x000d__x000a_PrtFontName=Co 4 3 12 3" xfId="4569"/>
    <cellStyle name=" 3]_x000d__x000a_Zoomed=1_x000d__x000a_Row=0_x000d__x000a_Column=0_x000d__x000a_Height=300_x000d__x000a_Width=300_x000d__x000a_FontName=細明體_x000d__x000a_FontStyle=0_x000d__x000a_FontSize=9_x000d__x000a_PrtFontName=Co 4 3 13" xfId="4570"/>
    <cellStyle name=" 3]_x000d__x000a_Zoomed=1_x000d__x000a_Row=0_x000d__x000a_Column=0_x000d__x000a_Height=300_x000d__x000a_Width=300_x000d__x000a_FontName=細明體_x000d__x000a_FontStyle=0_x000d__x000a_FontSize=9_x000d__x000a_PrtFontName=Co 4 3 13 2" xfId="4571"/>
    <cellStyle name=" 3]_x000d__x000a_Zoomed=1_x000d__x000a_Row=0_x000d__x000a_Column=0_x000d__x000a_Height=300_x000d__x000a_Width=300_x000d__x000a_FontName=細明體_x000d__x000a_FontStyle=0_x000d__x000a_FontSize=9_x000d__x000a_PrtFontName=Co 4 3 13 2 2" xfId="4572"/>
    <cellStyle name=" 3]_x000d__x000a_Zoomed=1_x000d__x000a_Row=0_x000d__x000a_Column=0_x000d__x000a_Height=300_x000d__x000a_Width=300_x000d__x000a_FontName=細明體_x000d__x000a_FontStyle=0_x000d__x000a_FontSize=9_x000d__x000a_PrtFontName=Co 4 3 13 3" xfId="4573"/>
    <cellStyle name=" 3]_x000d__x000a_Zoomed=1_x000d__x000a_Row=0_x000d__x000a_Column=0_x000d__x000a_Height=300_x000d__x000a_Width=300_x000d__x000a_FontName=細明體_x000d__x000a_FontStyle=0_x000d__x000a_FontSize=9_x000d__x000a_PrtFontName=Co 7 2 5 2 2" xfId="4574"/>
    <cellStyle name=" 3]_x000d__x000a_Zoomed=1_x000d__x000a_Row=0_x000d__x000a_Column=0_x000d__x000a_Height=300_x000d__x000a_Width=300_x000d__x000a_FontName=細明體_x000d__x000a_FontStyle=0_x000d__x000a_FontSize=9_x000d__x000a_PrtFontName=Co 4 3 14" xfId="4575"/>
    <cellStyle name=" 3]_x000d__x000a_Zoomed=1_x000d__x000a_Row=0_x000d__x000a_Column=0_x000d__x000a_Height=300_x000d__x000a_Width=300_x000d__x000a_FontName=細明體_x000d__x000a_FontStyle=0_x000d__x000a_FontSize=9_x000d__x000a_PrtFontName=Co 4 3 14 2" xfId="4576"/>
    <cellStyle name=" 3]_x000d__x000a_Zoomed=1_x000d__x000a_Row=0_x000d__x000a_Column=0_x000d__x000a_Height=300_x000d__x000a_Width=300_x000d__x000a_FontName=細明體_x000d__x000a_FontStyle=0_x000d__x000a_FontSize=9_x000d__x000a_PrtFontName=Co 4 3 14 2 2" xfId="4577"/>
    <cellStyle name=" 3]_x000d__x000a_Zoomed=1_x000d__x000a_Row=0_x000d__x000a_Column=0_x000d__x000a_Height=300_x000d__x000a_Width=300_x000d__x000a_FontName=細明體_x000d__x000a_FontStyle=0_x000d__x000a_FontSize=9_x000d__x000a_PrtFontName=Co 5 2 2 13 3" xfId="4578"/>
    <cellStyle name=" 3]_x000d__x000a_Zoomed=1_x000d__x000a_Row=0_x000d__x000a_Column=0_x000d__x000a_Height=300_x000d__x000a_Width=300_x000d__x000a_FontName=細明體_x000d__x000a_FontStyle=0_x000d__x000a_FontSize=9_x000d__x000a_PrtFontName=Co 4 3 15" xfId="4579"/>
    <cellStyle name=" 3]_x000d__x000a_Zoomed=1_x000d__x000a_Row=0_x000d__x000a_Column=0_x000d__x000a_Height=300_x000d__x000a_Width=300_x000d__x000a_FontName=細明體_x000d__x000a_FontStyle=0_x000d__x000a_FontSize=9_x000d__x000a_PrtFontName=Co 4 3 15 2" xfId="4580"/>
    <cellStyle name=" 3]_x000d__x000a_Zoomed=1_x000d__x000a_Row=0_x000d__x000a_Column=0_x000d__x000a_Height=300_x000d__x000a_Width=300_x000d__x000a_FontName=細明體_x000d__x000a_FontStyle=0_x000d__x000a_FontSize=9_x000d__x000a_PrtFontName=Co 4 3 16" xfId="4581"/>
    <cellStyle name=" 3]_x000d__x000a_Zoomed=1_x000d__x000a_Row=0_x000d__x000a_Column=0_x000d__x000a_Height=300_x000d__x000a_Width=300_x000d__x000a_FontName=細明體_x000d__x000a_FontStyle=0_x000d__x000a_FontSize=9_x000d__x000a_PrtFontName=Co 4 3 2" xfId="4582"/>
    <cellStyle name=" 3]_x000d__x000a_Zoomed=1_x000d__x000a_Row=0_x000d__x000a_Column=0_x000d__x000a_Height=300_x000d__x000a_Width=300_x000d__x000a_FontName=細明體_x000d__x000a_FontStyle=0_x000d__x000a_FontSize=9_x000d__x000a_PrtFontName=Co 7 3 4 3" xfId="4583"/>
    <cellStyle name=" 3]_x000d__x000a_Zoomed=1_x000d__x000a_Row=0_x000d__x000a_Column=0_x000d__x000a_Height=300_x000d__x000a_Width=300_x000d__x000a_FontName=細明體_x000d__x000a_FontStyle=0_x000d__x000a_FontSize=9_x000d__x000a_PrtFontName=Co 4 3 2 2" xfId="4584"/>
    <cellStyle name=" 3]_x000d__x000a_Zoomed=1_x000d__x000a_Row=0_x000d__x000a_Column=0_x000d__x000a_Height=300_x000d__x000a_Width=300_x000d__x000a_FontName=細明體_x000d__x000a_FontStyle=0_x000d__x000a_FontSize=9_x000d__x000a_PrtFontName=Co 4 3 2 2 2" xfId="4585"/>
    <cellStyle name=" 3]_x000d__x000a_Zoomed=1_x000d__x000a_Row=0_x000d__x000a_Column=0_x000d__x000a_Height=300_x000d__x000a_Width=300_x000d__x000a_FontName=細明體_x000d__x000a_FontStyle=0_x000d__x000a_FontSize=9_x000d__x000a_PrtFontName=Co 4 3 2 3" xfId="4586"/>
    <cellStyle name=" 3]_x000d__x000a_Zoomed=1_x000d__x000a_Row=0_x000d__x000a_Column=0_x000d__x000a_Height=300_x000d__x000a_Width=300_x000d__x000a_FontName=細明體_x000d__x000a_FontStyle=0_x000d__x000a_FontSize=9_x000d__x000a_PrtFontName=Co 4 3 3" xfId="4587"/>
    <cellStyle name=" 3]_x000d__x000a_Zoomed=1_x000d__x000a_Row=0_x000d__x000a_Column=0_x000d__x000a_Height=300_x000d__x000a_Width=300_x000d__x000a_FontName=細明體_x000d__x000a_FontStyle=0_x000d__x000a_FontSize=9_x000d__x000a_PrtFontName=Co 4 3 3 2" xfId="4588"/>
    <cellStyle name=" 3]_x000d__x000a_Zoomed=1_x000d__x000a_Row=0_x000d__x000a_Column=0_x000d__x000a_Height=300_x000d__x000a_Width=300_x000d__x000a_FontName=細明體_x000d__x000a_FontStyle=0_x000d__x000a_FontSize=9_x000d__x000a_PrtFontName=Co 4 3 3 2 2" xfId="4589"/>
    <cellStyle name=" 3]_x000d__x000a_Zoomed=1_x000d__x000a_Row=0_x000d__x000a_Column=0_x000d__x000a_Height=300_x000d__x000a_Width=300_x000d__x000a_FontName=細明體_x000d__x000a_FontStyle=0_x000d__x000a_FontSize=9_x000d__x000a_PrtFontName=Co 4 3 3 3" xfId="4590"/>
    <cellStyle name=" 3]_x000d__x000a_Zoomed=1_x000d__x000a_Row=0_x000d__x000a_Column=0_x000d__x000a_Height=300_x000d__x000a_Width=300_x000d__x000a_FontName=細明體_x000d__x000a_FontStyle=0_x000d__x000a_FontSize=9_x000d__x000a_PrtFontName=Co 4 3 4" xfId="4591"/>
    <cellStyle name=" 3]_x000d__x000a_Zoomed=1_x000d__x000a_Row=0_x000d__x000a_Column=0_x000d__x000a_Height=300_x000d__x000a_Width=300_x000d__x000a_FontName=細明體_x000d__x000a_FontStyle=0_x000d__x000a_FontSize=9_x000d__x000a_PrtFontName=Co 4 3 4 2" xfId="4592"/>
    <cellStyle name=" 3]_x000d__x000a_Zoomed=1_x000d__x000a_Row=0_x000d__x000a_Column=0_x000d__x000a_Height=300_x000d__x000a_Width=300_x000d__x000a_FontName=細明體_x000d__x000a_FontStyle=0_x000d__x000a_FontSize=9_x000d__x000a_PrtFontName=Co 4 3 4 2 2" xfId="4593"/>
    <cellStyle name=" 3]_x000d__x000a_Zoomed=1_x000d__x000a_Row=0_x000d__x000a_Column=0_x000d__x000a_Height=300_x000d__x000a_Width=300_x000d__x000a_FontName=細明體_x000d__x000a_FontStyle=0_x000d__x000a_FontSize=9_x000d__x000a_PrtFontName=Co 4 3 4 3" xfId="4594"/>
    <cellStyle name="常规 11 7" xfId="4595"/>
    <cellStyle name=" 3]_x000d__x000a_Zoomed=1_x000d__x000a_Row=0_x000d__x000a_Column=0_x000d__x000a_Height=300_x000d__x000a_Width=300_x000d__x000a_FontName=細明體_x000d__x000a_FontStyle=0_x000d__x000a_FontSize=9_x000d__x000a_PrtFontName=Co 4 3 5" xfId="4596"/>
    <cellStyle name=" 3]_x000d__x000a_Zoomed=1_x000d__x000a_Row=0_x000d__x000a_Column=0_x000d__x000a_Height=300_x000d__x000a_Width=300_x000d__x000a_FontName=細明體_x000d__x000a_FontStyle=0_x000d__x000a_FontSize=9_x000d__x000a_PrtFontName=Co 4 3 5 2" xfId="4597"/>
    <cellStyle name=" 3]_x000d__x000a_Zoomed=1_x000d__x000a_Row=0_x000d__x000a_Column=0_x000d__x000a_Height=300_x000d__x000a_Width=300_x000d__x000a_FontName=細明體_x000d__x000a_FontStyle=0_x000d__x000a_FontSize=9_x000d__x000a_PrtFontName=Co 4 3 5 2 2" xfId="4598"/>
    <cellStyle name=" 3]_x000d__x000a_Zoomed=1_x000d__x000a_Row=0_x000d__x000a_Column=0_x000d__x000a_Height=300_x000d__x000a_Width=300_x000d__x000a_FontName=細明體_x000d__x000a_FontStyle=0_x000d__x000a_FontSize=9_x000d__x000a_PrtFontName=Co 4 3 6" xfId="4599"/>
    <cellStyle name=" 3]_x000d__x000a_Zoomed=1_x000d__x000a_Row=0_x000d__x000a_Column=0_x000d__x000a_Height=300_x000d__x000a_Width=300_x000d__x000a_FontName=細明體_x000d__x000a_FontStyle=0_x000d__x000a_FontSize=9_x000d__x000a_PrtFontName=Co 4 3 6 2" xfId="4600"/>
    <cellStyle name=" 3]_x000d__x000a_Zoomed=1_x000d__x000a_Row=0_x000d__x000a_Column=0_x000d__x000a_Height=300_x000d__x000a_Width=300_x000d__x000a_FontName=細明體_x000d__x000a_FontStyle=0_x000d__x000a_FontSize=9_x000d__x000a_PrtFontName=Co 4 3 6 2 2" xfId="4601"/>
    <cellStyle name=" 3]_x000d__x000a_Zoomed=1_x000d__x000a_Row=0_x000d__x000a_Column=0_x000d__x000a_Height=300_x000d__x000a_Width=300_x000d__x000a_FontName=細明體_x000d__x000a_FontStyle=0_x000d__x000a_FontSize=9_x000d__x000a_PrtFontName=Co 4 3 7 2" xfId="4602"/>
    <cellStyle name=" 3]_x000d__x000a_Zoomed=1_x000d__x000a_Row=0_x000d__x000a_Column=0_x000d__x000a_Height=300_x000d__x000a_Width=300_x000d__x000a_FontName=細明體_x000d__x000a_FontStyle=0_x000d__x000a_FontSize=9_x000d__x000a_PrtFontName=Co 4 3 7 2 2" xfId="4603"/>
    <cellStyle name=" 3]_x000d__x000a_Zoomed=1_x000d__x000a_Row=0_x000d__x000a_Column=0_x000d__x000a_Height=300_x000d__x000a_Width=300_x000d__x000a_FontName=細明體_x000d__x000a_FontStyle=0_x000d__x000a_FontSize=9_x000d__x000a_PrtFontName=Co 4 3 8" xfId="4604"/>
    <cellStyle name=" 3]_x000d__x000a_Zoomed=1_x000d__x000a_Row=0_x000d__x000a_Column=0_x000d__x000a_Height=300_x000d__x000a_Width=300_x000d__x000a_FontName=細明體_x000d__x000a_FontStyle=0_x000d__x000a_FontSize=9_x000d__x000a_PrtFontName=Co 4 3 8 2" xfId="4605"/>
    <cellStyle name=" 3]_x000d__x000a_Zoomed=1_x000d__x000a_Row=0_x000d__x000a_Column=0_x000d__x000a_Height=300_x000d__x000a_Width=300_x000d__x000a_FontName=細明體_x000d__x000a_FontStyle=0_x000d__x000a_FontSize=9_x000d__x000a_PrtFontName=Co 4 3 8 2 2" xfId="4606"/>
    <cellStyle name=" 3]_x000d__x000a_Zoomed=1_x000d__x000a_Row=0_x000d__x000a_Column=0_x000d__x000a_Height=300_x000d__x000a_Width=300_x000d__x000a_FontName=細明體_x000d__x000a_FontStyle=0_x000d__x000a_FontSize=9_x000d__x000a_PrtFontName=Co 4 3 8 2 2 2" xfId="4607"/>
    <cellStyle name=" 3]_x000d__x000a_Zoomed=1_x000d__x000a_Row=0_x000d__x000a_Column=0_x000d__x000a_Height=300_x000d__x000a_Width=300_x000d__x000a_FontName=細明體_x000d__x000a_FontStyle=0_x000d__x000a_FontSize=9_x000d__x000a_PrtFontName=Co 4 3 8 2 3" xfId="4608"/>
    <cellStyle name=" 3]_x000d__x000a_Zoomed=1_x000d__x000a_Row=0_x000d__x000a_Column=0_x000d__x000a_Height=300_x000d__x000a_Width=300_x000d__x000a_FontName=細明體_x000d__x000a_FontStyle=0_x000d__x000a_FontSize=9_x000d__x000a_PrtFontName=Co 4 3 8 3 3" xfId="4609"/>
    <cellStyle name=" 3]_x000d__x000a_Zoomed=1_x000d__x000a_Row=0_x000d__x000a_Column=0_x000d__x000a_Height=300_x000d__x000a_Width=300_x000d__x000a_FontName=細明體_x000d__x000a_FontStyle=0_x000d__x000a_FontSize=9_x000d__x000a_PrtFontName=Co 4 3 8 4 2" xfId="4610"/>
    <cellStyle name=" 3]_x000d__x000a_Zoomed=1_x000d__x000a_Row=0_x000d__x000a_Column=0_x000d__x000a_Height=300_x000d__x000a_Width=300_x000d__x000a_FontName=細明體_x000d__x000a_FontStyle=0_x000d__x000a_FontSize=9_x000d__x000a_PrtFontName=Co 4 3 8 4 2 2" xfId="4611"/>
    <cellStyle name=" 3]_x000d__x000a_Zoomed=1_x000d__x000a_Row=0_x000d__x000a_Column=0_x000d__x000a_Height=300_x000d__x000a_Width=300_x000d__x000a_FontName=細明體_x000d__x000a_FontStyle=0_x000d__x000a_FontSize=9_x000d__x000a_PrtFontName=Co 4 3 8 4 3" xfId="4612"/>
    <cellStyle name=" 3]_x000d__x000a_Zoomed=1_x000d__x000a_Row=0_x000d__x000a_Column=0_x000d__x000a_Height=300_x000d__x000a_Width=300_x000d__x000a_FontName=細明體_x000d__x000a_FontStyle=0_x000d__x000a_FontSize=9_x000d__x000a_PrtFontName=Co 4 3 8 5" xfId="4613"/>
    <cellStyle name=" 3]_x000d__x000a_Zoomed=1_x000d__x000a_Row=0_x000d__x000a_Column=0_x000d__x000a_Height=300_x000d__x000a_Width=300_x000d__x000a_FontName=細明體_x000d__x000a_FontStyle=0_x000d__x000a_FontSize=9_x000d__x000a_PrtFontName=Co 4 3 8 5 2" xfId="4614"/>
    <cellStyle name=" 3]_x000d__x000a_Zoomed=1_x000d__x000a_Row=0_x000d__x000a_Column=0_x000d__x000a_Height=300_x000d__x000a_Width=300_x000d__x000a_FontName=細明體_x000d__x000a_FontStyle=0_x000d__x000a_FontSize=9_x000d__x000a_PrtFontName=Co 4 3 8 5 2 2" xfId="4615"/>
    <cellStyle name=" 3]_x000d__x000a_Zoomed=1_x000d__x000a_Row=0_x000d__x000a_Column=0_x000d__x000a_Height=300_x000d__x000a_Width=300_x000d__x000a_FontName=細明體_x000d__x000a_FontStyle=0_x000d__x000a_FontSize=9_x000d__x000a_PrtFontName=Co 4 3 8 5 3" xfId="4616"/>
    <cellStyle name=" 3]_x000d__x000a_Zoomed=1_x000d__x000a_Row=0_x000d__x000a_Column=0_x000d__x000a_Height=300_x000d__x000a_Width=300_x000d__x000a_FontName=細明體_x000d__x000a_FontStyle=0_x000d__x000a_FontSize=9_x000d__x000a_PrtFontName=Co 4 3 8 6" xfId="4617"/>
    <cellStyle name=" 3]_x000d__x000a_Zoomed=1_x000d__x000a_Row=0_x000d__x000a_Column=0_x000d__x000a_Height=300_x000d__x000a_Width=300_x000d__x000a_FontName=細明體_x000d__x000a_FontStyle=0_x000d__x000a_FontSize=9_x000d__x000a_PrtFontName=Co 4 3 8 6 2" xfId="4618"/>
    <cellStyle name=" 3]_x000d__x000a_Zoomed=1_x000d__x000a_Row=0_x000d__x000a_Column=0_x000d__x000a_Height=300_x000d__x000a_Width=300_x000d__x000a_FontName=細明體_x000d__x000a_FontStyle=0_x000d__x000a_FontSize=9_x000d__x000a_PrtFontName=Co 4 3 8 7" xfId="4619"/>
    <cellStyle name=" 3]_x000d__x000a_Zoomed=1_x000d__x000a_Row=0_x000d__x000a_Column=0_x000d__x000a_Height=300_x000d__x000a_Width=300_x000d__x000a_FontName=細明體_x000d__x000a_FontStyle=0_x000d__x000a_FontSize=9_x000d__x000a_PrtFontName=Co 4 3 9" xfId="4620"/>
    <cellStyle name=" 3]_x000d__x000a_Zoomed=1_x000d__x000a_Row=0_x000d__x000a_Column=0_x000d__x000a_Height=300_x000d__x000a_Width=300_x000d__x000a_FontName=細明體_x000d__x000a_FontStyle=0_x000d__x000a_FontSize=9_x000d__x000a_PrtFontName=Co 4 3 9 2" xfId="4621"/>
    <cellStyle name=" 3]_x000d__x000a_Zoomed=1_x000d__x000a_Row=0_x000d__x000a_Column=0_x000d__x000a_Height=300_x000d__x000a_Width=300_x000d__x000a_FontName=細明體_x000d__x000a_FontStyle=0_x000d__x000a_FontSize=9_x000d__x000a_PrtFontName=Co 4 3 9 2 2" xfId="4622"/>
    <cellStyle name=" 3]_x000d__x000a_Zoomed=1_x000d__x000a_Row=0_x000d__x000a_Column=0_x000d__x000a_Height=300_x000d__x000a_Width=300_x000d__x000a_FontName=細明體_x000d__x000a_FontStyle=0_x000d__x000a_FontSize=9_x000d__x000a_PrtFontName=Co 4 4" xfId="4623"/>
    <cellStyle name=" 3]_x000d__x000a_Zoomed=1_x000d__x000a_Row=0_x000d__x000a_Column=0_x000d__x000a_Height=300_x000d__x000a_Width=300_x000d__x000a_FontName=細明體_x000d__x000a_FontStyle=0_x000d__x000a_FontSize=9_x000d__x000a_PrtFontName=Co 4 4 10 2" xfId="4624"/>
    <cellStyle name=" 3]_x000d__x000a_Zoomed=1_x000d__x000a_Row=0_x000d__x000a_Column=0_x000d__x000a_Height=300_x000d__x000a_Width=300_x000d__x000a_FontName=細明體_x000d__x000a_FontStyle=0_x000d__x000a_FontSize=9_x000d__x000a_PrtFontName=Co 6 3 15" xfId="4625"/>
    <cellStyle name=" 3]_x000d__x000a_Zoomed=1_x000d__x000a_Row=0_x000d__x000a_Column=0_x000d__x000a_Height=300_x000d__x000a_Width=300_x000d__x000a_FontName=細明體_x000d__x000a_FontStyle=0_x000d__x000a_FontSize=9_x000d__x000a_PrtFontName=Co 4 4 11" xfId="4626"/>
    <cellStyle name=" 3]_x000d__x000a_Zoomed=1_x000d__x000a_Row=0_x000d__x000a_Column=0_x000d__x000a_Height=300_x000d__x000a_Width=300_x000d__x000a_FontName=細明體_x000d__x000a_FontStyle=0_x000d__x000a_FontSize=9_x000d__x000a_PrtFontName=Co 4 4 2" xfId="4627"/>
    <cellStyle name=" 3]_x000d__x000a_Zoomed=1_x000d__x000a_Row=0_x000d__x000a_Column=0_x000d__x000a_Height=300_x000d__x000a_Width=300_x000d__x000a_FontName=細明體_x000d__x000a_FontStyle=0_x000d__x000a_FontSize=9_x000d__x000a_PrtFontName=Co 7 3 5 3" xfId="4628"/>
    <cellStyle name=" 3]_x000d__x000a_Zoomed=1_x000d__x000a_Row=0_x000d__x000a_Column=0_x000d__x000a_Height=300_x000d__x000a_Width=300_x000d__x000a_FontName=細明體_x000d__x000a_FontStyle=0_x000d__x000a_FontSize=9_x000d__x000a_PrtFontName=Co 4 4 2 2" xfId="4629"/>
    <cellStyle name=" 3]_x000d__x000a_Zoomed=1_x000d__x000a_Row=0_x000d__x000a_Column=0_x000d__x000a_Height=300_x000d__x000a_Width=300_x000d__x000a_FontName=細明體_x000d__x000a_FontStyle=0_x000d__x000a_FontSize=9_x000d__x000a_PrtFontName=Co 4 4 2 2 2" xfId="4630"/>
    <cellStyle name=" 3]_x000d__x000a_Zoomed=1_x000d__x000a_Row=0_x000d__x000a_Column=0_x000d__x000a_Height=300_x000d__x000a_Width=300_x000d__x000a_FontName=細明體_x000d__x000a_FontStyle=0_x000d__x000a_FontSize=9_x000d__x000a_PrtFontName=Co 4 4 2 3" xfId="4631"/>
    <cellStyle name=" 3]_x000d__x000a_Zoomed=1_x000d__x000a_Row=0_x000d__x000a_Column=0_x000d__x000a_Height=300_x000d__x000a_Width=300_x000d__x000a_FontName=細明體_x000d__x000a_FontStyle=0_x000d__x000a_FontSize=9_x000d__x000a_PrtFontName=Co 4 4 3" xfId="4632"/>
    <cellStyle name=" 3]_x000d__x000a_Zoomed=1_x000d__x000a_Row=0_x000d__x000a_Column=0_x000d__x000a_Height=300_x000d__x000a_Width=300_x000d__x000a_FontName=細明體_x000d__x000a_FontStyle=0_x000d__x000a_FontSize=9_x000d__x000a_PrtFontName=Co 4 4 3 2" xfId="4633"/>
    <cellStyle name=" 3]_x000d__x000a_Zoomed=1_x000d__x000a_Row=0_x000d__x000a_Column=0_x000d__x000a_Height=300_x000d__x000a_Width=300_x000d__x000a_FontName=細明體_x000d__x000a_FontStyle=0_x000d__x000a_FontSize=9_x000d__x000a_PrtFontName=Co 4 4 3 2 2" xfId="4634"/>
    <cellStyle name=" 3]_x000d__x000a_Zoomed=1_x000d__x000a_Row=0_x000d__x000a_Column=0_x000d__x000a_Height=300_x000d__x000a_Width=300_x000d__x000a_FontName=細明體_x000d__x000a_FontStyle=0_x000d__x000a_FontSize=9_x000d__x000a_PrtFontName=Co 4 4 3 3" xfId="4635"/>
    <cellStyle name=" 3]_x000d__x000a_Zoomed=1_x000d__x000a_Row=0_x000d__x000a_Column=0_x000d__x000a_Height=300_x000d__x000a_Width=300_x000d__x000a_FontName=細明體_x000d__x000a_FontStyle=0_x000d__x000a_FontSize=9_x000d__x000a_PrtFontName=Co 4 4 4" xfId="4636"/>
    <cellStyle name=" 3]_x000d__x000a_Zoomed=1_x000d__x000a_Row=0_x000d__x000a_Column=0_x000d__x000a_Height=300_x000d__x000a_Width=300_x000d__x000a_FontName=細明體_x000d__x000a_FontStyle=0_x000d__x000a_FontSize=9_x000d__x000a_PrtFontName=Co 4 4 4 2" xfId="4637"/>
    <cellStyle name=" 3]_x000d__x000a_Zoomed=1_x000d__x000a_Row=0_x000d__x000a_Column=0_x000d__x000a_Height=300_x000d__x000a_Width=300_x000d__x000a_FontName=細明體_x000d__x000a_FontStyle=0_x000d__x000a_FontSize=9_x000d__x000a_PrtFontName=Co 4 4 4 3" xfId="4638"/>
    <cellStyle name=" 3]_x000d__x000a_Zoomed=1_x000d__x000a_Row=0_x000d__x000a_Column=0_x000d__x000a_Height=300_x000d__x000a_Width=300_x000d__x000a_FontName=細明體_x000d__x000a_FontStyle=0_x000d__x000a_FontSize=9_x000d__x000a_PrtFontName=Co 4 4 5" xfId="4639"/>
    <cellStyle name=" 3]_x000d__x000a_Zoomed=1_x000d__x000a_Row=0_x000d__x000a_Column=0_x000d__x000a_Height=300_x000d__x000a_Width=300_x000d__x000a_FontName=細明體_x000d__x000a_FontStyle=0_x000d__x000a_FontSize=9_x000d__x000a_PrtFontName=Co 4 4 5 2" xfId="4640"/>
    <cellStyle name=" 3]_x000d__x000a_Zoomed=1_x000d__x000a_Row=0_x000d__x000a_Column=0_x000d__x000a_Height=300_x000d__x000a_Width=300_x000d__x000a_FontName=細明體_x000d__x000a_FontStyle=0_x000d__x000a_FontSize=9_x000d__x000a_PrtFontName=Co 4 4 6 2" xfId="4641"/>
    <cellStyle name=" 3]_x000d__x000a_Zoomed=1_x000d__x000a_Row=0_x000d__x000a_Column=0_x000d__x000a_Height=300_x000d__x000a_Width=300_x000d__x000a_FontName=細明體_x000d__x000a_FontStyle=0_x000d__x000a_FontSize=9_x000d__x000a_PrtFontName=Co 4 4 6 2 2" xfId="4642"/>
    <cellStyle name=" 3]_x000d__x000a_Zoomed=1_x000d__x000a_Row=0_x000d__x000a_Column=0_x000d__x000a_Height=300_x000d__x000a_Width=300_x000d__x000a_FontName=細明體_x000d__x000a_FontStyle=0_x000d__x000a_FontSize=9_x000d__x000a_PrtFontName=Co 4 4 7 2" xfId="4643"/>
    <cellStyle name=" 3]_x000d__x000a_Zoomed=1_x000d__x000a_Row=0_x000d__x000a_Column=0_x000d__x000a_Height=300_x000d__x000a_Width=300_x000d__x000a_FontName=細明體_x000d__x000a_FontStyle=0_x000d__x000a_FontSize=9_x000d__x000a_PrtFontName=Co 4 4 7 2 2" xfId="4644"/>
    <cellStyle name=" 3]_x000d__x000a_Zoomed=1_x000d__x000a_Row=0_x000d__x000a_Column=0_x000d__x000a_Height=300_x000d__x000a_Width=300_x000d__x000a_FontName=細明體_x000d__x000a_FontStyle=0_x000d__x000a_FontSize=9_x000d__x000a_PrtFontName=Co 4 4 8" xfId="4645"/>
    <cellStyle name=" 3]_x000d__x000a_Zoomed=1_x000d__x000a_Row=0_x000d__x000a_Column=0_x000d__x000a_Height=300_x000d__x000a_Width=300_x000d__x000a_FontName=細明體_x000d__x000a_FontStyle=0_x000d__x000a_FontSize=9_x000d__x000a_PrtFontName=Co 4 4 8 2" xfId="4646"/>
    <cellStyle name=" 3]_x000d__x000a_Zoomed=1_x000d__x000a_Row=0_x000d__x000a_Column=0_x000d__x000a_Height=300_x000d__x000a_Width=300_x000d__x000a_FontName=細明體_x000d__x000a_FontStyle=0_x000d__x000a_FontSize=9_x000d__x000a_PrtFontName=Co 4 4 8 2 2" xfId="4647"/>
    <cellStyle name=" 3]_x000d__x000a_Zoomed=1_x000d__x000a_Row=0_x000d__x000a_Column=0_x000d__x000a_Height=300_x000d__x000a_Width=300_x000d__x000a_FontName=細明體_x000d__x000a_FontStyle=0_x000d__x000a_FontSize=9_x000d__x000a_PrtFontName=Co 4 4 9 2" xfId="4648"/>
    <cellStyle name=" 3]_x000d__x000a_Zoomed=1_x000d__x000a_Row=0_x000d__x000a_Column=0_x000d__x000a_Height=300_x000d__x000a_Width=300_x000d__x000a_FontName=細明體_x000d__x000a_FontStyle=0_x000d__x000a_FontSize=9_x000d__x000a_PrtFontName=Co 4 5 2 2" xfId="4649"/>
    <cellStyle name=" 3]_x000d__x000a_Zoomed=1_x000d__x000a_Row=0_x000d__x000a_Column=0_x000d__x000a_Height=300_x000d__x000a_Width=300_x000d__x000a_FontName=細明體_x000d__x000a_FontStyle=0_x000d__x000a_FontSize=9_x000d__x000a_PrtFontName=Co 4 5 2 2 2" xfId="4650"/>
    <cellStyle name=" 3]_x000d__x000a_Zoomed=1_x000d__x000a_Row=0_x000d__x000a_Column=0_x000d__x000a_Height=300_x000d__x000a_Width=300_x000d__x000a_FontName=細明體_x000d__x000a_FontStyle=0_x000d__x000a_FontSize=9_x000d__x000a_PrtFontName=Co 4 5 2 3" xfId="4651"/>
    <cellStyle name=" 3]_x000d__x000a_Zoomed=1_x000d__x000a_Row=0_x000d__x000a_Column=0_x000d__x000a_Height=300_x000d__x000a_Width=300_x000d__x000a_FontName=細明體_x000d__x000a_FontStyle=0_x000d__x000a_FontSize=9_x000d__x000a_PrtFontName=Co 4 5 3" xfId="4652"/>
    <cellStyle name=" 3]_x000d__x000a_Zoomed=1_x000d__x000a_Row=0_x000d__x000a_Column=0_x000d__x000a_Height=300_x000d__x000a_Width=300_x000d__x000a_FontName=細明體_x000d__x000a_FontStyle=0_x000d__x000a_FontSize=9_x000d__x000a_PrtFontName=Co 4 5 3 2" xfId="4653"/>
    <cellStyle name=" 3]_x000d__x000a_Zoomed=1_x000d__x000a_Row=0_x000d__x000a_Column=0_x000d__x000a_Height=300_x000d__x000a_Width=300_x000d__x000a_FontName=細明體_x000d__x000a_FontStyle=0_x000d__x000a_FontSize=9_x000d__x000a_PrtFontName=Co 4 5 4" xfId="4654"/>
    <cellStyle name=" 3]_x000d__x000a_Zoomed=1_x000d__x000a_Row=0_x000d__x000a_Column=0_x000d__x000a_Height=300_x000d__x000a_Width=300_x000d__x000a_FontName=細明體_x000d__x000a_FontStyle=0_x000d__x000a_FontSize=9_x000d__x000a_PrtFontName=Co 4 6 2" xfId="4655"/>
    <cellStyle name=" 3]_x000d__x000a_Zoomed=1_x000d__x000a_Row=0_x000d__x000a_Column=0_x000d__x000a_Height=300_x000d__x000a_Width=300_x000d__x000a_FontName=細明體_x000d__x000a_FontStyle=0_x000d__x000a_FontSize=9_x000d__x000a_PrtFontName=Co 7 3 7 3" xfId="4656"/>
    <cellStyle name=" 3]_x000d__x000a_Zoomed=1_x000d__x000a_Row=0_x000d__x000a_Column=0_x000d__x000a_Height=300_x000d__x000a_Width=300_x000d__x000a_FontName=細明體_x000d__x000a_FontStyle=0_x000d__x000a_FontSize=9_x000d__x000a_PrtFontName=Co 4 6 2 2" xfId="4657"/>
    <cellStyle name=" 3]_x000d__x000a_Zoomed=1_x000d__x000a_Row=0_x000d__x000a_Column=0_x000d__x000a_Height=300_x000d__x000a_Width=300_x000d__x000a_FontName=細明體_x000d__x000a_FontStyle=0_x000d__x000a_FontSize=9_x000d__x000a_PrtFontName=Co 4 6 3" xfId="4658"/>
    <cellStyle name=" 3]_x000d__x000a_Zoomed=1_x000d__x000a_Row=0_x000d__x000a_Column=0_x000d__x000a_Height=300_x000d__x000a_Width=300_x000d__x000a_FontName=細明體_x000d__x000a_FontStyle=0_x000d__x000a_FontSize=9_x000d__x000a_PrtFontName=Co 5 10" xfId="4659"/>
    <cellStyle name=" 3]_x000d__x000a_Zoomed=1_x000d__x000a_Row=0_x000d__x000a_Column=0_x000d__x000a_Height=300_x000d__x000a_Width=300_x000d__x000a_FontName=細明體_x000d__x000a_FontStyle=0_x000d__x000a_FontSize=9_x000d__x000a_PrtFontName=Co 5 2" xfId="4660"/>
    <cellStyle name=" 3]_x000d__x000a_Zoomed=1_x000d__x000a_Row=0_x000d__x000a_Column=0_x000d__x000a_Height=300_x000d__x000a_Width=300_x000d__x000a_FontName=細明體_x000d__x000a_FontStyle=0_x000d__x000a_FontSize=9_x000d__x000a_PrtFontName=Co 5 2 2" xfId="4661"/>
    <cellStyle name=" 3]_x000d__x000a_Zoomed=1_x000d__x000a_Row=0_x000d__x000a_Column=0_x000d__x000a_Height=300_x000d__x000a_Width=300_x000d__x000a_FontName=細明體_x000d__x000a_FontStyle=0_x000d__x000a_FontSize=9_x000d__x000a_PrtFontName=Co 5 2 2 10" xfId="4662"/>
    <cellStyle name=" 3]_x000d__x000a_Zoomed=1_x000d__x000a_Row=0_x000d__x000a_Column=0_x000d__x000a_Height=300_x000d__x000a_Width=300_x000d__x000a_FontName=細明體_x000d__x000a_FontStyle=0_x000d__x000a_FontSize=9_x000d__x000a_PrtFontName=Co 5 2 2 10 2" xfId="4663"/>
    <cellStyle name=" 3]_x000d__x000a_Zoomed=1_x000d__x000a_Row=0_x000d__x000a_Column=0_x000d__x000a_Height=300_x000d__x000a_Width=300_x000d__x000a_FontName=細明體_x000d__x000a_FontStyle=0_x000d__x000a_FontSize=9_x000d__x000a_PrtFontName=Co 5 2 2 10 3" xfId="4664"/>
    <cellStyle name=" 3]_x000d__x000a_Zoomed=1_x000d__x000a_Row=0_x000d__x000a_Column=0_x000d__x000a_Height=300_x000d__x000a_Width=300_x000d__x000a_FontName=細明體_x000d__x000a_FontStyle=0_x000d__x000a_FontSize=9_x000d__x000a_PrtFontName=Co 5 2 2 11" xfId="4665"/>
    <cellStyle name=" 3]_x000d__x000a_Zoomed=1_x000d__x000a_Row=0_x000d__x000a_Column=0_x000d__x000a_Height=300_x000d__x000a_Width=300_x000d__x000a_FontName=細明體_x000d__x000a_FontStyle=0_x000d__x000a_FontSize=9_x000d__x000a_PrtFontName=Co 5 2 2 11 2" xfId="4666"/>
    <cellStyle name=" 3]_x000d__x000a_Zoomed=1_x000d__x000a_Row=0_x000d__x000a_Column=0_x000d__x000a_Height=300_x000d__x000a_Width=300_x000d__x000a_FontName=細明體_x000d__x000a_FontStyle=0_x000d__x000a_FontSize=9_x000d__x000a_PrtFontName=Co 5 2 2 11 3" xfId="4667"/>
    <cellStyle name=" 3]_x000d__x000a_Zoomed=1_x000d__x000a_Row=0_x000d__x000a_Column=0_x000d__x000a_Height=300_x000d__x000a_Width=300_x000d__x000a_FontName=細明體_x000d__x000a_FontStyle=0_x000d__x000a_FontSize=9_x000d__x000a_PrtFontName=Co 5 2 2 12" xfId="4668"/>
    <cellStyle name=" 3]_x000d__x000a_Zoomed=1_x000d__x000a_Row=0_x000d__x000a_Column=0_x000d__x000a_Height=300_x000d__x000a_Width=300_x000d__x000a_FontName=細明體_x000d__x000a_FontStyle=0_x000d__x000a_FontSize=9_x000d__x000a_PrtFontName=Co 5 2 2 12 2" xfId="4669"/>
    <cellStyle name=" 3]_x000d__x000a_Zoomed=1_x000d__x000a_Row=0_x000d__x000a_Column=0_x000d__x000a_Height=300_x000d__x000a_Width=300_x000d__x000a_FontName=細明體_x000d__x000a_FontStyle=0_x000d__x000a_FontSize=9_x000d__x000a_PrtFontName=Co 5 2 2 12 2 2" xfId="4670"/>
    <cellStyle name=" 3]_x000d__x000a_Zoomed=1_x000d__x000a_Row=0_x000d__x000a_Column=0_x000d__x000a_Height=300_x000d__x000a_Width=300_x000d__x000a_FontName=細明體_x000d__x000a_FontStyle=0_x000d__x000a_FontSize=9_x000d__x000a_PrtFontName=Co 5 2 2 12 3" xfId="4671"/>
    <cellStyle name=" 3]_x000d__x000a_Zoomed=1_x000d__x000a_Row=0_x000d__x000a_Column=0_x000d__x000a_Height=300_x000d__x000a_Width=300_x000d__x000a_FontName=細明體_x000d__x000a_FontStyle=0_x000d__x000a_FontSize=9_x000d__x000a_PrtFontName=Co 5 2 2 13" xfId="4672"/>
    <cellStyle name=" 3]_x000d__x000a_Zoomed=1_x000d__x000a_Row=0_x000d__x000a_Column=0_x000d__x000a_Height=300_x000d__x000a_Width=300_x000d__x000a_FontName=細明體_x000d__x000a_FontStyle=0_x000d__x000a_FontSize=9_x000d__x000a_PrtFontName=Co 5 8 2 2" xfId="4673"/>
    <cellStyle name=" 3]_x000d__x000a_Zoomed=1_x000d__x000a_Row=0_x000d__x000a_Column=0_x000d__x000a_Height=300_x000d__x000a_Width=300_x000d__x000a_FontName=細明體_x000d__x000a_FontStyle=0_x000d__x000a_FontSize=9_x000d__x000a_PrtFontName=Co 5 2 2 13 2" xfId="4674"/>
    <cellStyle name=" 3]_x000d__x000a_Zoomed=1_x000d__x000a_Row=0_x000d__x000a_Column=0_x000d__x000a_Height=300_x000d__x000a_Width=300_x000d__x000a_FontName=細明體_x000d__x000a_FontStyle=0_x000d__x000a_FontSize=9_x000d__x000a_PrtFontName=Co 5 8 2 2 2" xfId="4675"/>
    <cellStyle name=" 3]_x000d__x000a_Zoomed=1_x000d__x000a_Row=0_x000d__x000a_Column=0_x000d__x000a_Height=300_x000d__x000a_Width=300_x000d__x000a_FontName=細明體_x000d__x000a_FontStyle=0_x000d__x000a_FontSize=9_x000d__x000a_PrtFontName=Co 5 2 2 13 2 2" xfId="4676"/>
    <cellStyle name=" 3]_x000d__x000a_Zoomed=1_x000d__x000a_Row=0_x000d__x000a_Column=0_x000d__x000a_Height=300_x000d__x000a_Width=300_x000d__x000a_FontName=細明體_x000d__x000a_FontStyle=0_x000d__x000a_FontSize=9_x000d__x000a_PrtFontName=Co 5 2 2 14" xfId="4677"/>
    <cellStyle name=" 3]_x000d__x000a_Zoomed=1_x000d__x000a_Row=0_x000d__x000a_Column=0_x000d__x000a_Height=300_x000d__x000a_Width=300_x000d__x000a_FontName=細明體_x000d__x000a_FontStyle=0_x000d__x000a_FontSize=9_x000d__x000a_PrtFontName=Co 5 8 2 3" xfId="4678"/>
    <cellStyle name=" 3]_x000d__x000a_Zoomed=1_x000d__x000a_Row=0_x000d__x000a_Column=0_x000d__x000a_Height=300_x000d__x000a_Width=300_x000d__x000a_FontName=細明體_x000d__x000a_FontStyle=0_x000d__x000a_FontSize=9_x000d__x000a_PrtFontName=Co 5 2 2 2" xfId="4679"/>
    <cellStyle name=" 3]_x000d__x000a_Zoomed=1_x000d__x000a_Row=0_x000d__x000a_Column=0_x000d__x000a_Height=300_x000d__x000a_Width=300_x000d__x000a_FontName=細明體_x000d__x000a_FontStyle=0_x000d__x000a_FontSize=9_x000d__x000a_PrtFontName=Co 5 2 3" xfId="4680"/>
    <cellStyle name=" 3]_x000d__x000a_Zoomed=1_x000d__x000a_Row=0_x000d__x000a_Column=0_x000d__x000a_Height=300_x000d__x000a_Width=300_x000d__x000a_FontName=細明體_x000d__x000a_FontStyle=0_x000d__x000a_FontSize=9_x000d__x000a_PrtFontName=Co 5 2 3 10" xfId="4681"/>
    <cellStyle name=" 3]_x000d__x000a_Zoomed=1_x000d__x000a_Row=0_x000d__x000a_Column=0_x000d__x000a_Height=300_x000d__x000a_Width=300_x000d__x000a_FontName=細明體_x000d__x000a_FontStyle=0_x000d__x000a_FontSize=9_x000d__x000a_PrtFontName=Co 5 2 3 11" xfId="4682"/>
    <cellStyle name=" 3]_x000d__x000a_Zoomed=1_x000d__x000a_Row=0_x000d__x000a_Column=0_x000d__x000a_Height=300_x000d__x000a_Width=300_x000d__x000a_FontName=細明體_x000d__x000a_FontStyle=0_x000d__x000a_FontSize=9_x000d__x000a_PrtFontName=Co 5 2 3 2" xfId="4683"/>
    <cellStyle name=" 3]_x000d__x000a_Zoomed=1_x000d__x000a_Row=0_x000d__x000a_Column=0_x000d__x000a_Height=300_x000d__x000a_Width=300_x000d__x000a_FontName=細明體_x000d__x000a_FontStyle=0_x000d__x000a_FontSize=9_x000d__x000a_PrtFontName=Co 5 2 3 2 2" xfId="4684"/>
    <cellStyle name=" 3]_x000d__x000a_Zoomed=1_x000d__x000a_Row=0_x000d__x000a_Column=0_x000d__x000a_Height=300_x000d__x000a_Width=300_x000d__x000a_FontName=細明體_x000d__x000a_FontStyle=0_x000d__x000a_FontSize=9_x000d__x000a_PrtFontName=Co 7 2 2 3" xfId="4685"/>
    <cellStyle name=" 3]_x000d__x000a_Zoomed=1_x000d__x000a_Row=0_x000d__x000a_Column=0_x000d__x000a_Height=300_x000d__x000a_Width=300_x000d__x000a_FontName=細明體_x000d__x000a_FontStyle=0_x000d__x000a_FontSize=9_x000d__x000a_PrtFontName=Co 5 2 4" xfId="4686"/>
    <cellStyle name=" 3]_x000d__x000a_Zoomed=1_x000d__x000a_Row=0_x000d__x000a_Column=0_x000d__x000a_Height=300_x000d__x000a_Width=300_x000d__x000a_FontName=細明體_x000d__x000a_FontStyle=0_x000d__x000a_FontSize=9_x000d__x000a_PrtFontName=Co 5 2 4 2" xfId="4687"/>
    <cellStyle name=" 3]_x000d__x000a_Zoomed=1_x000d__x000a_Row=0_x000d__x000a_Column=0_x000d__x000a_Height=300_x000d__x000a_Width=300_x000d__x000a_FontName=細明體_x000d__x000a_FontStyle=0_x000d__x000a_FontSize=9_x000d__x000a_PrtFontName=Co 5 2 5" xfId="4688"/>
    <cellStyle name=" 3]_x000d__x000a_Zoomed=1_x000d__x000a_Row=0_x000d__x000a_Column=0_x000d__x000a_Height=300_x000d__x000a_Width=300_x000d__x000a_FontName=細明體_x000d__x000a_FontStyle=0_x000d__x000a_FontSize=9_x000d__x000a_PrtFontName=Co 5 3" xfId="4689"/>
    <cellStyle name=" 3]_x000d__x000a_Zoomed=1_x000d__x000a_Row=0_x000d__x000a_Column=0_x000d__x000a_Height=300_x000d__x000a_Width=300_x000d__x000a_FontName=細明體_x000d__x000a_FontStyle=0_x000d__x000a_FontSize=9_x000d__x000a_PrtFontName=Co 6 2 3 10" xfId="4690"/>
    <cellStyle name=" 3]_x000d__x000a_Zoomed=1_x000d__x000a_Row=0_x000d__x000a_Column=0_x000d__x000a_Height=300_x000d__x000a_Width=300_x000d__x000a_FontName=細明體_x000d__x000a_FontStyle=0_x000d__x000a_FontSize=9_x000d__x000a_PrtFontName=Co 5 3 10" xfId="4691"/>
    <cellStyle name=" 3]_x000d__x000a_Zoomed=1_x000d__x000a_Row=0_x000d__x000a_Column=0_x000d__x000a_Height=300_x000d__x000a_Width=300_x000d__x000a_FontName=細明體_x000d__x000a_FontStyle=0_x000d__x000a_FontSize=9_x000d__x000a_PrtFontName=Co 5 3 10 2" xfId="4692"/>
    <cellStyle name=" 3]_x000d__x000a_Zoomed=1_x000d__x000a_Row=0_x000d__x000a_Column=0_x000d__x000a_Height=300_x000d__x000a_Width=300_x000d__x000a_FontName=細明體_x000d__x000a_FontStyle=0_x000d__x000a_FontSize=9_x000d__x000a_PrtFontName=Co 5 3 10 2 2" xfId="4693"/>
    <cellStyle name=" 3]_x000d__x000a_Zoomed=1_x000d__x000a_Row=0_x000d__x000a_Column=0_x000d__x000a_Height=300_x000d__x000a_Width=300_x000d__x000a_FontName=細明體_x000d__x000a_FontStyle=0_x000d__x000a_FontSize=9_x000d__x000a_PrtFontName=Co 5 3 11" xfId="4694"/>
    <cellStyle name=" 3]_x000d__x000a_Zoomed=1_x000d__x000a_Row=0_x000d__x000a_Column=0_x000d__x000a_Height=300_x000d__x000a_Width=300_x000d__x000a_FontName=細明體_x000d__x000a_FontStyle=0_x000d__x000a_FontSize=9_x000d__x000a_PrtFontName=Co 5 3 12" xfId="4695"/>
    <cellStyle name=" 3]_x000d__x000a_Zoomed=1_x000d__x000a_Row=0_x000d__x000a_Column=0_x000d__x000a_Height=300_x000d__x000a_Width=300_x000d__x000a_FontName=細明體_x000d__x000a_FontStyle=0_x000d__x000a_FontSize=9_x000d__x000a_PrtFontName=Co 5 3 12 2" xfId="4696"/>
    <cellStyle name=" 3]_x000d__x000a_Zoomed=1_x000d__x000a_Row=0_x000d__x000a_Column=0_x000d__x000a_Height=300_x000d__x000a_Width=300_x000d__x000a_FontName=細明體_x000d__x000a_FontStyle=0_x000d__x000a_FontSize=9_x000d__x000a_PrtFontName=Co 5 3 12 2 2" xfId="4697"/>
    <cellStyle name=" 3]_x000d__x000a_Zoomed=1_x000d__x000a_Row=0_x000d__x000a_Column=0_x000d__x000a_Height=300_x000d__x000a_Width=300_x000d__x000a_FontName=細明體_x000d__x000a_FontStyle=0_x000d__x000a_FontSize=9_x000d__x000a_PrtFontName=Co 5 3 12 3" xfId="4698"/>
    <cellStyle name=" 3]_x000d__x000a_Zoomed=1_x000d__x000a_Row=0_x000d__x000a_Column=0_x000d__x000a_Height=300_x000d__x000a_Width=300_x000d__x000a_FontName=細明體_x000d__x000a_FontStyle=0_x000d__x000a_FontSize=9_x000d__x000a_PrtFontName=Co 5 3 13" xfId="4699"/>
    <cellStyle name=" 3]_x000d__x000a_Zoomed=1_x000d__x000a_Row=0_x000d__x000a_Column=0_x000d__x000a_Height=300_x000d__x000a_Width=300_x000d__x000a_FontName=細明體_x000d__x000a_FontStyle=0_x000d__x000a_FontSize=9_x000d__x000a_PrtFontName=Co 5 3 13 2" xfId="4700"/>
    <cellStyle name=" 3]_x000d__x000a_Zoomed=1_x000d__x000a_Row=0_x000d__x000a_Column=0_x000d__x000a_Height=300_x000d__x000a_Width=300_x000d__x000a_FontName=細明體_x000d__x000a_FontStyle=0_x000d__x000a_FontSize=9_x000d__x000a_PrtFontName=Co 5 3 13 2 2" xfId="4701"/>
    <cellStyle name=" 3]_x000d__x000a_Zoomed=1_x000d__x000a_Row=0_x000d__x000a_Column=0_x000d__x000a_Height=300_x000d__x000a_Width=300_x000d__x000a_FontName=細明體_x000d__x000a_FontStyle=0_x000d__x000a_FontSize=9_x000d__x000a_PrtFontName=Co 5 3 13 3" xfId="4702"/>
    <cellStyle name=" 3]_x000d__x000a_Zoomed=1_x000d__x000a_Row=0_x000d__x000a_Column=0_x000d__x000a_Height=300_x000d__x000a_Width=300_x000d__x000a_FontName=細明體_x000d__x000a_FontStyle=0_x000d__x000a_FontSize=9_x000d__x000a_PrtFontName=Co 5 3 14" xfId="4703"/>
    <cellStyle name=" 3]_x000d__x000a_Zoomed=1_x000d__x000a_Row=0_x000d__x000a_Column=0_x000d__x000a_Height=300_x000d__x000a_Width=300_x000d__x000a_FontName=細明體_x000d__x000a_FontStyle=0_x000d__x000a_FontSize=9_x000d__x000a_PrtFontName=Co 5 3 14 2" xfId="4704"/>
    <cellStyle name=" 3]_x000d__x000a_Zoomed=1_x000d__x000a_Row=0_x000d__x000a_Column=0_x000d__x000a_Height=300_x000d__x000a_Width=300_x000d__x000a_FontName=細明體_x000d__x000a_FontStyle=0_x000d__x000a_FontSize=9_x000d__x000a_PrtFontName=Co 5 3 14 2 2" xfId="4705"/>
    <cellStyle name=" 3]_x000d__x000a_Zoomed=1_x000d__x000a_Row=0_x000d__x000a_Column=0_x000d__x000a_Height=300_x000d__x000a_Width=300_x000d__x000a_FontName=細明體_x000d__x000a_FontStyle=0_x000d__x000a_FontSize=9_x000d__x000a_PrtFontName=Co 6 2 2 13 3" xfId="4706"/>
    <cellStyle name=" 3]_x000d__x000a_Zoomed=1_x000d__x000a_Row=0_x000d__x000a_Column=0_x000d__x000a_Height=300_x000d__x000a_Width=300_x000d__x000a_FontName=細明體_x000d__x000a_FontStyle=0_x000d__x000a_FontSize=9_x000d__x000a_PrtFontName=Co 5 3 14 3" xfId="4707"/>
    <cellStyle name=" 3]_x000d__x000a_Zoomed=1_x000d__x000a_Row=0_x000d__x000a_Column=0_x000d__x000a_Height=300_x000d__x000a_Width=300_x000d__x000a_FontName=細明體_x000d__x000a_FontStyle=0_x000d__x000a_FontSize=9_x000d__x000a_PrtFontName=Co 8 4 2 2" xfId="4708"/>
    <cellStyle name=" 3]_x000d__x000a_Zoomed=1_x000d__x000a_Row=0_x000d__x000a_Column=0_x000d__x000a_Height=300_x000d__x000a_Width=300_x000d__x000a_FontName=細明體_x000d__x000a_FontStyle=0_x000d__x000a_FontSize=9_x000d__x000a_PrtFontName=Co 5 3 2" xfId="4709"/>
    <cellStyle name=" 3]_x000d__x000a_Zoomed=1_x000d__x000a_Row=0_x000d__x000a_Column=0_x000d__x000a_Height=300_x000d__x000a_Width=300_x000d__x000a_FontName=細明體_x000d__x000a_FontStyle=0_x000d__x000a_FontSize=9_x000d__x000a_PrtFontName=Co 6 2 3 10 2" xfId="4710"/>
    <cellStyle name=" 3]_x000d__x000a_Zoomed=1_x000d__x000a_Row=0_x000d__x000a_Column=0_x000d__x000a_Height=300_x000d__x000a_Width=300_x000d__x000a_FontName=細明體_x000d__x000a_FontStyle=0_x000d__x000a_FontSize=9_x000d__x000a_PrtFontName=Co 5 3 2 3" xfId="4711"/>
    <cellStyle name=" 3]_x000d__x000a_Zoomed=1_x000d__x000a_Row=0_x000d__x000a_Column=0_x000d__x000a_Height=300_x000d__x000a_Width=300_x000d__x000a_FontName=細明體_x000d__x000a_FontStyle=0_x000d__x000a_FontSize=9_x000d__x000a_PrtFontName=Co 5 3 3" xfId="4712"/>
    <cellStyle name=" 3]_x000d__x000a_Zoomed=1_x000d__x000a_Row=0_x000d__x000a_Column=0_x000d__x000a_Height=300_x000d__x000a_Width=300_x000d__x000a_FontName=細明體_x000d__x000a_FontStyle=0_x000d__x000a_FontSize=9_x000d__x000a_PrtFontName=Co 5 3 3 2" xfId="4713"/>
    <cellStyle name=" 3]_x000d__x000a_Zoomed=1_x000d__x000a_Row=0_x000d__x000a_Column=0_x000d__x000a_Height=300_x000d__x000a_Width=300_x000d__x000a_FontName=細明體_x000d__x000a_FontStyle=0_x000d__x000a_FontSize=9_x000d__x000a_PrtFontName=Co 5 3 3 2 2" xfId="4714"/>
    <cellStyle name=" 3]_x000d__x000a_Zoomed=1_x000d__x000a_Row=0_x000d__x000a_Column=0_x000d__x000a_Height=300_x000d__x000a_Width=300_x000d__x000a_FontName=細明體_x000d__x000a_FontStyle=0_x000d__x000a_FontSize=9_x000d__x000a_PrtFontName=Co 5 3 3 3" xfId="4715"/>
    <cellStyle name=" 3]_x000d__x000a_Zoomed=1_x000d__x000a_Row=0_x000d__x000a_Column=0_x000d__x000a_Height=300_x000d__x000a_Width=300_x000d__x000a_FontName=細明體_x000d__x000a_FontStyle=0_x000d__x000a_FontSize=9_x000d__x000a_PrtFontName=Co 5 3 4" xfId="4716"/>
    <cellStyle name=" 3]_x000d__x000a_Zoomed=1_x000d__x000a_Row=0_x000d__x000a_Column=0_x000d__x000a_Height=300_x000d__x000a_Width=300_x000d__x000a_FontName=細明體_x000d__x000a_FontStyle=0_x000d__x000a_FontSize=9_x000d__x000a_PrtFontName=Co 5 3 4 2" xfId="4717"/>
    <cellStyle name=" 3]_x000d__x000a_Zoomed=1_x000d__x000a_Row=0_x000d__x000a_Column=0_x000d__x000a_Height=300_x000d__x000a_Width=300_x000d__x000a_FontName=細明體_x000d__x000a_FontStyle=0_x000d__x000a_FontSize=9_x000d__x000a_PrtFontName=Co 5 3 4 2 2" xfId="4718"/>
    <cellStyle name=" 3]_x000d__x000a_Zoomed=1_x000d__x000a_Row=0_x000d__x000a_Column=0_x000d__x000a_Height=300_x000d__x000a_Width=300_x000d__x000a_FontName=細明體_x000d__x000a_FontStyle=0_x000d__x000a_FontSize=9_x000d__x000a_PrtFontName=Co 5 3 4 3" xfId="4719"/>
    <cellStyle name=" 3]_x000d__x000a_Zoomed=1_x000d__x000a_Row=0_x000d__x000a_Column=0_x000d__x000a_Height=300_x000d__x000a_Width=300_x000d__x000a_FontName=細明體_x000d__x000a_FontStyle=0_x000d__x000a_FontSize=9_x000d__x000a_PrtFontName=Co 5 3 5" xfId="4720"/>
    <cellStyle name=" 3]_x000d__x000a_Zoomed=1_x000d__x000a_Row=0_x000d__x000a_Column=0_x000d__x000a_Height=300_x000d__x000a_Width=300_x000d__x000a_FontName=細明體_x000d__x000a_FontStyle=0_x000d__x000a_FontSize=9_x000d__x000a_PrtFontName=Co 5 3 5 2" xfId="4721"/>
    <cellStyle name=" 3]_x000d__x000a_Zoomed=1_x000d__x000a_Row=0_x000d__x000a_Column=0_x000d__x000a_Height=300_x000d__x000a_Width=300_x000d__x000a_FontName=細明體_x000d__x000a_FontStyle=0_x000d__x000a_FontSize=9_x000d__x000a_PrtFontName=Co 5 3 5 2 2" xfId="4722"/>
    <cellStyle name=" 3]_x000d__x000a_Zoomed=1_x000d__x000a_Row=0_x000d__x000a_Column=0_x000d__x000a_Height=300_x000d__x000a_Width=300_x000d__x000a_FontName=細明體_x000d__x000a_FontStyle=0_x000d__x000a_FontSize=9_x000d__x000a_PrtFontName=Co 5 3 5 3" xfId="4723"/>
    <cellStyle name=" 3]_x000d__x000a_Zoomed=1_x000d__x000a_Row=0_x000d__x000a_Column=0_x000d__x000a_Height=300_x000d__x000a_Width=300_x000d__x000a_FontName=細明體_x000d__x000a_FontStyle=0_x000d__x000a_FontSize=9_x000d__x000a_PrtFontName=Co 5 3 6" xfId="4724"/>
    <cellStyle name=" 3]_x000d__x000a_Zoomed=1_x000d__x000a_Row=0_x000d__x000a_Column=0_x000d__x000a_Height=300_x000d__x000a_Width=300_x000d__x000a_FontName=細明體_x000d__x000a_FontStyle=0_x000d__x000a_FontSize=9_x000d__x000a_PrtFontName=Co 5 3 6 2" xfId="4725"/>
    <cellStyle name=" 3]_x000d__x000a_Zoomed=1_x000d__x000a_Row=0_x000d__x000a_Column=0_x000d__x000a_Height=300_x000d__x000a_Width=300_x000d__x000a_FontName=細明體_x000d__x000a_FontStyle=0_x000d__x000a_FontSize=9_x000d__x000a_PrtFontName=Co 5 3 6 2 2" xfId="4726"/>
    <cellStyle name=" 3]_x000d__x000a_Zoomed=1_x000d__x000a_Row=0_x000d__x000a_Column=0_x000d__x000a_Height=300_x000d__x000a_Width=300_x000d__x000a_FontName=細明體_x000d__x000a_FontStyle=0_x000d__x000a_FontSize=9_x000d__x000a_PrtFontName=Co 5 3 7 2 2" xfId="4727"/>
    <cellStyle name=" 3]_x000d__x000a_Zoomed=1_x000d__x000a_Row=0_x000d__x000a_Column=0_x000d__x000a_Height=300_x000d__x000a_Width=300_x000d__x000a_FontName=細明體_x000d__x000a_FontStyle=0_x000d__x000a_FontSize=9_x000d__x000a_PrtFontName=Co 5 3 8 2" xfId="4728"/>
    <cellStyle name=" 3]_x000d__x000a_Zoomed=1_x000d__x000a_Row=0_x000d__x000a_Column=0_x000d__x000a_Height=300_x000d__x000a_Width=300_x000d__x000a_FontName=細明體_x000d__x000a_FontStyle=0_x000d__x000a_FontSize=9_x000d__x000a_PrtFontName=Co 5 3 8 2 2" xfId="4729"/>
    <cellStyle name=" 3]_x000d__x000a_Zoomed=1_x000d__x000a_Row=0_x000d__x000a_Column=0_x000d__x000a_Height=300_x000d__x000a_Width=300_x000d__x000a_FontName=細明體_x000d__x000a_FontStyle=0_x000d__x000a_FontSize=9_x000d__x000a_PrtFontName=Co 5 3 9" xfId="4730"/>
    <cellStyle name=" 3]_x000d__x000a_Zoomed=1_x000d__x000a_Row=0_x000d__x000a_Column=0_x000d__x000a_Height=300_x000d__x000a_Width=300_x000d__x000a_FontName=細明體_x000d__x000a_FontStyle=0_x000d__x000a_FontSize=9_x000d__x000a_PrtFontName=Co 5 3 9 2" xfId="4731"/>
    <cellStyle name=" 3]_x000d__x000a_Zoomed=1_x000d__x000a_Row=0_x000d__x000a_Column=0_x000d__x000a_Height=300_x000d__x000a_Width=300_x000d__x000a_FontName=細明體_x000d__x000a_FontStyle=0_x000d__x000a_FontSize=9_x000d__x000a_PrtFontName=Co 5 3 9 2 2" xfId="4732"/>
    <cellStyle name=" 3]_x000d__x000a_Zoomed=1_x000d__x000a_Row=0_x000d__x000a_Column=0_x000d__x000a_Height=300_x000d__x000a_Width=300_x000d__x000a_FontName=細明體_x000d__x000a_FontStyle=0_x000d__x000a_FontSize=9_x000d__x000a_PrtFontName=Co 8 8 2 3" xfId="4733"/>
    <cellStyle name=" 3]_x000d__x000a_Zoomed=1_x000d__x000a_Row=0_x000d__x000a_Column=0_x000d__x000a_Height=300_x000d__x000a_Width=300_x000d__x000a_FontName=細明體_x000d__x000a_FontStyle=0_x000d__x000a_FontSize=9_x000d__x000a_PrtFontName=Co 5 4" xfId="4734"/>
    <cellStyle name=" 3]_x000d__x000a_Zoomed=1_x000d__x000a_Row=0_x000d__x000a_Column=0_x000d__x000a_Height=300_x000d__x000a_Width=300_x000d__x000a_FontName=細明體_x000d__x000a_FontStyle=0_x000d__x000a_FontSize=9_x000d__x000a_PrtFontName=Co 6 2 3 11" xfId="4735"/>
    <cellStyle name=" 3]_x000d__x000a_Zoomed=1_x000d__x000a_Row=0_x000d__x000a_Column=0_x000d__x000a_Height=300_x000d__x000a_Width=300_x000d__x000a_FontName=細明體_x000d__x000a_FontStyle=0_x000d__x000a_FontSize=9_x000d__x000a_PrtFontName=Co 5 4 10" xfId="4736"/>
    <cellStyle name=" 3]_x000d__x000a_Zoomed=1_x000d__x000a_Row=0_x000d__x000a_Column=0_x000d__x000a_Height=300_x000d__x000a_Width=300_x000d__x000a_FontName=細明體_x000d__x000a_FontStyle=0_x000d__x000a_FontSize=9_x000d__x000a_PrtFontName=Co 5 4 10 2" xfId="4737"/>
    <cellStyle name=" 3]_x000d__x000a_Zoomed=1_x000d__x000a_Row=0_x000d__x000a_Column=0_x000d__x000a_Height=300_x000d__x000a_Width=300_x000d__x000a_FontName=細明體_x000d__x000a_FontStyle=0_x000d__x000a_FontSize=9_x000d__x000a_PrtFontName=Co 5 4 11" xfId="4738"/>
    <cellStyle name=" 3]_x000d__x000a_Zoomed=1_x000d__x000a_Row=0_x000d__x000a_Column=0_x000d__x000a_Height=300_x000d__x000a_Width=300_x000d__x000a_FontName=細明體_x000d__x000a_FontStyle=0_x000d__x000a_FontSize=9_x000d__x000a_PrtFontName=Co 5 4 2" xfId="4739"/>
    <cellStyle name=" 3]_x000d__x000a_Zoomed=1_x000d__x000a_Row=0_x000d__x000a_Column=0_x000d__x000a_Height=300_x000d__x000a_Width=300_x000d__x000a_FontName=細明體_x000d__x000a_FontStyle=0_x000d__x000a_FontSize=9_x000d__x000a_PrtFontName=Co 5 4 2 3" xfId="4740"/>
    <cellStyle name=" 3]_x000d__x000a_Zoomed=1_x000d__x000a_Row=0_x000d__x000a_Column=0_x000d__x000a_Height=300_x000d__x000a_Width=300_x000d__x000a_FontName=細明體_x000d__x000a_FontStyle=0_x000d__x000a_FontSize=9_x000d__x000a_PrtFontName=Co 5 4 3" xfId="4741"/>
    <cellStyle name=" 3]_x000d__x000a_Zoomed=1_x000d__x000a_Row=0_x000d__x000a_Column=0_x000d__x000a_Height=300_x000d__x000a_Width=300_x000d__x000a_FontName=細明體_x000d__x000a_FontStyle=0_x000d__x000a_FontSize=9_x000d__x000a_PrtFontName=Co 5 4 3 2" xfId="4742"/>
    <cellStyle name=" 3]_x000d__x000a_Zoomed=1_x000d__x000a_Row=0_x000d__x000a_Column=0_x000d__x000a_Height=300_x000d__x000a_Width=300_x000d__x000a_FontName=細明體_x000d__x000a_FontStyle=0_x000d__x000a_FontSize=9_x000d__x000a_PrtFontName=Co 5 4 3 2 2" xfId="4743"/>
    <cellStyle name=" 3]_x000d__x000a_Zoomed=1_x000d__x000a_Row=0_x000d__x000a_Column=0_x000d__x000a_Height=300_x000d__x000a_Width=300_x000d__x000a_FontName=細明體_x000d__x000a_FontStyle=0_x000d__x000a_FontSize=9_x000d__x000a_PrtFontName=Co 5 4 3 3" xfId="4744"/>
    <cellStyle name=" 3]_x000d__x000a_Zoomed=1_x000d__x000a_Row=0_x000d__x000a_Column=0_x000d__x000a_Height=300_x000d__x000a_Width=300_x000d__x000a_FontName=細明體_x000d__x000a_FontStyle=0_x000d__x000a_FontSize=9_x000d__x000a_PrtFontName=Co 5 4 4" xfId="4745"/>
    <cellStyle name=" 3]_x000d__x000a_Zoomed=1_x000d__x000a_Row=0_x000d__x000a_Column=0_x000d__x000a_Height=300_x000d__x000a_Width=300_x000d__x000a_FontName=細明體_x000d__x000a_FontStyle=0_x000d__x000a_FontSize=9_x000d__x000a_PrtFontName=Co 5 4 4 2" xfId="4746"/>
    <cellStyle name=" 3]_x000d__x000a_Zoomed=1_x000d__x000a_Row=0_x000d__x000a_Column=0_x000d__x000a_Height=300_x000d__x000a_Width=300_x000d__x000a_FontName=細明體_x000d__x000a_FontStyle=0_x000d__x000a_FontSize=9_x000d__x000a_PrtFontName=Co 5 4 4 3" xfId="4747"/>
    <cellStyle name=" 3]_x000d__x000a_Zoomed=1_x000d__x000a_Row=0_x000d__x000a_Column=0_x000d__x000a_Height=300_x000d__x000a_Width=300_x000d__x000a_FontName=細明體_x000d__x000a_FontStyle=0_x000d__x000a_FontSize=9_x000d__x000a_PrtFontName=Co 5 4 5" xfId="4748"/>
    <cellStyle name=" 3]_x000d__x000a_Zoomed=1_x000d__x000a_Row=0_x000d__x000a_Column=0_x000d__x000a_Height=300_x000d__x000a_Width=300_x000d__x000a_FontName=細明體_x000d__x000a_FontStyle=0_x000d__x000a_FontSize=9_x000d__x000a_PrtFontName=Co 5 4 5 2" xfId="4749"/>
    <cellStyle name=" 3]_x000d__x000a_Zoomed=1_x000d__x000a_Row=0_x000d__x000a_Column=0_x000d__x000a_Height=300_x000d__x000a_Width=300_x000d__x000a_FontName=細明體_x000d__x000a_FontStyle=0_x000d__x000a_FontSize=9_x000d__x000a_PrtFontName=Co 5 4 5 3" xfId="4750"/>
    <cellStyle name=" 3]_x000d__x000a_Zoomed=1_x000d__x000a_Row=0_x000d__x000a_Column=0_x000d__x000a_Height=300_x000d__x000a_Width=300_x000d__x000a_FontName=細明體_x000d__x000a_FontStyle=0_x000d__x000a_FontSize=9_x000d__x000a_PrtFontName=Co 5 4 6" xfId="4751"/>
    <cellStyle name=" 3]_x000d__x000a_Zoomed=1_x000d__x000a_Row=0_x000d__x000a_Column=0_x000d__x000a_Height=300_x000d__x000a_Width=300_x000d__x000a_FontName=細明體_x000d__x000a_FontStyle=0_x000d__x000a_FontSize=9_x000d__x000a_PrtFontName=Co 5 4 6 2" xfId="4752"/>
    <cellStyle name=" 3]_x000d__x000a_Zoomed=1_x000d__x000a_Row=0_x000d__x000a_Column=0_x000d__x000a_Height=300_x000d__x000a_Width=300_x000d__x000a_FontName=細明體_x000d__x000a_FontStyle=0_x000d__x000a_FontSize=9_x000d__x000a_PrtFontName=Co 5 4 7 3" xfId="4753"/>
    <cellStyle name=" 3]_x000d__x000a_Zoomed=1_x000d__x000a_Row=0_x000d__x000a_Column=0_x000d__x000a_Height=300_x000d__x000a_Width=300_x000d__x000a_FontName=細明體_x000d__x000a_FontStyle=0_x000d__x000a_FontSize=9_x000d__x000a_PrtFontName=Co 5 4 8 2" xfId="4754"/>
    <cellStyle name=" 3]_x000d__x000a_Zoomed=1_x000d__x000a_Row=0_x000d__x000a_Column=0_x000d__x000a_Height=300_x000d__x000a_Width=300_x000d__x000a_FontName=細明體_x000d__x000a_FontStyle=0_x000d__x000a_FontSize=9_x000d__x000a_PrtFontName=Co 5 4 8 2 2" xfId="4755"/>
    <cellStyle name=" 3]_x000d__x000a_Zoomed=1_x000d__x000a_Row=0_x000d__x000a_Column=0_x000d__x000a_Height=300_x000d__x000a_Width=300_x000d__x000a_FontName=細明體_x000d__x000a_FontStyle=0_x000d__x000a_FontSize=9_x000d__x000a_PrtFontName=Co 5 4 8 3" xfId="4756"/>
    <cellStyle name=" 3]_x000d__x000a_Zoomed=1_x000d__x000a_Row=0_x000d__x000a_Column=0_x000d__x000a_Height=300_x000d__x000a_Width=300_x000d__x000a_FontName=細明體_x000d__x000a_FontStyle=0_x000d__x000a_FontSize=9_x000d__x000a_PrtFontName=Co 5 4 9" xfId="4757"/>
    <cellStyle name=" 3]_x000d__x000a_Zoomed=1_x000d__x000a_Row=0_x000d__x000a_Column=0_x000d__x000a_Height=300_x000d__x000a_Width=300_x000d__x000a_FontName=細明體_x000d__x000a_FontStyle=0_x000d__x000a_FontSize=9_x000d__x000a_PrtFontName=Co 5 4 9 2" xfId="4758"/>
    <cellStyle name=" 3]_x000d__x000a_Zoomed=1_x000d__x000a_Row=0_x000d__x000a_Column=0_x000d__x000a_Height=300_x000d__x000a_Width=300_x000d__x000a_FontName=細明體_x000d__x000a_FontStyle=0_x000d__x000a_FontSize=9_x000d__x000a_PrtFontName=Co 5 4 9 3" xfId="4759"/>
    <cellStyle name=" 3]_x000d__x000a_Zoomed=1_x000d__x000a_Row=0_x000d__x000a_Column=0_x000d__x000a_Height=300_x000d__x000a_Width=300_x000d__x000a_FontName=細明體_x000d__x000a_FontStyle=0_x000d__x000a_FontSize=9_x000d__x000a_PrtFontName=Co 5 5 2 2" xfId="4760"/>
    <cellStyle name=" 3]_x000d__x000a_Zoomed=1_x000d__x000a_Row=0_x000d__x000a_Column=0_x000d__x000a_Height=300_x000d__x000a_Width=300_x000d__x000a_FontName=細明體_x000d__x000a_FontStyle=0_x000d__x000a_FontSize=9_x000d__x000a_PrtFontName=Co 5 5 3" xfId="4761"/>
    <cellStyle name=" 3]_x000d__x000a_Zoomed=1_x000d__x000a_Row=0_x000d__x000a_Column=0_x000d__x000a_Height=300_x000d__x000a_Width=300_x000d__x000a_FontName=細明體_x000d__x000a_FontStyle=0_x000d__x000a_FontSize=9_x000d__x000a_PrtFontName=Co 5 6 2" xfId="4762"/>
    <cellStyle name=" 3]_x000d__x000a_Zoomed=1_x000d__x000a_Row=0_x000d__x000a_Column=0_x000d__x000a_Height=300_x000d__x000a_Width=300_x000d__x000a_FontName=細明體_x000d__x000a_FontStyle=0_x000d__x000a_FontSize=9_x000d__x000a_PrtFontName=Co 5 6 2 2" xfId="4763"/>
    <cellStyle name=" 3]_x000d__x000a_Zoomed=1_x000d__x000a_Row=0_x000d__x000a_Column=0_x000d__x000a_Height=300_x000d__x000a_Width=300_x000d__x000a_FontName=細明體_x000d__x000a_FontStyle=0_x000d__x000a_FontSize=9_x000d__x000a_PrtFontName=Co 5 6 3" xfId="4764"/>
    <cellStyle name=" 3]_x000d__x000a_Zoomed=1_x000d__x000a_Row=0_x000d__x000a_Column=0_x000d__x000a_Height=300_x000d__x000a_Width=300_x000d__x000a_FontName=細明體_x000d__x000a_FontStyle=0_x000d__x000a_FontSize=9_x000d__x000a_PrtFontName=Co 5 7" xfId="4765"/>
    <cellStyle name=" 3]_x000d__x000a_Zoomed=1_x000d__x000a_Row=0_x000d__x000a_Column=0_x000d__x000a_Height=300_x000d__x000a_Width=300_x000d__x000a_FontName=細明體_x000d__x000a_FontStyle=0_x000d__x000a_FontSize=9_x000d__x000a_PrtFontName=Co 5 7 2" xfId="4766"/>
    <cellStyle name=" 3]_x000d__x000a_Zoomed=1_x000d__x000a_Row=0_x000d__x000a_Column=0_x000d__x000a_Height=300_x000d__x000a_Width=300_x000d__x000a_FontName=細明體_x000d__x000a_FontStyle=0_x000d__x000a_FontSize=9_x000d__x000a_PrtFontName=Co 5 7 2 2" xfId="4767"/>
    <cellStyle name=" 3]_x000d__x000a_Zoomed=1_x000d__x000a_Row=0_x000d__x000a_Column=0_x000d__x000a_Height=300_x000d__x000a_Width=300_x000d__x000a_FontName=細明體_x000d__x000a_FontStyle=0_x000d__x000a_FontSize=9_x000d__x000a_PrtFontName=Co 5 7 3" xfId="4768"/>
    <cellStyle name=" 3]_x000d__x000a_Zoomed=1_x000d__x000a_Row=0_x000d__x000a_Column=0_x000d__x000a_Height=300_x000d__x000a_Width=300_x000d__x000a_FontName=細明體_x000d__x000a_FontStyle=0_x000d__x000a_FontSize=9_x000d__x000a_PrtFontName=Co 5 8" xfId="4769"/>
    <cellStyle name=" 3]_x000d__x000a_Zoomed=1_x000d__x000a_Row=0_x000d__x000a_Column=0_x000d__x000a_Height=300_x000d__x000a_Width=300_x000d__x000a_FontName=細明體_x000d__x000a_FontStyle=0_x000d__x000a_FontSize=9_x000d__x000a_PrtFontName=Co 5 8 2" xfId="4770"/>
    <cellStyle name=" 3]_x000d__x000a_Zoomed=1_x000d__x000a_Row=0_x000d__x000a_Column=0_x000d__x000a_Height=300_x000d__x000a_Width=300_x000d__x000a_FontName=細明體_x000d__x000a_FontStyle=0_x000d__x000a_FontSize=9_x000d__x000a_PrtFontName=Co 5 8 3" xfId="4771"/>
    <cellStyle name=" 3]_x000d__x000a_Zoomed=1_x000d__x000a_Row=0_x000d__x000a_Column=0_x000d__x000a_Height=300_x000d__x000a_Width=300_x000d__x000a_FontName=細明體_x000d__x000a_FontStyle=0_x000d__x000a_FontSize=9_x000d__x000a_PrtFontName=Co 5 8 3 2" xfId="4772"/>
    <cellStyle name=" 3]_x000d__x000a_Zoomed=1_x000d__x000a_Row=0_x000d__x000a_Column=0_x000d__x000a_Height=300_x000d__x000a_Width=300_x000d__x000a_FontName=細明體_x000d__x000a_FontStyle=0_x000d__x000a_FontSize=9_x000d__x000a_PrtFontName=Co 5 8 3 2 2" xfId="4773"/>
    <cellStyle name=" 3]_x000d__x000a_Zoomed=1_x000d__x000a_Row=0_x000d__x000a_Column=0_x000d__x000a_Height=300_x000d__x000a_Width=300_x000d__x000a_FontName=細明體_x000d__x000a_FontStyle=0_x000d__x000a_FontSize=9_x000d__x000a_PrtFontName=Co 5 8 3 3" xfId="4774"/>
    <cellStyle name=" 3]_x000d__x000a_Zoomed=1_x000d__x000a_Row=0_x000d__x000a_Column=0_x000d__x000a_Height=300_x000d__x000a_Width=300_x000d__x000a_FontName=細明體_x000d__x000a_FontStyle=0_x000d__x000a_FontSize=9_x000d__x000a_PrtFontName=Co 5 8 4 2 2" xfId="4775"/>
    <cellStyle name=" 3]_x000d__x000a_Zoomed=1_x000d__x000a_Row=0_x000d__x000a_Column=0_x000d__x000a_Height=300_x000d__x000a_Width=300_x000d__x000a_FontName=細明體_x000d__x000a_FontStyle=0_x000d__x000a_FontSize=9_x000d__x000a_PrtFontName=Co 5 8 4 3" xfId="4776"/>
    <cellStyle name=" 3]_x000d__x000a_Zoomed=1_x000d__x000a_Row=0_x000d__x000a_Column=0_x000d__x000a_Height=300_x000d__x000a_Width=300_x000d__x000a_FontName=細明體_x000d__x000a_FontStyle=0_x000d__x000a_FontSize=9_x000d__x000a_PrtFontName=Co 5 8 5 2" xfId="4777"/>
    <cellStyle name=" 3]_x000d__x000a_Zoomed=1_x000d__x000a_Row=0_x000d__x000a_Column=0_x000d__x000a_Height=300_x000d__x000a_Width=300_x000d__x000a_FontName=細明體_x000d__x000a_FontStyle=0_x000d__x000a_FontSize=9_x000d__x000a_PrtFontName=Co 5 8 5 2 2" xfId="4778"/>
    <cellStyle name=" 3]_x000d__x000a_Zoomed=1_x000d__x000a_Row=0_x000d__x000a_Column=0_x000d__x000a_Height=300_x000d__x000a_Width=300_x000d__x000a_FontName=細明體_x000d__x000a_FontStyle=0_x000d__x000a_FontSize=9_x000d__x000a_PrtFontName=Co 5 8 5 3" xfId="4779"/>
    <cellStyle name=" 3]_x000d__x000a_Zoomed=1_x000d__x000a_Row=0_x000d__x000a_Column=0_x000d__x000a_Height=300_x000d__x000a_Width=300_x000d__x000a_FontName=細明體_x000d__x000a_FontStyle=0_x000d__x000a_FontSize=9_x000d__x000a_PrtFontName=Co 5 8 6 2" xfId="4780"/>
    <cellStyle name=" 3]_x000d__x000a_Zoomed=1_x000d__x000a_Row=0_x000d__x000a_Column=0_x000d__x000a_Height=300_x000d__x000a_Width=300_x000d__x000a_FontName=細明體_x000d__x000a_FontStyle=0_x000d__x000a_FontSize=9_x000d__x000a_PrtFontName=Co 5 9" xfId="4781"/>
    <cellStyle name=" 3]_x000d__x000a_Zoomed=1_x000d__x000a_Row=0_x000d__x000a_Column=0_x000d__x000a_Height=300_x000d__x000a_Width=300_x000d__x000a_FontName=細明體_x000d__x000a_FontStyle=0_x000d__x000a_FontSize=9_x000d__x000a_PrtFontName=Co 5 9 2" xfId="4782"/>
    <cellStyle name=" 3]_x000d__x000a_Zoomed=1_x000d__x000a_Row=0_x000d__x000a_Column=0_x000d__x000a_Height=300_x000d__x000a_Width=300_x000d__x000a_FontName=細明體_x000d__x000a_FontStyle=0_x000d__x000a_FontSize=9_x000d__x000a_PrtFontName=Co 6 2 2" xfId="4783"/>
    <cellStyle name=" 3]_x000d__x000a_Zoomed=1_x000d__x000a_Row=0_x000d__x000a_Column=0_x000d__x000a_Height=300_x000d__x000a_Width=300_x000d__x000a_FontName=細明體_x000d__x000a_FontStyle=0_x000d__x000a_FontSize=9_x000d__x000a_PrtFontName=Co 6 2 2 10" xfId="4784"/>
    <cellStyle name=" 3]_x000d__x000a_Zoomed=1_x000d__x000a_Row=0_x000d__x000a_Column=0_x000d__x000a_Height=300_x000d__x000a_Width=300_x000d__x000a_FontName=細明體_x000d__x000a_FontStyle=0_x000d__x000a_FontSize=9_x000d__x000a_PrtFontName=Co 6 2 2 10 2" xfId="4785"/>
    <cellStyle name=" 3]_x000d__x000a_Zoomed=1_x000d__x000a_Row=0_x000d__x000a_Column=0_x000d__x000a_Height=300_x000d__x000a_Width=300_x000d__x000a_FontName=細明體_x000d__x000a_FontStyle=0_x000d__x000a_FontSize=9_x000d__x000a_PrtFontName=Co 6 2 2 10 2 2" xfId="4786"/>
    <cellStyle name=" 3]_x000d__x000a_Zoomed=1_x000d__x000a_Row=0_x000d__x000a_Column=0_x000d__x000a_Height=300_x000d__x000a_Width=300_x000d__x000a_FontName=細明體_x000d__x000a_FontStyle=0_x000d__x000a_FontSize=9_x000d__x000a_PrtFontName=Co 6 2 2 11" xfId="4787"/>
    <cellStyle name=" 3]_x000d__x000a_Zoomed=1_x000d__x000a_Row=0_x000d__x000a_Column=0_x000d__x000a_Height=300_x000d__x000a_Width=300_x000d__x000a_FontName=細明體_x000d__x000a_FontStyle=0_x000d__x000a_FontSize=9_x000d__x000a_PrtFontName=Co 6 2 2 12" xfId="4788"/>
    <cellStyle name=" 3]_x000d__x000a_Zoomed=1_x000d__x000a_Row=0_x000d__x000a_Column=0_x000d__x000a_Height=300_x000d__x000a_Width=300_x000d__x000a_FontName=細明體_x000d__x000a_FontStyle=0_x000d__x000a_FontSize=9_x000d__x000a_PrtFontName=Co 6 2 2 13" xfId="4789"/>
    <cellStyle name=" 3]_x000d__x000a_Zoomed=1_x000d__x000a_Row=0_x000d__x000a_Column=0_x000d__x000a_Height=300_x000d__x000a_Width=300_x000d__x000a_FontName=細明體_x000d__x000a_FontStyle=0_x000d__x000a_FontSize=9_x000d__x000a_PrtFontName=Co 6 2 2 13 2" xfId="4790"/>
    <cellStyle name=" 3]_x000d__x000a_Zoomed=1_x000d__x000a_Row=0_x000d__x000a_Column=0_x000d__x000a_Height=300_x000d__x000a_Width=300_x000d__x000a_FontName=細明體_x000d__x000a_FontStyle=0_x000d__x000a_FontSize=9_x000d__x000a_PrtFontName=Co 6 2 2 13 2 2" xfId="4791"/>
    <cellStyle name=" 3]_x000d__x000a_Zoomed=1_x000d__x000a_Row=0_x000d__x000a_Column=0_x000d__x000a_Height=300_x000d__x000a_Width=300_x000d__x000a_FontName=細明體_x000d__x000a_FontStyle=0_x000d__x000a_FontSize=9_x000d__x000a_PrtFontName=Co 6 2 2 14" xfId="4792"/>
    <cellStyle name=" 3]_x000d__x000a_Zoomed=1_x000d__x000a_Row=0_x000d__x000a_Column=0_x000d__x000a_Height=300_x000d__x000a_Width=300_x000d__x000a_FontName=細明體_x000d__x000a_FontStyle=0_x000d__x000a_FontSize=9_x000d__x000a_PrtFontName=Co 6 2 2 14 2" xfId="4793"/>
    <cellStyle name=" 3]_x000d__x000a_Zoomed=1_x000d__x000a_Row=0_x000d__x000a_Column=0_x000d__x000a_Height=300_x000d__x000a_Width=300_x000d__x000a_FontName=細明體_x000d__x000a_FontStyle=0_x000d__x000a_FontSize=9_x000d__x000a_PrtFontName=Co 6 2 2 14 2 2" xfId="4794"/>
    <cellStyle name=" 3]_x000d__x000a_Zoomed=1_x000d__x000a_Row=0_x000d__x000a_Column=0_x000d__x000a_Height=300_x000d__x000a_Width=300_x000d__x000a_FontName=細明體_x000d__x000a_FontStyle=0_x000d__x000a_FontSize=9_x000d__x000a_PrtFontName=Co 6 2 2 14 3" xfId="4795"/>
    <cellStyle name=" 3]_x000d__x000a_Zoomed=1_x000d__x000a_Row=0_x000d__x000a_Column=0_x000d__x000a_Height=300_x000d__x000a_Width=300_x000d__x000a_FontName=細明體_x000d__x000a_FontStyle=0_x000d__x000a_FontSize=9_x000d__x000a_PrtFontName=Co 6 2 2 15" xfId="4796"/>
    <cellStyle name=" 3]_x000d__x000a_Zoomed=1_x000d__x000a_Row=0_x000d__x000a_Column=0_x000d__x000a_Height=300_x000d__x000a_Width=300_x000d__x000a_FontName=細明體_x000d__x000a_FontStyle=0_x000d__x000a_FontSize=9_x000d__x000a_PrtFontName=Co 6 2 2 15 2" xfId="4797"/>
    <cellStyle name=" 3]_x000d__x000a_Zoomed=1_x000d__x000a_Row=0_x000d__x000a_Column=0_x000d__x000a_Height=300_x000d__x000a_Width=300_x000d__x000a_FontName=細明體_x000d__x000a_FontStyle=0_x000d__x000a_FontSize=9_x000d__x000a_PrtFontName=Co 6 2 2 16" xfId="4798"/>
    <cellStyle name=" 3]_x000d__x000a_Zoomed=1_x000d__x000a_Row=0_x000d__x000a_Column=0_x000d__x000a_Height=300_x000d__x000a_Width=300_x000d__x000a_FontName=細明體_x000d__x000a_FontStyle=0_x000d__x000a_FontSize=9_x000d__x000a_PrtFontName=Co 6 2 2 2" xfId="4799"/>
    <cellStyle name=" 3]_x000d__x000a_Zoomed=1_x000d__x000a_Row=0_x000d__x000a_Column=0_x000d__x000a_Height=300_x000d__x000a_Width=300_x000d__x000a_FontName=細明體_x000d__x000a_FontStyle=0_x000d__x000a_FontSize=9_x000d__x000a_PrtFontName=Co 6 2 2 2 2" xfId="4800"/>
    <cellStyle name=" 3]_x000d__x000a_Zoomed=1_x000d__x000a_Row=0_x000d__x000a_Column=0_x000d__x000a_Height=300_x000d__x000a_Width=300_x000d__x000a_FontName=細明體_x000d__x000a_FontStyle=0_x000d__x000a_FontSize=9_x000d__x000a_PrtFontName=Co 6 2 2 3 2 2" xfId="4801"/>
    <cellStyle name=" 3]_x000d__x000a_Zoomed=1_x000d__x000a_Row=0_x000d__x000a_Column=0_x000d__x000a_Height=300_x000d__x000a_Width=300_x000d__x000a_FontName=細明體_x000d__x000a_FontStyle=0_x000d__x000a_FontSize=9_x000d__x000a_PrtFontName=Co 6 2 2 3 3" xfId="4802"/>
    <cellStyle name=" 3]_x000d__x000a_Zoomed=1_x000d__x000a_Row=0_x000d__x000a_Column=0_x000d__x000a_Height=300_x000d__x000a_Width=300_x000d__x000a_FontName=細明體_x000d__x000a_FontStyle=0_x000d__x000a_FontSize=9_x000d__x000a_PrtFontName=Co 6 2 2 4 2" xfId="4803"/>
    <cellStyle name=" 3]_x000d__x000a_Zoomed=1_x000d__x000a_Row=0_x000d__x000a_Column=0_x000d__x000a_Height=300_x000d__x000a_Width=300_x000d__x000a_FontName=細明體_x000d__x000a_FontStyle=0_x000d__x000a_FontSize=9_x000d__x000a_PrtFontName=Co 6 2 2 4 2 2" xfId="4804"/>
    <cellStyle name=" 3]_x000d__x000a_Zoomed=1_x000d__x000a_Row=0_x000d__x000a_Column=0_x000d__x000a_Height=300_x000d__x000a_Width=300_x000d__x000a_FontName=細明體_x000d__x000a_FontStyle=0_x000d__x000a_FontSize=9_x000d__x000a_PrtFontName=Co 6 2 2 4 3" xfId="4805"/>
    <cellStyle name=" 3]_x000d__x000a_Zoomed=1_x000d__x000a_Row=0_x000d__x000a_Column=0_x000d__x000a_Height=300_x000d__x000a_Width=300_x000d__x000a_FontName=細明體_x000d__x000a_FontStyle=0_x000d__x000a_FontSize=9_x000d__x000a_PrtFontName=Co 6 2 2 5" xfId="4806"/>
    <cellStyle name=" 3]_x000d__x000a_Zoomed=1_x000d__x000a_Row=0_x000d__x000a_Column=0_x000d__x000a_Height=300_x000d__x000a_Width=300_x000d__x000a_FontName=細明體_x000d__x000a_FontStyle=0_x000d__x000a_FontSize=9_x000d__x000a_PrtFontName=Co 6 2 2 6 3" xfId="4807"/>
    <cellStyle name=" 3]_x000d__x000a_Zoomed=1_x000d__x000a_Row=0_x000d__x000a_Column=0_x000d__x000a_Height=300_x000d__x000a_Width=300_x000d__x000a_FontName=細明體_x000d__x000a_FontStyle=0_x000d__x000a_FontSize=9_x000d__x000a_PrtFontName=Co 6 2 2 7" xfId="4808"/>
    <cellStyle name=" 3]_x000d__x000a_Zoomed=1_x000d__x000a_Row=0_x000d__x000a_Column=0_x000d__x000a_Height=300_x000d__x000a_Width=300_x000d__x000a_FontName=細明體_x000d__x000a_FontStyle=0_x000d__x000a_FontSize=9_x000d__x000a_PrtFontName=Co 6 2 2 7 3" xfId="4809"/>
    <cellStyle name="差_精制静设备 " xfId="4810"/>
    <cellStyle name=" 3]_x000d__x000a_Zoomed=1_x000d__x000a_Row=0_x000d__x000a_Column=0_x000d__x000a_Height=300_x000d__x000a_Width=300_x000d__x000a_FontName=細明體_x000d__x000a_FontStyle=0_x000d__x000a_FontSize=9_x000d__x000a_PrtFontName=Co 6 2 2 8" xfId="4811"/>
    <cellStyle name=" 3]_x000d__x000a_Zoomed=1_x000d__x000a_Row=0_x000d__x000a_Column=0_x000d__x000a_Height=300_x000d__x000a_Width=300_x000d__x000a_FontName=細明體_x000d__x000a_FontStyle=0_x000d__x000a_FontSize=9_x000d__x000a_PrtFontName=Co 6 2 2 8 2" xfId="4812"/>
    <cellStyle name=" 3]_x000d__x000a_Zoomed=1_x000d__x000a_Row=0_x000d__x000a_Column=0_x000d__x000a_Height=300_x000d__x000a_Width=300_x000d__x000a_FontName=細明體_x000d__x000a_FontStyle=0_x000d__x000a_FontSize=9_x000d__x000a_PrtFontName=Co 6 2 2 8 2 2" xfId="4813"/>
    <cellStyle name=" 3]_x000d__x000a_Zoomed=1_x000d__x000a_Row=0_x000d__x000a_Column=0_x000d__x000a_Height=300_x000d__x000a_Width=300_x000d__x000a_FontName=細明體_x000d__x000a_FontStyle=0_x000d__x000a_FontSize=9_x000d__x000a_PrtFontName=Co 6 2 2 9" xfId="4814"/>
    <cellStyle name=" 3]_x000d__x000a_Zoomed=1_x000d__x000a_Row=0_x000d__x000a_Column=0_x000d__x000a_Height=300_x000d__x000a_Width=300_x000d__x000a_FontName=細明體_x000d__x000a_FontStyle=0_x000d__x000a_FontSize=9_x000d__x000a_PrtFontName=Co 6 2 2 9 2" xfId="4815"/>
    <cellStyle name=" 3]_x000d__x000a_Zoomed=1_x000d__x000a_Row=0_x000d__x000a_Column=0_x000d__x000a_Height=300_x000d__x000a_Width=300_x000d__x000a_FontName=細明體_x000d__x000a_FontStyle=0_x000d__x000a_FontSize=9_x000d__x000a_PrtFontName=Co 6 2 2 9 2 2" xfId="4816"/>
    <cellStyle name=" 3]_x000d__x000a_Zoomed=1_x000d__x000a_Row=0_x000d__x000a_Column=0_x000d__x000a_Height=300_x000d__x000a_Width=300_x000d__x000a_FontName=細明體_x000d__x000a_FontStyle=0_x000d__x000a_FontSize=9_x000d__x000a_PrtFontName=Co 6 2 2 9 3" xfId="4817"/>
    <cellStyle name=" 3]_x000d__x000a_Zoomed=1_x000d__x000a_Row=0_x000d__x000a_Column=0_x000d__x000a_Height=300_x000d__x000a_Width=300_x000d__x000a_FontName=細明體_x000d__x000a_FontStyle=0_x000d__x000a_FontSize=9_x000d__x000a_PrtFontName=Co 6 2 3" xfId="4818"/>
    <cellStyle name=" 3]_x000d__x000a_Zoomed=1_x000d__x000a_Row=0_x000d__x000a_Column=0_x000d__x000a_Height=300_x000d__x000a_Width=300_x000d__x000a_FontName=細明體_x000d__x000a_FontStyle=0_x000d__x000a_FontSize=9_x000d__x000a_PrtFontName=Co 6 2 4" xfId="4819"/>
    <cellStyle name=" 3]_x000d__x000a_Zoomed=1_x000d__x000a_Row=0_x000d__x000a_Column=0_x000d__x000a_Height=300_x000d__x000a_Width=300_x000d__x000a_FontName=細明體_x000d__x000a_FontStyle=0_x000d__x000a_FontSize=9_x000d__x000a_PrtFontName=Co 6 2 4 2" xfId="4820"/>
    <cellStyle name=" 3]_x000d__x000a_Zoomed=1_x000d__x000a_Row=0_x000d__x000a_Column=0_x000d__x000a_Height=300_x000d__x000a_Width=300_x000d__x000a_FontName=細明體_x000d__x000a_FontStyle=0_x000d__x000a_FontSize=9_x000d__x000a_PrtFontName=Co 6 2 5" xfId="4821"/>
    <cellStyle name=" 3]_x000d__x000a_Zoomed=1_x000d__x000a_Row=0_x000d__x000a_Column=0_x000d__x000a_Height=300_x000d__x000a_Width=300_x000d__x000a_FontName=細明體_x000d__x000a_FontStyle=0_x000d__x000a_FontSize=9_x000d__x000a_PrtFontName=Co 6 3" xfId="4822"/>
    <cellStyle name=" 3]_x000d__x000a_Zoomed=1_x000d__x000a_Row=0_x000d__x000a_Column=0_x000d__x000a_Height=300_x000d__x000a_Width=300_x000d__x000a_FontName=細明體_x000d__x000a_FontStyle=0_x000d__x000a_FontSize=9_x000d__x000a_PrtFontName=Co 6 3 10" xfId="4823"/>
    <cellStyle name=" 3]_x000d__x000a_Zoomed=1_x000d__x000a_Row=0_x000d__x000a_Column=0_x000d__x000a_Height=300_x000d__x000a_Width=300_x000d__x000a_FontName=細明體_x000d__x000a_FontStyle=0_x000d__x000a_FontSize=9_x000d__x000a_PrtFontName=Co 6 3 10 2" xfId="4824"/>
    <cellStyle name=" 3]_x000d__x000a_Zoomed=1_x000d__x000a_Row=0_x000d__x000a_Column=0_x000d__x000a_Height=300_x000d__x000a_Width=300_x000d__x000a_FontName=細明體_x000d__x000a_FontStyle=0_x000d__x000a_FontSize=9_x000d__x000a_PrtFontName=Co 6 3 10 2 2" xfId="4825"/>
    <cellStyle name=" 3]_x000d__x000a_Zoomed=1_x000d__x000a_Row=0_x000d__x000a_Column=0_x000d__x000a_Height=300_x000d__x000a_Width=300_x000d__x000a_FontName=細明體_x000d__x000a_FontStyle=0_x000d__x000a_FontSize=9_x000d__x000a_PrtFontName=Co 6 3 11" xfId="4826"/>
    <cellStyle name=" 3]_x000d__x000a_Zoomed=1_x000d__x000a_Row=0_x000d__x000a_Column=0_x000d__x000a_Height=300_x000d__x000a_Width=300_x000d__x000a_FontName=細明體_x000d__x000a_FontStyle=0_x000d__x000a_FontSize=9_x000d__x000a_PrtFontName=Co 6 3 11 2" xfId="4827"/>
    <cellStyle name=" 3]_x000d__x000a_Zoomed=1_x000d__x000a_Row=0_x000d__x000a_Column=0_x000d__x000a_Height=300_x000d__x000a_Width=300_x000d__x000a_FontName=細明體_x000d__x000a_FontStyle=0_x000d__x000a_FontSize=9_x000d__x000a_PrtFontName=Co 6 3 11 2 2" xfId="4828"/>
    <cellStyle name=" 3]_x000d__x000a_Zoomed=1_x000d__x000a_Row=0_x000d__x000a_Column=0_x000d__x000a_Height=300_x000d__x000a_Width=300_x000d__x000a_FontName=細明體_x000d__x000a_FontStyle=0_x000d__x000a_FontSize=9_x000d__x000a_PrtFontName=Co 6 3 11 3" xfId="4829"/>
    <cellStyle name=" 3]_x000d__x000a_Zoomed=1_x000d__x000a_Row=0_x000d__x000a_Column=0_x000d__x000a_Height=300_x000d__x000a_Width=300_x000d__x000a_FontName=細明體_x000d__x000a_FontStyle=0_x000d__x000a_FontSize=9_x000d__x000a_PrtFontName=Co 6 3 12" xfId="4830"/>
    <cellStyle name=" 3]_x000d__x000a_Zoomed=1_x000d__x000a_Row=0_x000d__x000a_Column=0_x000d__x000a_Height=300_x000d__x000a_Width=300_x000d__x000a_FontName=細明體_x000d__x000a_FontStyle=0_x000d__x000a_FontSize=9_x000d__x000a_PrtFontName=Co 6 3 12 2" xfId="4831"/>
    <cellStyle name=" 3]_x000d__x000a_Zoomed=1_x000d__x000a_Row=0_x000d__x000a_Column=0_x000d__x000a_Height=300_x000d__x000a_Width=300_x000d__x000a_FontName=細明體_x000d__x000a_FontStyle=0_x000d__x000a_FontSize=9_x000d__x000a_PrtFontName=Co 6 3 12 3" xfId="4832"/>
    <cellStyle name=" 3]_x000d__x000a_Zoomed=1_x000d__x000a_Row=0_x000d__x000a_Column=0_x000d__x000a_Height=300_x000d__x000a_Width=300_x000d__x000a_FontName=細明體_x000d__x000a_FontStyle=0_x000d__x000a_FontSize=9_x000d__x000a_PrtFontName=Co 6 3 13" xfId="4833"/>
    <cellStyle name=" 3]_x000d__x000a_Zoomed=1_x000d__x000a_Row=0_x000d__x000a_Column=0_x000d__x000a_Height=300_x000d__x000a_Width=300_x000d__x000a_FontName=細明體_x000d__x000a_FontStyle=0_x000d__x000a_FontSize=9_x000d__x000a_PrtFontName=Co 6 3 13 2" xfId="4834"/>
    <cellStyle name=" 3]_x000d__x000a_Zoomed=1_x000d__x000a_Row=0_x000d__x000a_Column=0_x000d__x000a_Height=300_x000d__x000a_Width=300_x000d__x000a_FontName=細明體_x000d__x000a_FontStyle=0_x000d__x000a_FontSize=9_x000d__x000a_PrtFontName=Co 6 3 13 3" xfId="4835"/>
    <cellStyle name=" 3]_x000d__x000a_Zoomed=1_x000d__x000a_Row=0_x000d__x000a_Column=0_x000d__x000a_Height=300_x000d__x000a_Width=300_x000d__x000a_FontName=細明體_x000d__x000a_FontStyle=0_x000d__x000a_FontSize=9_x000d__x000a_PrtFontName=Co 6 3 14" xfId="4836"/>
    <cellStyle name=" 3]_x000d__x000a_Zoomed=1_x000d__x000a_Row=0_x000d__x000a_Column=0_x000d__x000a_Height=300_x000d__x000a_Width=300_x000d__x000a_FontName=細明體_x000d__x000a_FontStyle=0_x000d__x000a_FontSize=9_x000d__x000a_PrtFontName=Co 6 3 14 2" xfId="4837"/>
    <cellStyle name=" 3]_x000d__x000a_Zoomed=1_x000d__x000a_Row=0_x000d__x000a_Column=0_x000d__x000a_Height=300_x000d__x000a_Width=300_x000d__x000a_FontName=細明體_x000d__x000a_FontStyle=0_x000d__x000a_FontSize=9_x000d__x000a_PrtFontName=Co 6 3 14 2 2" xfId="4838"/>
    <cellStyle name=" 3]_x000d__x000a_Zoomed=1_x000d__x000a_Row=0_x000d__x000a_Column=0_x000d__x000a_Height=300_x000d__x000a_Width=300_x000d__x000a_FontName=細明體_x000d__x000a_FontStyle=0_x000d__x000a_FontSize=9_x000d__x000a_PrtFontName=Co 6 3 14 3" xfId="4839"/>
    <cellStyle name=" 3]_x000d__x000a_Zoomed=1_x000d__x000a_Row=0_x000d__x000a_Column=0_x000d__x000a_Height=300_x000d__x000a_Width=300_x000d__x000a_FontName=細明體_x000d__x000a_FontStyle=0_x000d__x000a_FontSize=9_x000d__x000a_PrtFontName=Co 6 3 16" xfId="4840"/>
    <cellStyle name=" 3]_x000d__x000a_Zoomed=1_x000d__x000a_Row=0_x000d__x000a_Column=0_x000d__x000a_Height=300_x000d__x000a_Width=300_x000d__x000a_FontName=細明體_x000d__x000a_FontStyle=0_x000d__x000a_FontSize=9_x000d__x000a_PrtFontName=Co 6 3 2" xfId="4841"/>
    <cellStyle name=" 3]_x000d__x000a_Zoomed=1_x000d__x000a_Row=0_x000d__x000a_Column=0_x000d__x000a_Height=300_x000d__x000a_Width=300_x000d__x000a_FontName=細明體_x000d__x000a_FontStyle=0_x000d__x000a_FontSize=9_x000d__x000a_PrtFontName=Co 6 3 2 2" xfId="4842"/>
    <cellStyle name=" 3]_x000d__x000a_Zoomed=1_x000d__x000a_Row=0_x000d__x000a_Column=0_x000d__x000a_Height=300_x000d__x000a_Width=300_x000d__x000a_FontName=細明體_x000d__x000a_FontStyle=0_x000d__x000a_FontSize=9_x000d__x000a_PrtFontName=Co 6 3 2 2 2" xfId="4843"/>
    <cellStyle name=" 3]_x000d__x000a_Zoomed=1_x000d__x000a_Row=0_x000d__x000a_Column=0_x000d__x000a_Height=300_x000d__x000a_Width=300_x000d__x000a_FontName=細明體_x000d__x000a_FontStyle=0_x000d__x000a_FontSize=9_x000d__x000a_PrtFontName=Co 6 3 2 3" xfId="4844"/>
    <cellStyle name=" 3]_x000d__x000a_Zoomed=1_x000d__x000a_Row=0_x000d__x000a_Column=0_x000d__x000a_Height=300_x000d__x000a_Width=300_x000d__x000a_FontName=細明體_x000d__x000a_FontStyle=0_x000d__x000a_FontSize=9_x000d__x000a_PrtFontName=Co 6 3 3" xfId="4845"/>
    <cellStyle name=" 3]_x000d__x000a_Zoomed=1_x000d__x000a_Row=0_x000d__x000a_Column=0_x000d__x000a_Height=300_x000d__x000a_Width=300_x000d__x000a_FontName=細明體_x000d__x000a_FontStyle=0_x000d__x000a_FontSize=9_x000d__x000a_PrtFontName=Co 6 3 4" xfId="4846"/>
    <cellStyle name=" 3]_x000d__x000a_Zoomed=1_x000d__x000a_Row=0_x000d__x000a_Column=0_x000d__x000a_Height=300_x000d__x000a_Width=300_x000d__x000a_FontName=細明體_x000d__x000a_FontStyle=0_x000d__x000a_FontSize=9_x000d__x000a_PrtFontName=Co 6 3 4 2" xfId="4847"/>
    <cellStyle name=" 3]_x000d__x000a_Zoomed=1_x000d__x000a_Row=0_x000d__x000a_Column=0_x000d__x000a_Height=300_x000d__x000a_Width=300_x000d__x000a_FontName=細明體_x000d__x000a_FontStyle=0_x000d__x000a_FontSize=9_x000d__x000a_PrtFontName=Co 6 3 4 3" xfId="4848"/>
    <cellStyle name=" 3]_x000d__x000a_Zoomed=1_x000d__x000a_Row=0_x000d__x000a_Column=0_x000d__x000a_Height=300_x000d__x000a_Width=300_x000d__x000a_FontName=細明體_x000d__x000a_FontStyle=0_x000d__x000a_FontSize=9_x000d__x000a_PrtFontName=Co 6 3 5" xfId="4849"/>
    <cellStyle name=" 3]_x000d__x000a_Zoomed=1_x000d__x000a_Row=0_x000d__x000a_Column=0_x000d__x000a_Height=300_x000d__x000a_Width=300_x000d__x000a_FontName=細明體_x000d__x000a_FontStyle=0_x000d__x000a_FontSize=9_x000d__x000a_PrtFontName=Co 6 3 6" xfId="4850"/>
    <cellStyle name=" 3]_x000d__x000a_Zoomed=1_x000d__x000a_Row=0_x000d__x000a_Column=0_x000d__x000a_Height=300_x000d__x000a_Width=300_x000d__x000a_FontName=細明體_x000d__x000a_FontStyle=0_x000d__x000a_FontSize=9_x000d__x000a_PrtFontName=Co 6 3 9" xfId="4851"/>
    <cellStyle name=" 3]_x000d__x000a_Zoomed=1_x000d__x000a_Row=0_x000d__x000a_Column=0_x000d__x000a_Height=300_x000d__x000a_Width=300_x000d__x000a_FontName=細明體_x000d__x000a_FontStyle=0_x000d__x000a_FontSize=9_x000d__x000a_PrtFontName=Co 6 3 9 2" xfId="4852"/>
    <cellStyle name=" 3]_x000d__x000a_Zoomed=1_x000d__x000a_Row=0_x000d__x000a_Column=0_x000d__x000a_Height=300_x000d__x000a_Width=300_x000d__x000a_FontName=細明體_x000d__x000a_FontStyle=0_x000d__x000a_FontSize=9_x000d__x000a_PrtFontName=Co 6 3 9 2 2" xfId="4853"/>
    <cellStyle name=" 3]_x000d__x000a_Zoomed=1_x000d__x000a_Row=0_x000d__x000a_Column=0_x000d__x000a_Height=300_x000d__x000a_Width=300_x000d__x000a_FontName=細明體_x000d__x000a_FontStyle=0_x000d__x000a_FontSize=9_x000d__x000a_PrtFontName=Co 6 3 9 3" xfId="4854"/>
    <cellStyle name=" 3]_x000d__x000a_Zoomed=1_x000d__x000a_Row=0_x000d__x000a_Column=0_x000d__x000a_Height=300_x000d__x000a_Width=300_x000d__x000a_FontName=細明體_x000d__x000a_FontStyle=0_x000d__x000a_FontSize=9_x000d__x000a_PrtFontName=Co 6 4" xfId="4855"/>
    <cellStyle name=" 3]_x000d__x000a_Zoomed=1_x000d__x000a_Row=0_x000d__x000a_Column=0_x000d__x000a_Height=300_x000d__x000a_Width=300_x000d__x000a_FontName=細明體_x000d__x000a_FontStyle=0_x000d__x000a_FontSize=9_x000d__x000a_PrtFontName=Co 6 4 10" xfId="4856"/>
    <cellStyle name=" 3]_x000d__x000a_Zoomed=1_x000d__x000a_Row=0_x000d__x000a_Column=0_x000d__x000a_Height=300_x000d__x000a_Width=300_x000d__x000a_FontName=細明體_x000d__x000a_FontStyle=0_x000d__x000a_FontSize=9_x000d__x000a_PrtFontName=Co 6 4 10 2" xfId="4857"/>
    <cellStyle name=" 3]_x000d__x000a_Zoomed=1_x000d__x000a_Row=0_x000d__x000a_Column=0_x000d__x000a_Height=300_x000d__x000a_Width=300_x000d__x000a_FontName=細明體_x000d__x000a_FontStyle=0_x000d__x000a_FontSize=9_x000d__x000a_PrtFontName=Co 6 4 11" xfId="4858"/>
    <cellStyle name=" 3]_x000d__x000a_Zoomed=1_x000d__x000a_Row=0_x000d__x000a_Column=0_x000d__x000a_Height=300_x000d__x000a_Width=300_x000d__x000a_FontName=細明體_x000d__x000a_FontStyle=0_x000d__x000a_FontSize=9_x000d__x000a_PrtFontName=Co 6 4 2" xfId="4859"/>
    <cellStyle name=" 3]_x000d__x000a_Zoomed=1_x000d__x000a_Row=0_x000d__x000a_Column=0_x000d__x000a_Height=300_x000d__x000a_Width=300_x000d__x000a_FontName=細明體_x000d__x000a_FontStyle=0_x000d__x000a_FontSize=9_x000d__x000a_PrtFontName=Co 6 4 2 2" xfId="4860"/>
    <cellStyle name=" 3]_x000d__x000a_Zoomed=1_x000d__x000a_Row=0_x000d__x000a_Column=0_x000d__x000a_Height=300_x000d__x000a_Width=300_x000d__x000a_FontName=細明體_x000d__x000a_FontStyle=0_x000d__x000a_FontSize=9_x000d__x000a_PrtFontName=Co 6 4 2 2 2" xfId="4861"/>
    <cellStyle name=" 3]_x000d__x000a_Zoomed=1_x000d__x000a_Row=0_x000d__x000a_Column=0_x000d__x000a_Height=300_x000d__x000a_Width=300_x000d__x000a_FontName=細明體_x000d__x000a_FontStyle=0_x000d__x000a_FontSize=9_x000d__x000a_PrtFontName=Co 6 4 3" xfId="4862"/>
    <cellStyle name=" 3]_x000d__x000a_Zoomed=1_x000d__x000a_Row=0_x000d__x000a_Column=0_x000d__x000a_Height=300_x000d__x000a_Width=300_x000d__x000a_FontName=細明體_x000d__x000a_FontStyle=0_x000d__x000a_FontSize=9_x000d__x000a_PrtFontName=Co 6 4 3 2" xfId="4863"/>
    <cellStyle name=" 3]_x000d__x000a_Zoomed=1_x000d__x000a_Row=0_x000d__x000a_Column=0_x000d__x000a_Height=300_x000d__x000a_Width=300_x000d__x000a_FontName=細明體_x000d__x000a_FontStyle=0_x000d__x000a_FontSize=9_x000d__x000a_PrtFontName=Co 6 4 3 3" xfId="4864"/>
    <cellStyle name=" 3]_x000d__x000a_Zoomed=1_x000d__x000a_Row=0_x000d__x000a_Column=0_x000d__x000a_Height=300_x000d__x000a_Width=300_x000d__x000a_FontName=細明體_x000d__x000a_FontStyle=0_x000d__x000a_FontSize=9_x000d__x000a_PrtFontName=Co 6 4 4" xfId="4865"/>
    <cellStyle name=" 3]_x000d__x000a_Zoomed=1_x000d__x000a_Row=0_x000d__x000a_Column=0_x000d__x000a_Height=300_x000d__x000a_Width=300_x000d__x000a_FontName=細明體_x000d__x000a_FontStyle=0_x000d__x000a_FontSize=9_x000d__x000a_PrtFontName=Co 6 4 4 2" xfId="4866"/>
    <cellStyle name=" 3]_x000d__x000a_Zoomed=1_x000d__x000a_Row=0_x000d__x000a_Column=0_x000d__x000a_Height=300_x000d__x000a_Width=300_x000d__x000a_FontName=細明體_x000d__x000a_FontStyle=0_x000d__x000a_FontSize=9_x000d__x000a_PrtFontName=Co 6 4 4 3" xfId="4867"/>
    <cellStyle name=" 3]_x000d__x000a_Zoomed=1_x000d__x000a_Row=0_x000d__x000a_Column=0_x000d__x000a_Height=300_x000d__x000a_Width=300_x000d__x000a_FontName=細明體_x000d__x000a_FontStyle=0_x000d__x000a_FontSize=9_x000d__x000a_PrtFontName=Co 6 4 5" xfId="4868"/>
    <cellStyle name=" 3]_x000d__x000a_Zoomed=1_x000d__x000a_Row=0_x000d__x000a_Column=0_x000d__x000a_Height=300_x000d__x000a_Width=300_x000d__x000a_FontName=細明體_x000d__x000a_FontStyle=0_x000d__x000a_FontSize=9_x000d__x000a_PrtFontName=Co 6 4 5 2" xfId="4869"/>
    <cellStyle name=" 3]_x000d__x000a_Zoomed=1_x000d__x000a_Row=0_x000d__x000a_Column=0_x000d__x000a_Height=300_x000d__x000a_Width=300_x000d__x000a_FontName=細明體_x000d__x000a_FontStyle=0_x000d__x000a_FontSize=9_x000d__x000a_PrtFontName=Co 6 4 6" xfId="4870"/>
    <cellStyle name=" 3]_x000d__x000a_Zoomed=1_x000d__x000a_Row=0_x000d__x000a_Column=0_x000d__x000a_Height=300_x000d__x000a_Width=300_x000d__x000a_FontName=細明體_x000d__x000a_FontStyle=0_x000d__x000a_FontSize=9_x000d__x000a_PrtFontName=Co 6 4 6 2" xfId="4871"/>
    <cellStyle name=" 3]_x000d__x000a_Zoomed=1_x000d__x000a_Row=0_x000d__x000a_Column=0_x000d__x000a_Height=300_x000d__x000a_Width=300_x000d__x000a_FontName=細明體_x000d__x000a_FontStyle=0_x000d__x000a_FontSize=9_x000d__x000a_PrtFontName=Co 6 4 7 2 2" xfId="4872"/>
    <cellStyle name=" 3]_x000d__x000a_Zoomed=1_x000d__x000a_Row=0_x000d__x000a_Column=0_x000d__x000a_Height=300_x000d__x000a_Width=300_x000d__x000a_FontName=細明體_x000d__x000a_FontStyle=0_x000d__x000a_FontSize=9_x000d__x000a_PrtFontName=Co 6 4 7 3" xfId="4873"/>
    <cellStyle name=" 3]_x000d__x000a_Zoomed=1_x000d__x000a_Row=0_x000d__x000a_Column=0_x000d__x000a_Height=300_x000d__x000a_Width=300_x000d__x000a_FontName=細明體_x000d__x000a_FontStyle=0_x000d__x000a_FontSize=9_x000d__x000a_PrtFontName=Co 6 4 8 2" xfId="4874"/>
    <cellStyle name=" 3]_x000d__x000a_Zoomed=1_x000d__x000a_Row=0_x000d__x000a_Column=0_x000d__x000a_Height=300_x000d__x000a_Width=300_x000d__x000a_FontName=細明體_x000d__x000a_FontStyle=0_x000d__x000a_FontSize=9_x000d__x000a_PrtFontName=Co 6 4 8 2 2" xfId="4875"/>
    <cellStyle name=" 3]_x000d__x000a_Zoomed=1_x000d__x000a_Row=0_x000d__x000a_Column=0_x000d__x000a_Height=300_x000d__x000a_Width=300_x000d__x000a_FontName=細明體_x000d__x000a_FontStyle=0_x000d__x000a_FontSize=9_x000d__x000a_PrtFontName=Co 6 4 8 3" xfId="4876"/>
    <cellStyle name=" 3]_x000d__x000a_Zoomed=1_x000d__x000a_Row=0_x000d__x000a_Column=0_x000d__x000a_Height=300_x000d__x000a_Width=300_x000d__x000a_FontName=細明體_x000d__x000a_FontStyle=0_x000d__x000a_FontSize=9_x000d__x000a_PrtFontName=Co 6 4 9" xfId="4877"/>
    <cellStyle name=" 3]_x000d__x000a_Zoomed=1_x000d__x000a_Row=0_x000d__x000a_Column=0_x000d__x000a_Height=300_x000d__x000a_Width=300_x000d__x000a_FontName=細明體_x000d__x000a_FontStyle=0_x000d__x000a_FontSize=9_x000d__x000a_PrtFontName=Co 6 4 9 2" xfId="4878"/>
    <cellStyle name=" 3]_x000d__x000a_Zoomed=1_x000d__x000a_Row=0_x000d__x000a_Column=0_x000d__x000a_Height=300_x000d__x000a_Width=300_x000d__x000a_FontName=細明體_x000d__x000a_FontStyle=0_x000d__x000a_FontSize=9_x000d__x000a_PrtFontName=Co 6 4 9 2 2" xfId="4879"/>
    <cellStyle name=" 3]_x000d__x000a_Zoomed=1_x000d__x000a_Row=0_x000d__x000a_Column=0_x000d__x000a_Height=300_x000d__x000a_Width=300_x000d__x000a_FontName=細明體_x000d__x000a_FontStyle=0_x000d__x000a_FontSize=9_x000d__x000a_PrtFontName=Co 6 4 9 3" xfId="4880"/>
    <cellStyle name=" 3]_x000d__x000a_Zoomed=1_x000d__x000a_Row=0_x000d__x000a_Column=0_x000d__x000a_Height=300_x000d__x000a_Width=300_x000d__x000a_FontName=細明體_x000d__x000a_FontStyle=0_x000d__x000a_FontSize=9_x000d__x000a_PrtFontName=Co 6 5 2 2" xfId="4881"/>
    <cellStyle name=" 3]_x000d__x000a_Zoomed=1_x000d__x000a_Row=0_x000d__x000a_Column=0_x000d__x000a_Height=300_x000d__x000a_Width=300_x000d__x000a_FontName=細明體_x000d__x000a_FontStyle=0_x000d__x000a_FontSize=9_x000d__x000a_PrtFontName=Co 6 5 3" xfId="4882"/>
    <cellStyle name=" 3]_x000d__x000a_Zoomed=1_x000d__x000a_Row=0_x000d__x000a_Column=0_x000d__x000a_Height=300_x000d__x000a_Width=300_x000d__x000a_FontName=細明體_x000d__x000a_FontStyle=0_x000d__x000a_FontSize=9_x000d__x000a_PrtFontName=Co 6 6 2" xfId="4883"/>
    <cellStyle name=" 3]_x000d__x000a_Zoomed=1_x000d__x000a_Row=0_x000d__x000a_Column=0_x000d__x000a_Height=300_x000d__x000a_Width=300_x000d__x000a_FontName=細明體_x000d__x000a_FontStyle=0_x000d__x000a_FontSize=9_x000d__x000a_PrtFontName=Co 6 6 2 2" xfId="4884"/>
    <cellStyle name=" 3]_x000d__x000a_Zoomed=1_x000d__x000a_Row=0_x000d__x000a_Column=0_x000d__x000a_Height=300_x000d__x000a_Width=300_x000d__x000a_FontName=細明體_x000d__x000a_FontStyle=0_x000d__x000a_FontSize=9_x000d__x000a_PrtFontName=Co 6 6 3" xfId="4885"/>
    <cellStyle name=" 3]_x000d__x000a_Zoomed=1_x000d__x000a_Row=0_x000d__x000a_Column=0_x000d__x000a_Height=300_x000d__x000a_Width=300_x000d__x000a_FontName=細明體_x000d__x000a_FontStyle=0_x000d__x000a_FontSize=9_x000d__x000a_PrtFontName=Co 6 7" xfId="4886"/>
    <cellStyle name=" 3]_x000d__x000a_Zoomed=1_x000d__x000a_Row=0_x000d__x000a_Column=0_x000d__x000a_Height=300_x000d__x000a_Width=300_x000d__x000a_FontName=細明體_x000d__x000a_FontStyle=0_x000d__x000a_FontSize=9_x000d__x000a_PrtFontName=Co 6 7 2" xfId="4887"/>
    <cellStyle name=" 3]_x000d__x000a_Zoomed=1_x000d__x000a_Row=0_x000d__x000a_Column=0_x000d__x000a_Height=300_x000d__x000a_Width=300_x000d__x000a_FontName=細明體_x000d__x000a_FontStyle=0_x000d__x000a_FontSize=9_x000d__x000a_PrtFontName=Co 6 7 2 2" xfId="4888"/>
    <cellStyle name=" 3]_x000d__x000a_Zoomed=1_x000d__x000a_Row=0_x000d__x000a_Column=0_x000d__x000a_Height=300_x000d__x000a_Width=300_x000d__x000a_FontName=細明體_x000d__x000a_FontStyle=0_x000d__x000a_FontSize=9_x000d__x000a_PrtFontName=Co 6 7 3" xfId="4889"/>
    <cellStyle name=" 3]_x000d__x000a_Zoomed=1_x000d__x000a_Row=0_x000d__x000a_Column=0_x000d__x000a_Height=300_x000d__x000a_Width=300_x000d__x000a_FontName=細明體_x000d__x000a_FontStyle=0_x000d__x000a_FontSize=9_x000d__x000a_PrtFontName=Co 6 8" xfId="4890"/>
    <cellStyle name=" 3]_x000d__x000a_Zoomed=1_x000d__x000a_Row=0_x000d__x000a_Column=0_x000d__x000a_Height=300_x000d__x000a_Width=300_x000d__x000a_FontName=細明體_x000d__x000a_FontStyle=0_x000d__x000a_FontSize=9_x000d__x000a_PrtFontName=Co 6 8 2" xfId="4891"/>
    <cellStyle name=" 3]_x000d__x000a_Zoomed=1_x000d__x000a_Row=0_x000d__x000a_Column=0_x000d__x000a_Height=300_x000d__x000a_Width=300_x000d__x000a_FontName=細明體_x000d__x000a_FontStyle=0_x000d__x000a_FontSize=9_x000d__x000a_PrtFontName=Co 6 8 2 2" xfId="4892"/>
    <cellStyle name=" 3]_x000d__x000a_Zoomed=1_x000d__x000a_Row=0_x000d__x000a_Column=0_x000d__x000a_Height=300_x000d__x000a_Width=300_x000d__x000a_FontName=細明體_x000d__x000a_FontStyle=0_x000d__x000a_FontSize=9_x000d__x000a_PrtFontName=Co 6 8 3" xfId="4893"/>
    <cellStyle name="Currency1" xfId="4894"/>
    <cellStyle name=" 3]_x000d__x000a_Zoomed=1_x000d__x000a_Row=0_x000d__x000a_Column=0_x000d__x000a_Height=300_x000d__x000a_Width=300_x000d__x000a_FontName=細明體_x000d__x000a_FontStyle=0_x000d__x000a_FontSize=9_x000d__x000a_PrtFontName=Co 6 8 3 2" xfId="4895"/>
    <cellStyle name=" 3]_x000d__x000a_Zoomed=1_x000d__x000a_Row=0_x000d__x000a_Column=0_x000d__x000a_Height=300_x000d__x000a_Width=300_x000d__x000a_FontName=細明體_x000d__x000a_FontStyle=0_x000d__x000a_FontSize=9_x000d__x000a_PrtFontName=Co 6 8 3 3" xfId="4896"/>
    <cellStyle name=" 3]_x000d__x000a_Zoomed=1_x000d__x000a_Row=0_x000d__x000a_Column=0_x000d__x000a_Height=300_x000d__x000a_Width=300_x000d__x000a_FontName=細明體_x000d__x000a_FontStyle=0_x000d__x000a_FontSize=9_x000d__x000a_PrtFontName=Co 6 8 4" xfId="4897"/>
    <cellStyle name=" 3]_x000d__x000a_Zoomed=1_x000d__x000a_Row=0_x000d__x000a_Column=0_x000d__x000a_Height=300_x000d__x000a_Width=300_x000d__x000a_FontName=細明體_x000d__x000a_FontStyle=0_x000d__x000a_FontSize=9_x000d__x000a_PrtFontName=Co 6 8 5" xfId="4898"/>
    <cellStyle name=" 3]_x000d__x000a_Zoomed=1_x000d__x000a_Row=0_x000d__x000a_Column=0_x000d__x000a_Height=300_x000d__x000a_Width=300_x000d__x000a_FontName=細明體_x000d__x000a_FontStyle=0_x000d__x000a_FontSize=9_x000d__x000a_PrtFontName=Co 6 9" xfId="4899"/>
    <cellStyle name=" 3]_x000d__x000a_Zoomed=1_x000d__x000a_Row=0_x000d__x000a_Column=0_x000d__x000a_Height=300_x000d__x000a_Width=300_x000d__x000a_FontName=細明體_x000d__x000a_FontStyle=0_x000d__x000a_FontSize=9_x000d__x000a_PrtFontName=Co 6 9 2" xfId="4900"/>
    <cellStyle name=" 3]_x000d__x000a_Zoomed=1_x000d__x000a_Row=0_x000d__x000a_Column=0_x000d__x000a_Height=300_x000d__x000a_Width=300_x000d__x000a_FontName=細明體_x000d__x000a_FontStyle=0_x000d__x000a_FontSize=9_x000d__x000a_PrtFontName=Co 7 10" xfId="4901"/>
    <cellStyle name=" 3]_x000d__x000a_Zoomed=1_x000d__x000a_Row=0_x000d__x000a_Column=0_x000d__x000a_Height=300_x000d__x000a_Width=300_x000d__x000a_FontName=細明體_x000d__x000a_FontStyle=0_x000d__x000a_FontSize=9_x000d__x000a_PrtFontName=Co 7 2" xfId="4902"/>
    <cellStyle name=" 3]_x000d__x000a_Zoomed=1_x000d__x000a_Row=0_x000d__x000a_Column=0_x000d__x000a_Height=300_x000d__x000a_Width=300_x000d__x000a_FontName=細明體_x000d__x000a_FontStyle=0_x000d__x000a_FontSize=9_x000d__x000a_PrtFontName=Co 7 2 12 2 2" xfId="4903"/>
    <cellStyle name=" 3]_x000d__x000a_Zoomed=1_x000d__x000a_Row=0_x000d__x000a_Column=0_x000d__x000a_Height=300_x000d__x000a_Width=300_x000d__x000a_FontName=細明體_x000d__x000a_FontStyle=0_x000d__x000a_FontSize=9_x000d__x000a_PrtFontName=Co 7 2 12 3" xfId="4904"/>
    <cellStyle name=" 3]_x000d__x000a_Zoomed=1_x000d__x000a_Row=0_x000d__x000a_Column=0_x000d__x000a_Height=300_x000d__x000a_Width=300_x000d__x000a_FontName=細明體_x000d__x000a_FontStyle=0_x000d__x000a_FontSize=9_x000d__x000a_PrtFontName=Co 7 2 13 2" xfId="4905"/>
    <cellStyle name=" 3]_x000d__x000a_Zoomed=1_x000d__x000a_Row=0_x000d__x000a_Column=0_x000d__x000a_Height=300_x000d__x000a_Width=300_x000d__x000a_FontName=細明體_x000d__x000a_FontStyle=0_x000d__x000a_FontSize=9_x000d__x000a_PrtFontName=Co 7 2 13 2 2" xfId="4906"/>
    <cellStyle name=" 3]_x000d__x000a_Zoomed=1_x000d__x000a_Row=0_x000d__x000a_Column=0_x000d__x000a_Height=300_x000d__x000a_Width=300_x000d__x000a_FontName=細明體_x000d__x000a_FontStyle=0_x000d__x000a_FontSize=9_x000d__x000a_PrtFontName=Co 7 2 13 3" xfId="4907"/>
    <cellStyle name=" 3]_x000d__x000a_Zoomed=1_x000d__x000a_Row=0_x000d__x000a_Column=0_x000d__x000a_Height=300_x000d__x000a_Width=300_x000d__x000a_FontName=細明體_x000d__x000a_FontStyle=0_x000d__x000a_FontSize=9_x000d__x000a_PrtFontName=Co 7 2 14 2 2" xfId="4908"/>
    <cellStyle name=" 3]_x000d__x000a_Zoomed=1_x000d__x000a_Row=0_x000d__x000a_Column=0_x000d__x000a_Height=300_x000d__x000a_Width=300_x000d__x000a_FontName=細明體_x000d__x000a_FontStyle=0_x000d__x000a_FontSize=9_x000d__x000a_PrtFontName=Co 7 2 14 3" xfId="4909"/>
    <cellStyle name=" 3]_x000d__x000a_Zoomed=1_x000d__x000a_Row=0_x000d__x000a_Column=0_x000d__x000a_Height=300_x000d__x000a_Width=300_x000d__x000a_FontName=細明體_x000d__x000a_FontStyle=0_x000d__x000a_FontSize=9_x000d__x000a_PrtFontName=Co 7 2 15 2" xfId="4910"/>
    <cellStyle name=" 3]_x000d__x000a_Zoomed=1_x000d__x000a_Row=0_x000d__x000a_Column=0_x000d__x000a_Height=300_x000d__x000a_Width=300_x000d__x000a_FontName=細明體_x000d__x000a_FontStyle=0_x000d__x000a_FontSize=9_x000d__x000a_PrtFontName=Co 7 2 16" xfId="4911"/>
    <cellStyle name=" 3]_x000d__x000a_Zoomed=1_x000d__x000a_Row=0_x000d__x000a_Column=0_x000d__x000a_Height=300_x000d__x000a_Width=300_x000d__x000a_FontName=細明體_x000d__x000a_FontStyle=0_x000d__x000a_FontSize=9_x000d__x000a_PrtFontName=Co 7 2 2" xfId="4912"/>
    <cellStyle name=" 3]_x000d__x000a_Zoomed=1_x000d__x000a_Row=0_x000d__x000a_Column=0_x000d__x000a_Height=300_x000d__x000a_Width=300_x000d__x000a_FontName=細明體_x000d__x000a_FontStyle=0_x000d__x000a_FontSize=9_x000d__x000a_PrtFontName=Co 7 2 2 2" xfId="4913"/>
    <cellStyle name=" 3]_x000d__x000a_Zoomed=1_x000d__x000a_Row=0_x000d__x000a_Column=0_x000d__x000a_Height=300_x000d__x000a_Width=300_x000d__x000a_FontName=細明體_x000d__x000a_FontStyle=0_x000d__x000a_FontSize=9_x000d__x000a_PrtFontName=Co 7 2 3 2 2" xfId="4914"/>
    <cellStyle name=" 3]_x000d__x000a_Zoomed=1_x000d__x000a_Row=0_x000d__x000a_Column=0_x000d__x000a_Height=300_x000d__x000a_Width=300_x000d__x000a_FontName=細明體_x000d__x000a_FontStyle=0_x000d__x000a_FontSize=9_x000d__x000a_PrtFontName=Co 7 2 4 2" xfId="4915"/>
    <cellStyle name=" 3]_x000d__x000a_Zoomed=1_x000d__x000a_Row=0_x000d__x000a_Column=0_x000d__x000a_Height=300_x000d__x000a_Width=300_x000d__x000a_FontName=細明體_x000d__x000a_FontStyle=0_x000d__x000a_FontSize=9_x000d__x000a_PrtFontName=Co 7 2 4 2 2" xfId="4916"/>
    <cellStyle name=" 3]_x000d__x000a_Zoomed=1_x000d__x000a_Row=0_x000d__x000a_Column=0_x000d__x000a_Height=300_x000d__x000a_Width=300_x000d__x000a_FontName=細明體_x000d__x000a_FontStyle=0_x000d__x000a_FontSize=9_x000d__x000a_PrtFontName=Co 7 2 5" xfId="4917"/>
    <cellStyle name=" 3]_x000d__x000a_Zoomed=1_x000d__x000a_Row=0_x000d__x000a_Column=0_x000d__x000a_Height=300_x000d__x000a_Width=300_x000d__x000a_FontName=細明體_x000d__x000a_FontStyle=0_x000d__x000a_FontSize=9_x000d__x000a_PrtFontName=Co 7 2 5 2" xfId="4918"/>
    <cellStyle name=" 3]_x000d__x000a_Zoomed=1_x000d__x000a_Row=0_x000d__x000a_Column=0_x000d__x000a_Height=300_x000d__x000a_Width=300_x000d__x000a_FontName=細明體_x000d__x000a_FontStyle=0_x000d__x000a_FontSize=9_x000d__x000a_PrtFontName=Co 7 2 6" xfId="4919"/>
    <cellStyle name=" 3]_x000d__x000a_Zoomed=1_x000d__x000a_Row=0_x000d__x000a_Column=0_x000d__x000a_Height=300_x000d__x000a_Width=300_x000d__x000a_FontName=細明體_x000d__x000a_FontStyle=0_x000d__x000a_FontSize=9_x000d__x000a_PrtFontName=Co 7 2 6 2" xfId="4920"/>
    <cellStyle name=" 3]_x000d__x000a_Zoomed=1_x000d__x000a_Row=0_x000d__x000a_Column=0_x000d__x000a_Height=300_x000d__x000a_Width=300_x000d__x000a_FontName=細明體_x000d__x000a_FontStyle=0_x000d__x000a_FontSize=9_x000d__x000a_PrtFontName=Co 7 2 6 2 2" xfId="4921"/>
    <cellStyle name=" 3]_x000d__x000a_Zoomed=1_x000d__x000a_Row=0_x000d__x000a_Column=0_x000d__x000a_Height=300_x000d__x000a_Width=300_x000d__x000a_FontName=細明體_x000d__x000a_FontStyle=0_x000d__x000a_FontSize=9_x000d__x000a_PrtFontName=Co 7 2 7" xfId="4922"/>
    <cellStyle name=" 3]_x000d__x000a_Zoomed=1_x000d__x000a_Row=0_x000d__x000a_Column=0_x000d__x000a_Height=300_x000d__x000a_Width=300_x000d__x000a_FontName=細明體_x000d__x000a_FontStyle=0_x000d__x000a_FontSize=9_x000d__x000a_PrtFontName=Co 7 2 7 2" xfId="4923"/>
    <cellStyle name=" 3]_x000d__x000a_Zoomed=1_x000d__x000a_Row=0_x000d__x000a_Column=0_x000d__x000a_Height=300_x000d__x000a_Width=300_x000d__x000a_FontName=細明體_x000d__x000a_FontStyle=0_x000d__x000a_FontSize=9_x000d__x000a_PrtFontName=Co 7 2 7 2 2" xfId="4924"/>
    <cellStyle name=" 3]_x000d__x000a_Zoomed=1_x000d__x000a_Row=0_x000d__x000a_Column=0_x000d__x000a_Height=300_x000d__x000a_Width=300_x000d__x000a_FontName=細明體_x000d__x000a_FontStyle=0_x000d__x000a_FontSize=9_x000d__x000a_PrtFontName=Co 7 2 8" xfId="4925"/>
    <cellStyle name=" 3]_x000d__x000a_Zoomed=1_x000d__x000a_Row=0_x000d__x000a_Column=0_x000d__x000a_Height=300_x000d__x000a_Width=300_x000d__x000a_FontName=細明體_x000d__x000a_FontStyle=0_x000d__x000a_FontSize=9_x000d__x000a_PrtFontName=Co 7 2 8 2" xfId="4926"/>
    <cellStyle name=" 3]_x000d__x000a_Zoomed=1_x000d__x000a_Row=0_x000d__x000a_Column=0_x000d__x000a_Height=300_x000d__x000a_Width=300_x000d__x000a_FontName=細明體_x000d__x000a_FontStyle=0_x000d__x000a_FontSize=9_x000d__x000a_PrtFontName=Co 7 2 8 2 2" xfId="4927"/>
    <cellStyle name=" 3]_x000d__x000a_Zoomed=1_x000d__x000a_Row=0_x000d__x000a_Column=0_x000d__x000a_Height=300_x000d__x000a_Width=300_x000d__x000a_FontName=細明體_x000d__x000a_FontStyle=0_x000d__x000a_FontSize=9_x000d__x000a_PrtFontName=Co 7 2 9" xfId="4928"/>
    <cellStyle name=" 3]_x000d__x000a_Zoomed=1_x000d__x000a_Row=0_x000d__x000a_Column=0_x000d__x000a_Height=300_x000d__x000a_Width=300_x000d__x000a_FontName=細明體_x000d__x000a_FontStyle=0_x000d__x000a_FontSize=9_x000d__x000a_PrtFontName=Co 7 2 9 2 2" xfId="4929"/>
    <cellStyle name=" 3]_x000d__x000a_Zoomed=1_x000d__x000a_Row=0_x000d__x000a_Column=0_x000d__x000a_Height=300_x000d__x000a_Width=300_x000d__x000a_FontName=細明體_x000d__x000a_FontStyle=0_x000d__x000a_FontSize=9_x000d__x000a_PrtFontName=Co 7 3" xfId="4930"/>
    <cellStyle name=" 3]_x000d__x000a_Zoomed=1_x000d__x000a_Row=0_x000d__x000a_Column=0_x000d__x000a_Height=300_x000d__x000a_Width=300_x000d__x000a_FontName=細明體_x000d__x000a_FontStyle=0_x000d__x000a_FontSize=9_x000d__x000a_PrtFontName=Co 7 3 10 2" xfId="4931"/>
    <cellStyle name=" 3]_x000d__x000a_Zoomed=1_x000d__x000a_Row=0_x000d__x000a_Column=0_x000d__x000a_Height=300_x000d__x000a_Width=300_x000d__x000a_FontName=細明體_x000d__x000a_FontStyle=0_x000d__x000a_FontSize=9_x000d__x000a_PrtFontName=Co 7 3 11" xfId="4932"/>
    <cellStyle name=" 3]_x000d__x000a_Zoomed=1_x000d__x000a_Row=0_x000d__x000a_Column=0_x000d__x000a_Height=300_x000d__x000a_Width=300_x000d__x000a_FontName=細明體_x000d__x000a_FontStyle=0_x000d__x000a_FontSize=9_x000d__x000a_PrtFontName=Co 7 3 2" xfId="4933"/>
    <cellStyle name=" 3]_x000d__x000a_Zoomed=1_x000d__x000a_Row=0_x000d__x000a_Column=0_x000d__x000a_Height=300_x000d__x000a_Width=300_x000d__x000a_FontName=細明體_x000d__x000a_FontStyle=0_x000d__x000a_FontSize=9_x000d__x000a_PrtFontName=Co 7 3 2 2" xfId="4934"/>
    <cellStyle name=" 3]_x000d__x000a_Zoomed=1_x000d__x000a_Row=0_x000d__x000a_Column=0_x000d__x000a_Height=300_x000d__x000a_Width=300_x000d__x000a_FontName=細明體_x000d__x000a_FontStyle=0_x000d__x000a_FontSize=9_x000d__x000a_PrtFontName=Co 7 3 2 2 2" xfId="4935"/>
    <cellStyle name=" 3]_x000d__x000a_Zoomed=1_x000d__x000a_Row=0_x000d__x000a_Column=0_x000d__x000a_Height=300_x000d__x000a_Width=300_x000d__x000a_FontName=細明體_x000d__x000a_FontStyle=0_x000d__x000a_FontSize=9_x000d__x000a_PrtFontName=Co 7 3 2 3" xfId="4936"/>
    <cellStyle name=" 3]_x000d__x000a_Zoomed=1_x000d__x000a_Row=0_x000d__x000a_Column=0_x000d__x000a_Height=300_x000d__x000a_Width=300_x000d__x000a_FontName=細明體_x000d__x000a_FontStyle=0_x000d__x000a_FontSize=9_x000d__x000a_PrtFontName=Co 7 3 3 2 2" xfId="4937"/>
    <cellStyle name=" 3]_x000d__x000a_Zoomed=1_x000d__x000a_Row=0_x000d__x000a_Column=0_x000d__x000a_Height=300_x000d__x000a_Width=300_x000d__x000a_FontName=細明體_x000d__x000a_FontStyle=0_x000d__x000a_FontSize=9_x000d__x000a_PrtFontName=Co 7 3 4 2" xfId="4938"/>
    <cellStyle name=" 3]_x000d__x000a_Zoomed=1_x000d__x000a_Row=0_x000d__x000a_Column=0_x000d__x000a_Height=300_x000d__x000a_Width=300_x000d__x000a_FontName=細明體_x000d__x000a_FontStyle=0_x000d__x000a_FontSize=9_x000d__x000a_PrtFontName=Co 7 3 4 2 2" xfId="4939"/>
    <cellStyle name=" 3]_x000d__x000a_Zoomed=1_x000d__x000a_Row=0_x000d__x000a_Column=0_x000d__x000a_Height=300_x000d__x000a_Width=300_x000d__x000a_FontName=細明體_x000d__x000a_FontStyle=0_x000d__x000a_FontSize=9_x000d__x000a_PrtFontName=Co 7 3 5" xfId="4940"/>
    <cellStyle name=" 3]_x000d__x000a_Zoomed=1_x000d__x000a_Row=0_x000d__x000a_Column=0_x000d__x000a_Height=300_x000d__x000a_Width=300_x000d__x000a_FontName=細明體_x000d__x000a_FontStyle=0_x000d__x000a_FontSize=9_x000d__x000a_PrtFontName=Co 7 3 5 2" xfId="4941"/>
    <cellStyle name=" 3]_x000d__x000a_Zoomed=1_x000d__x000a_Row=0_x000d__x000a_Column=0_x000d__x000a_Height=300_x000d__x000a_Width=300_x000d__x000a_FontName=細明體_x000d__x000a_FontStyle=0_x000d__x000a_FontSize=9_x000d__x000a_PrtFontName=Co 7 3 5 2 2" xfId="4942"/>
    <cellStyle name=" 3]_x000d__x000a_Zoomed=1_x000d__x000a_Row=0_x000d__x000a_Column=0_x000d__x000a_Height=300_x000d__x000a_Width=300_x000d__x000a_FontName=細明體_x000d__x000a_FontStyle=0_x000d__x000a_FontSize=9_x000d__x000a_PrtFontName=Co 7 3 6" xfId="4943"/>
    <cellStyle name=" 3]_x000d__x000a_Zoomed=1_x000d__x000a_Row=0_x000d__x000a_Column=0_x000d__x000a_Height=300_x000d__x000a_Width=300_x000d__x000a_FontName=細明體_x000d__x000a_FontStyle=0_x000d__x000a_FontSize=9_x000d__x000a_PrtFontName=Co 7 3 6 2" xfId="4944"/>
    <cellStyle name=" 3]_x000d__x000a_Zoomed=1_x000d__x000a_Row=0_x000d__x000a_Column=0_x000d__x000a_Height=300_x000d__x000a_Width=300_x000d__x000a_FontName=細明體_x000d__x000a_FontStyle=0_x000d__x000a_FontSize=9_x000d__x000a_PrtFontName=Co 7 3 6 2 2" xfId="4945"/>
    <cellStyle name=" 3]_x000d__x000a_Zoomed=1_x000d__x000a_Row=0_x000d__x000a_Column=0_x000d__x000a_Height=300_x000d__x000a_Width=300_x000d__x000a_FontName=細明體_x000d__x000a_FontStyle=0_x000d__x000a_FontSize=9_x000d__x000a_PrtFontName=Co 7 3 7" xfId="4946"/>
    <cellStyle name=" 3]_x000d__x000a_Zoomed=1_x000d__x000a_Row=0_x000d__x000a_Column=0_x000d__x000a_Height=300_x000d__x000a_Width=300_x000d__x000a_FontName=細明體_x000d__x000a_FontStyle=0_x000d__x000a_FontSize=9_x000d__x000a_PrtFontName=Co 7 3 7 2" xfId="4947"/>
    <cellStyle name=" 3]_x000d__x000a_Zoomed=1_x000d__x000a_Row=0_x000d__x000a_Column=0_x000d__x000a_Height=300_x000d__x000a_Width=300_x000d__x000a_FontName=細明體_x000d__x000a_FontStyle=0_x000d__x000a_FontSize=9_x000d__x000a_PrtFontName=Co 7 3 7 2 2" xfId="4948"/>
    <cellStyle name=" 3]_x000d__x000a_Zoomed=1_x000d__x000a_Row=0_x000d__x000a_Column=0_x000d__x000a_Height=300_x000d__x000a_Width=300_x000d__x000a_FontName=細明體_x000d__x000a_FontStyle=0_x000d__x000a_FontSize=9_x000d__x000a_PrtFontName=Co 7 3 8" xfId="4949"/>
    <cellStyle name=" 3]_x000d__x000a_Zoomed=1_x000d__x000a_Row=0_x000d__x000a_Column=0_x000d__x000a_Height=300_x000d__x000a_Width=300_x000d__x000a_FontName=細明體_x000d__x000a_FontStyle=0_x000d__x000a_FontSize=9_x000d__x000a_PrtFontName=Co 7 3 8 2" xfId="4950"/>
    <cellStyle name=" 3]_x000d__x000a_Zoomed=1_x000d__x000a_Row=0_x000d__x000a_Column=0_x000d__x000a_Height=300_x000d__x000a_Width=300_x000d__x000a_FontName=細明體_x000d__x000a_FontStyle=0_x000d__x000a_FontSize=9_x000d__x000a_PrtFontName=Co 7 3 8 2 2" xfId="4951"/>
    <cellStyle name=" 3]_x000d__x000a_Zoomed=1_x000d__x000a_Row=0_x000d__x000a_Column=0_x000d__x000a_Height=300_x000d__x000a_Width=300_x000d__x000a_FontName=細明體_x000d__x000a_FontStyle=0_x000d__x000a_FontSize=9_x000d__x000a_PrtFontName=Co 7 3 9" xfId="4952"/>
    <cellStyle name=" 3]_x000d__x000a_Zoomed=1_x000d__x000a_Row=0_x000d__x000a_Column=0_x000d__x000a_Height=300_x000d__x000a_Width=300_x000d__x000a_FontName=細明體_x000d__x000a_FontStyle=0_x000d__x000a_FontSize=9_x000d__x000a_PrtFontName=Co 7 3 9 2" xfId="4953"/>
    <cellStyle name=" 3]_x000d__x000a_Zoomed=1_x000d__x000a_Row=0_x000d__x000a_Column=0_x000d__x000a_Height=300_x000d__x000a_Width=300_x000d__x000a_FontName=細明體_x000d__x000a_FontStyle=0_x000d__x000a_FontSize=9_x000d__x000a_PrtFontName=Co 7 3 9 2 2" xfId="4954"/>
    <cellStyle name=" 3]_x000d__x000a_Zoomed=1_x000d__x000a_Row=0_x000d__x000a_Column=0_x000d__x000a_Height=300_x000d__x000a_Width=300_x000d__x000a_FontName=細明體_x000d__x000a_FontStyle=0_x000d__x000a_FontSize=9_x000d__x000a_PrtFontName=Co 7 4" xfId="4955"/>
    <cellStyle name=" 3]_x000d__x000a_Zoomed=1_x000d__x000a_Row=0_x000d__x000a_Column=0_x000d__x000a_Height=300_x000d__x000a_Width=300_x000d__x000a_FontName=細明體_x000d__x000a_FontStyle=0_x000d__x000a_FontSize=9_x000d__x000a_PrtFontName=Co 7 4 2" xfId="4956"/>
    <cellStyle name=" 3]_x000d__x000a_Zoomed=1_x000d__x000a_Row=0_x000d__x000a_Column=0_x000d__x000a_Height=300_x000d__x000a_Width=300_x000d__x000a_FontName=細明體_x000d__x000a_FontStyle=0_x000d__x000a_FontSize=9_x000d__x000a_PrtFontName=Co 7 4 2 2" xfId="4957"/>
    <cellStyle name=" 3]_x000d__x000a_Zoomed=1_x000d__x000a_Row=0_x000d__x000a_Column=0_x000d__x000a_Height=300_x000d__x000a_Width=300_x000d__x000a_FontName=細明體_x000d__x000a_FontStyle=0_x000d__x000a_FontSize=9_x000d__x000a_PrtFontName=Co 7 6 2 2" xfId="4958"/>
    <cellStyle name=" 3]_x000d__x000a_Zoomed=1_x000d__x000a_Row=0_x000d__x000a_Column=0_x000d__x000a_Height=300_x000d__x000a_Width=300_x000d__x000a_FontName=細明體_x000d__x000a_FontStyle=0_x000d__x000a_FontSize=9_x000d__x000a_PrtFontName=Co 7 7 2" xfId="4959"/>
    <cellStyle name=" 3]_x000d__x000a_Zoomed=1_x000d__x000a_Row=0_x000d__x000a_Column=0_x000d__x000a_Height=300_x000d__x000a_Width=300_x000d__x000a_FontName=細明體_x000d__x000a_FontStyle=0_x000d__x000a_FontSize=9_x000d__x000a_PrtFontName=Co 7 7 2 2" xfId="4960"/>
    <cellStyle name=" 3]_x000d__x000a_Zoomed=1_x000d__x000a_Row=0_x000d__x000a_Column=0_x000d__x000a_Height=300_x000d__x000a_Width=300_x000d__x000a_FontName=細明體_x000d__x000a_FontStyle=0_x000d__x000a_FontSize=9_x000d__x000a_PrtFontName=Co 7 8 2" xfId="4961"/>
    <cellStyle name=" 3]_x000d__x000a_Zoomed=1_x000d__x000a_Row=0_x000d__x000a_Column=0_x000d__x000a_Height=300_x000d__x000a_Width=300_x000d__x000a_FontName=細明體_x000d__x000a_FontStyle=0_x000d__x000a_FontSize=9_x000d__x000a_PrtFontName=Co 7 8 2 2" xfId="4962"/>
    <cellStyle name=" 3]_x000d__x000a_Zoomed=1_x000d__x000a_Row=0_x000d__x000a_Column=0_x000d__x000a_Height=300_x000d__x000a_Width=300_x000d__x000a_FontName=細明體_x000d__x000a_FontStyle=0_x000d__x000a_FontSize=9_x000d__x000a_PrtFontName=Co 7 8 2 2 2" xfId="4963"/>
    <cellStyle name=" 3]_x000d__x000a_Zoomed=1_x000d__x000a_Row=0_x000d__x000a_Column=0_x000d__x000a_Height=300_x000d__x000a_Width=300_x000d__x000a_FontName=細明體_x000d__x000a_FontStyle=0_x000d__x000a_FontSize=9_x000d__x000a_PrtFontName=Co 8 14" xfId="4964"/>
    <cellStyle name=" 3]_x000d__x000a_Zoomed=1_x000d__x000a_Row=0_x000d__x000a_Column=0_x000d__x000a_Height=300_x000d__x000a_Width=300_x000d__x000a_FontName=細明體_x000d__x000a_FontStyle=0_x000d__x000a_FontSize=9_x000d__x000a_PrtFontName=Co 7 8 2 3" xfId="4965"/>
    <cellStyle name=" 3]_x000d__x000a_Zoomed=1_x000d__x000a_Row=0_x000d__x000a_Column=0_x000d__x000a_Height=300_x000d__x000a_Width=300_x000d__x000a_FontName=細明體_x000d__x000a_FontStyle=0_x000d__x000a_FontSize=9_x000d__x000a_PrtFontName=Co 7 8 3" xfId="4966"/>
    <cellStyle name=" 3]_x000d__x000a_Zoomed=1_x000d__x000a_Row=0_x000d__x000a_Column=0_x000d__x000a_Height=300_x000d__x000a_Width=300_x000d__x000a_FontName=細明體_x000d__x000a_FontStyle=0_x000d__x000a_FontSize=9_x000d__x000a_PrtFontName=Co 7 8 3 2" xfId="4967"/>
    <cellStyle name=" 3]_x000d__x000a_Zoomed=1_x000d__x000a_Row=0_x000d__x000a_Column=0_x000d__x000a_Height=300_x000d__x000a_Width=300_x000d__x000a_FontName=細明體_x000d__x000a_FontStyle=0_x000d__x000a_FontSize=9_x000d__x000a_PrtFontName=Co 7 8 3 2 2" xfId="4968"/>
    <cellStyle name=" 3]_x000d__x000a_Zoomed=1_x000d__x000a_Row=0_x000d__x000a_Column=0_x000d__x000a_Height=300_x000d__x000a_Width=300_x000d__x000a_FontName=細明體_x000d__x000a_FontStyle=0_x000d__x000a_FontSize=9_x000d__x000a_PrtFontName=Co 7 8 3 3" xfId="4969"/>
    <cellStyle name=" 3]_x000d__x000a_Zoomed=1_x000d__x000a_Row=0_x000d__x000a_Column=0_x000d__x000a_Height=300_x000d__x000a_Width=300_x000d__x000a_FontName=細明體_x000d__x000a_FontStyle=0_x000d__x000a_FontSize=9_x000d__x000a_PrtFontName=Co 9 2 2" xfId="4970"/>
    <cellStyle name=" 3]_x000d__x000a_Zoomed=1_x000d__x000a_Row=0_x000d__x000a_Column=0_x000d__x000a_Height=300_x000d__x000a_Width=300_x000d__x000a_FontName=細明體_x000d__x000a_FontStyle=0_x000d__x000a_FontSize=9_x000d__x000a_PrtFontName=Co 7 8 4" xfId="4971"/>
    <cellStyle name=" 3]_x000d__x000a_Zoomed=1_x000d__x000a_Row=0_x000d__x000a_Column=0_x000d__x000a_Height=300_x000d__x000a_Width=300_x000d__x000a_FontName=細明體_x000d__x000a_FontStyle=0_x000d__x000a_FontSize=9_x000d__x000a_PrtFontName=Co 7 8 5" xfId="4972"/>
    <cellStyle name=" 3]_x000d__x000a_Zoomed=1_x000d__x000a_Row=0_x000d__x000a_Column=0_x000d__x000a_Height=300_x000d__x000a_Width=300_x000d__x000a_FontName=細明體_x000d__x000a_FontStyle=0_x000d__x000a_FontSize=9_x000d__x000a_PrtFontName=Co 7 8 7" xfId="4973"/>
    <cellStyle name=" 3]_x000d__x000a_Zoomed=1_x000d__x000a_Row=0_x000d__x000a_Column=0_x000d__x000a_Height=300_x000d__x000a_Width=300_x000d__x000a_FontName=細明體_x000d__x000a_FontStyle=0_x000d__x000a_FontSize=9_x000d__x000a_PrtFontName=Co 7 9" xfId="4974"/>
    <cellStyle name=" 3]_x000d__x000a_Zoomed=1_x000d__x000a_Row=0_x000d__x000a_Column=0_x000d__x000a_Height=300_x000d__x000a_Width=300_x000d__x000a_FontName=細明體_x000d__x000a_FontStyle=0_x000d__x000a_FontSize=9_x000d__x000a_PrtFontName=Co 7 9 2" xfId="4975"/>
    <cellStyle name=" 3]_x000d__x000a_Zoomed=1_x000d__x000a_Row=0_x000d__x000a_Column=0_x000d__x000a_Height=300_x000d__x000a_Width=300_x000d__x000a_FontName=細明體_x000d__x000a_FontStyle=0_x000d__x000a_FontSize=9_x000d__x000a_PrtFontName=Co 8 10" xfId="4976"/>
    <cellStyle name=" 3]_x000d__x000a_Zoomed=1_x000d__x000a_Row=0_x000d__x000a_Column=0_x000d__x000a_Height=300_x000d__x000a_Width=300_x000d__x000a_FontName=細明體_x000d__x000a_FontStyle=0_x000d__x000a_FontSize=9_x000d__x000a_PrtFontName=Co 8 10 2" xfId="4977"/>
    <cellStyle name=" 3]_x000d__x000a_Zoomed=1_x000d__x000a_Row=0_x000d__x000a_Column=0_x000d__x000a_Height=300_x000d__x000a_Width=300_x000d__x000a_FontName=細明體_x000d__x000a_FontStyle=0_x000d__x000a_FontSize=9_x000d__x000a_PrtFontName=Co 8 10 2 2" xfId="4978"/>
    <cellStyle name=" 3]_x000d__x000a_Zoomed=1_x000d__x000a_Row=0_x000d__x000a_Column=0_x000d__x000a_Height=300_x000d__x000a_Width=300_x000d__x000a_FontName=細明體_x000d__x000a_FontStyle=0_x000d__x000a_FontSize=9_x000d__x000a_PrtFontName=Co 8 10 3" xfId="4979"/>
    <cellStyle name=" 3]_x000d__x000a_Zoomed=1_x000d__x000a_Row=0_x000d__x000a_Column=0_x000d__x000a_Height=300_x000d__x000a_Width=300_x000d__x000a_FontName=細明體_x000d__x000a_FontStyle=0_x000d__x000a_FontSize=9_x000d__x000a_PrtFontName=Co 8 11" xfId="4980"/>
    <cellStyle name=" 3]_x000d__x000a_Zoomed=1_x000d__x000a_Row=0_x000d__x000a_Column=0_x000d__x000a_Height=300_x000d__x000a_Width=300_x000d__x000a_FontName=細明體_x000d__x000a_FontStyle=0_x000d__x000a_FontSize=9_x000d__x000a_PrtFontName=Co 8 11 2" xfId="4981"/>
    <cellStyle name=" 3]_x000d__x000a_Zoomed=1_x000d__x000a_Row=0_x000d__x000a_Column=0_x000d__x000a_Height=300_x000d__x000a_Width=300_x000d__x000a_FontName=細明體_x000d__x000a_FontStyle=0_x000d__x000a_FontSize=9_x000d__x000a_PrtFontName=Co 8 11 2 2" xfId="4982"/>
    <cellStyle name=" 3]_x000d__x000a_Zoomed=1_x000d__x000a_Row=0_x000d__x000a_Column=0_x000d__x000a_Height=300_x000d__x000a_Width=300_x000d__x000a_FontName=細明體_x000d__x000a_FontStyle=0_x000d__x000a_FontSize=9_x000d__x000a_PrtFontName=Co 8 11 3" xfId="4983"/>
    <cellStyle name=" 3]_x000d__x000a_Zoomed=1_x000d__x000a_Row=0_x000d__x000a_Column=0_x000d__x000a_Height=300_x000d__x000a_Width=300_x000d__x000a_FontName=細明體_x000d__x000a_FontStyle=0_x000d__x000a_FontSize=9_x000d__x000a_PrtFontName=Co 8 12" xfId="4984"/>
    <cellStyle name=" 3]_x000d__x000a_Zoomed=1_x000d__x000a_Row=0_x000d__x000a_Column=0_x000d__x000a_Height=300_x000d__x000a_Width=300_x000d__x000a_FontName=細明體_x000d__x000a_FontStyle=0_x000d__x000a_FontSize=9_x000d__x000a_PrtFontName=Co 8 12 2" xfId="4985"/>
    <cellStyle name=" 3]_x000d__x000a_Zoomed=1_x000d__x000a_Row=0_x000d__x000a_Column=0_x000d__x000a_Height=300_x000d__x000a_Width=300_x000d__x000a_FontName=細明體_x000d__x000a_FontStyle=0_x000d__x000a_FontSize=9_x000d__x000a_PrtFontName=Co 8 12 2 2" xfId="4986"/>
    <cellStyle name=" 3]_x000d__x000a_Zoomed=1_x000d__x000a_Row=0_x000d__x000a_Column=0_x000d__x000a_Height=300_x000d__x000a_Width=300_x000d__x000a_FontName=細明體_x000d__x000a_FontStyle=0_x000d__x000a_FontSize=9_x000d__x000a_PrtFontName=Co 8 12 3" xfId="4987"/>
    <cellStyle name=" 3]_x000d__x000a_Zoomed=1_x000d__x000a_Row=0_x000d__x000a_Column=0_x000d__x000a_Height=300_x000d__x000a_Width=300_x000d__x000a_FontName=細明體_x000d__x000a_FontStyle=0_x000d__x000a_FontSize=9_x000d__x000a_PrtFontName=Co 8 13 2" xfId="4988"/>
    <cellStyle name=" 3]_x000d__x000a_Zoomed=1_x000d__x000a_Row=0_x000d__x000a_Column=0_x000d__x000a_Height=300_x000d__x000a_Width=300_x000d__x000a_FontName=細明體_x000d__x000a_FontStyle=0_x000d__x000a_FontSize=9_x000d__x000a_PrtFontName=Co 8 13 2 2" xfId="4989"/>
    <cellStyle name=" 3]_x000d__x000a_Zoomed=1_x000d__x000a_Row=0_x000d__x000a_Column=0_x000d__x000a_Height=300_x000d__x000a_Width=300_x000d__x000a_FontName=細明體_x000d__x000a_FontStyle=0_x000d__x000a_FontSize=9_x000d__x000a_PrtFontName=Co 8 13 3" xfId="4990"/>
    <cellStyle name=" 3]_x000d__x000a_Zoomed=1_x000d__x000a_Row=0_x000d__x000a_Column=0_x000d__x000a_Height=300_x000d__x000a_Width=300_x000d__x000a_FontName=細明體_x000d__x000a_FontStyle=0_x000d__x000a_FontSize=9_x000d__x000a_PrtFontName=Co 8 14 2" xfId="4991"/>
    <cellStyle name=" 3]_x000d__x000a_Zoomed=1_x000d__x000a_Row=0_x000d__x000a_Column=0_x000d__x000a_Height=300_x000d__x000a_Width=300_x000d__x000a_FontName=細明體_x000d__x000a_FontStyle=0_x000d__x000a_FontSize=9_x000d__x000a_PrtFontName=Co 8 14 2 2" xfId="4992"/>
    <cellStyle name=" 3]_x000d__x000a_Zoomed=1_x000d__x000a_Row=0_x000d__x000a_Column=0_x000d__x000a_Height=300_x000d__x000a_Width=300_x000d__x000a_FontName=細明體_x000d__x000a_FontStyle=0_x000d__x000a_FontSize=9_x000d__x000a_PrtFontName=Co 8 14 3" xfId="4993"/>
    <cellStyle name=" 3]_x000d__x000a_Zoomed=1_x000d__x000a_Row=0_x000d__x000a_Column=0_x000d__x000a_Height=300_x000d__x000a_Width=300_x000d__x000a_FontName=細明體_x000d__x000a_FontStyle=0_x000d__x000a_FontSize=9_x000d__x000a_PrtFontName=Co 8 15 2" xfId="4994"/>
    <cellStyle name=" 3]_x000d__x000a_Zoomed=1_x000d__x000a_Row=0_x000d__x000a_Column=0_x000d__x000a_Height=300_x000d__x000a_Width=300_x000d__x000a_FontName=細明體_x000d__x000a_FontStyle=0_x000d__x000a_FontSize=9_x000d__x000a_PrtFontName=Co 8 15 3" xfId="4995"/>
    <cellStyle name=" 3]_x000d__x000a_Zoomed=1_x000d__x000a_Row=0_x000d__x000a_Column=0_x000d__x000a_Height=300_x000d__x000a_Width=300_x000d__x000a_FontName=細明體_x000d__x000a_FontStyle=0_x000d__x000a_FontSize=9_x000d__x000a_PrtFontName=Co 8 16" xfId="4996"/>
    <cellStyle name=" 3]_x000d__x000a_Zoomed=1_x000d__x000a_Row=0_x000d__x000a_Column=0_x000d__x000a_Height=300_x000d__x000a_Width=300_x000d__x000a_FontName=細明體_x000d__x000a_FontStyle=0_x000d__x000a_FontSize=9_x000d__x000a_PrtFontName=Co 8 16 2" xfId="4997"/>
    <cellStyle name=" 3]_x000d__x000a_Zoomed=1_x000d__x000a_Row=0_x000d__x000a_Column=0_x000d__x000a_Height=300_x000d__x000a_Width=300_x000d__x000a_FontName=細明體_x000d__x000a_FontStyle=0_x000d__x000a_FontSize=9_x000d__x000a_PrtFontName=Co 8 16 2 2" xfId="4998"/>
    <cellStyle name=" 3]_x000d__x000a_Zoomed=1_x000d__x000a_Row=0_x000d__x000a_Column=0_x000d__x000a_Height=300_x000d__x000a_Width=300_x000d__x000a_FontName=細明體_x000d__x000a_FontStyle=0_x000d__x000a_FontSize=9_x000d__x000a_PrtFontName=Co 8 16 3" xfId="4999"/>
    <cellStyle name=" 3]_x000d__x000a_Zoomed=1_x000d__x000a_Row=0_x000d__x000a_Column=0_x000d__x000a_Height=300_x000d__x000a_Width=300_x000d__x000a_FontName=細明體_x000d__x000a_FontStyle=0_x000d__x000a_FontSize=9_x000d__x000a_PrtFontName=Co 8 17 2" xfId="5000"/>
    <cellStyle name=" 3]_x000d__x000a_Zoomed=1_x000d__x000a_Row=0_x000d__x000a_Column=0_x000d__x000a_Height=300_x000d__x000a_Width=300_x000d__x000a_FontName=細明體_x000d__x000a_FontStyle=0_x000d__x000a_FontSize=9_x000d__x000a_PrtFontName=Co 8 18" xfId="5001"/>
    <cellStyle name=" 3]_x000d__x000a_Zoomed=1_x000d__x000a_Row=0_x000d__x000a_Column=0_x000d__x000a_Height=300_x000d__x000a_Width=300_x000d__x000a_FontName=細明體_x000d__x000a_FontStyle=0_x000d__x000a_FontSize=9_x000d__x000a_PrtFontName=Co 8 2" xfId="5002"/>
    <cellStyle name=" 3]_x000d__x000a_Zoomed=1_x000d__x000a_Row=0_x000d__x000a_Column=0_x000d__x000a_Height=300_x000d__x000a_Width=300_x000d__x000a_FontName=細明體_x000d__x000a_FontStyle=0_x000d__x000a_FontSize=9_x000d__x000a_PrtFontName=Co 8 2 2" xfId="5003"/>
    <cellStyle name=" 3]_x000d__x000a_Zoomed=1_x000d__x000a_Row=0_x000d__x000a_Column=0_x000d__x000a_Height=300_x000d__x000a_Width=300_x000d__x000a_FontName=細明體_x000d__x000a_FontStyle=0_x000d__x000a_FontSize=9_x000d__x000a_PrtFontName=Co 8 2 2 2" xfId="5004"/>
    <cellStyle name=" 3]_x000d__x000a_Zoomed=1_x000d__x000a_Row=0_x000d__x000a_Column=0_x000d__x000a_Height=300_x000d__x000a_Width=300_x000d__x000a_FontName=細明體_x000d__x000a_FontStyle=0_x000d__x000a_FontSize=9_x000d__x000a_PrtFontName=Co 8 2 3" xfId="5005"/>
    <cellStyle name=" 3]_x000d__x000a_Zoomed=1_x000d__x000a_Row=0_x000d__x000a_Column=0_x000d__x000a_Height=300_x000d__x000a_Width=300_x000d__x000a_FontName=細明體_x000d__x000a_FontStyle=0_x000d__x000a_FontSize=9_x000d__x000a_PrtFontName=Co 8 3" xfId="5006"/>
    <cellStyle name=" 3]_x000d__x000a_Zoomed=1_x000d__x000a_Row=0_x000d__x000a_Column=0_x000d__x000a_Height=300_x000d__x000a_Width=300_x000d__x000a_FontName=細明體_x000d__x000a_FontStyle=0_x000d__x000a_FontSize=9_x000d__x000a_PrtFontName=Co 8 3 2" xfId="5007"/>
    <cellStyle name=" 3]_x000d__x000a_Zoomed=1_x000d__x000a_Row=0_x000d__x000a_Column=0_x000d__x000a_Height=300_x000d__x000a_Width=300_x000d__x000a_FontName=細明體_x000d__x000a_FontStyle=0_x000d__x000a_FontSize=9_x000d__x000a_PrtFontName=Co 8 3 2 2" xfId="5008"/>
    <cellStyle name="常规 3 2 10" xfId="5009"/>
    <cellStyle name=" 3]_x000d__x000a_Zoomed=1_x000d__x000a_Row=0_x000d__x000a_Column=0_x000d__x000a_Height=300_x000d__x000a_Width=300_x000d__x000a_FontName=細明體_x000d__x000a_FontStyle=0_x000d__x000a_FontSize=9_x000d__x000a_PrtFontName=Co 8 3 3" xfId="5010"/>
    <cellStyle name=" 3]_x000d__x000a_Zoomed=1_x000d__x000a_Row=0_x000d__x000a_Column=0_x000d__x000a_Height=300_x000d__x000a_Width=300_x000d__x000a_FontName=細明體_x000d__x000a_FontStyle=0_x000d__x000a_FontSize=9_x000d__x000a_PrtFontName=Co 8 4" xfId="5011"/>
    <cellStyle name=" 3]_x000d__x000a_Zoomed=1_x000d__x000a_Row=0_x000d__x000a_Column=0_x000d__x000a_Height=300_x000d__x000a_Width=300_x000d__x000a_FontName=細明體_x000d__x000a_FontStyle=0_x000d__x000a_FontSize=9_x000d__x000a_PrtFontName=Co 8 4 2" xfId="5012"/>
    <cellStyle name=" 3]_x000d__x000a_Zoomed=1_x000d__x000a_Row=0_x000d__x000a_Column=0_x000d__x000a_Height=300_x000d__x000a_Width=300_x000d__x000a_FontName=細明體_x000d__x000a_FontStyle=0_x000d__x000a_FontSize=9_x000d__x000a_PrtFontName=Co 8 4 3" xfId="5013"/>
    <cellStyle name=" 3]_x000d__x000a_Zoomed=1_x000d__x000a_Row=0_x000d__x000a_Column=0_x000d__x000a_Height=300_x000d__x000a_Width=300_x000d__x000a_FontName=細明體_x000d__x000a_FontStyle=0_x000d__x000a_FontSize=9_x000d__x000a_PrtFontName=Co 8 5 2 2" xfId="5014"/>
    <cellStyle name=" 3]_x000d__x000a_Zoomed=1_x000d__x000a_Row=0_x000d__x000a_Column=0_x000d__x000a_Height=300_x000d__x000a_Width=300_x000d__x000a_FontName=細明體_x000d__x000a_FontStyle=0_x000d__x000a_FontSize=9_x000d__x000a_PrtFontName=Co 8 5 3" xfId="5015"/>
    <cellStyle name=" 3]_x000d__x000a_Zoomed=1_x000d__x000a_Row=0_x000d__x000a_Column=0_x000d__x000a_Height=300_x000d__x000a_Width=300_x000d__x000a_FontName=細明體_x000d__x000a_FontStyle=0_x000d__x000a_FontSize=9_x000d__x000a_PrtFontName=Co 8 6 2 2" xfId="5016"/>
    <cellStyle name=" 3]_x000d__x000a_Zoomed=1_x000d__x000a_Row=0_x000d__x000a_Column=0_x000d__x000a_Height=300_x000d__x000a_Width=300_x000d__x000a_FontName=細明體_x000d__x000a_FontStyle=0_x000d__x000a_FontSize=9_x000d__x000a_PrtFontName=Co 8 6 3" xfId="5017"/>
    <cellStyle name=" 3]_x000d__x000a_Zoomed=1_x000d__x000a_Row=0_x000d__x000a_Column=0_x000d__x000a_Height=300_x000d__x000a_Width=300_x000d__x000a_FontName=細明體_x000d__x000a_FontStyle=0_x000d__x000a_FontSize=9_x000d__x000a_PrtFontName=Co 8 7 2 2" xfId="5018"/>
    <cellStyle name=" 3]_x000d__x000a_Zoomed=1_x000d__x000a_Row=0_x000d__x000a_Column=0_x000d__x000a_Height=300_x000d__x000a_Width=300_x000d__x000a_FontName=細明體_x000d__x000a_FontStyle=0_x000d__x000a_FontSize=9_x000d__x000a_PrtFontName=Co 8 7 3" xfId="5019"/>
    <cellStyle name=" 3]_x000d__x000a_Zoomed=1_x000d__x000a_Row=0_x000d__x000a_Column=0_x000d__x000a_Height=300_x000d__x000a_Width=300_x000d__x000a_FontName=細明體_x000d__x000a_FontStyle=0_x000d__x000a_FontSize=9_x000d__x000a_PrtFontName=Co 8 8 2 2" xfId="5020"/>
    <cellStyle name=" 3]_x000d__x000a_Zoomed=1_x000d__x000a_Row=0_x000d__x000a_Column=0_x000d__x000a_Height=300_x000d__x000a_Width=300_x000d__x000a_FontName=細明體_x000d__x000a_FontStyle=0_x000d__x000a_FontSize=9_x000d__x000a_PrtFontName=Co 8 8 2 2 2" xfId="5021"/>
    <cellStyle name=" 3]_x000d__x000a_Zoomed=1_x000d__x000a_Row=0_x000d__x000a_Column=0_x000d__x000a_Height=300_x000d__x000a_Width=300_x000d__x000a_FontName=細明體_x000d__x000a_FontStyle=0_x000d__x000a_FontSize=9_x000d__x000a_PrtFontName=Co 8 8 3" xfId="5022"/>
    <cellStyle name=" 3]_x000d__x000a_Zoomed=1_x000d__x000a_Row=0_x000d__x000a_Column=0_x000d__x000a_Height=300_x000d__x000a_Width=300_x000d__x000a_FontName=細明體_x000d__x000a_FontStyle=0_x000d__x000a_FontSize=9_x000d__x000a_PrtFontName=Co 8 8 3 2" xfId="5023"/>
    <cellStyle name=" 3]_x000d__x000a_Zoomed=1_x000d__x000a_Row=0_x000d__x000a_Column=0_x000d__x000a_Height=300_x000d__x000a_Width=300_x000d__x000a_FontName=細明體_x000d__x000a_FontStyle=0_x000d__x000a_FontSize=9_x000d__x000a_PrtFontName=Co 8 8 3 2 2" xfId="5024"/>
    <cellStyle name=" 3]_x000d__x000a_Zoomed=1_x000d__x000a_Row=0_x000d__x000a_Column=0_x000d__x000a_Height=300_x000d__x000a_Width=300_x000d__x000a_FontName=細明體_x000d__x000a_FontStyle=0_x000d__x000a_FontSize=9_x000d__x000a_PrtFontName=Co 8 8 4" xfId="5025"/>
    <cellStyle name=" 3]_x000d__x000a_Zoomed=1_x000d__x000a_Row=0_x000d__x000a_Column=0_x000d__x000a_Height=300_x000d__x000a_Width=300_x000d__x000a_FontName=細明體_x000d__x000a_FontStyle=0_x000d__x000a_FontSize=9_x000d__x000a_PrtFontName=Co 8 8 5" xfId="5026"/>
    <cellStyle name=" 3]_x000d__x000a_Zoomed=1_x000d__x000a_Row=0_x000d__x000a_Column=0_x000d__x000a_Height=300_x000d__x000a_Width=300_x000d__x000a_FontName=細明體_x000d__x000a_FontStyle=0_x000d__x000a_FontSize=9_x000d__x000a_PrtFontName=Co 8 8 7" xfId="5027"/>
    <cellStyle name=" 3]_x000d__x000a_Zoomed=1_x000d__x000a_Row=0_x000d__x000a_Column=0_x000d__x000a_Height=300_x000d__x000a_Width=300_x000d__x000a_FontName=細明體_x000d__x000a_FontStyle=0_x000d__x000a_FontSize=9_x000d__x000a_PrtFontName=Co 8 9 2 2" xfId="5028"/>
    <cellStyle name=" 3]_x000d__x000a_Zoomed=1_x000d__x000a_Row=0_x000d__x000a_Column=0_x000d__x000a_Height=300_x000d__x000a_Width=300_x000d__x000a_FontName=細明體_x000d__x000a_FontStyle=0_x000d__x000a_FontSize=9_x000d__x000a_PrtFontName=Co 8 9 3" xfId="5029"/>
    <cellStyle name=" 3]_x000d__x000a_Zoomed=1_x000d__x000a_Row=0_x000d__x000a_Column=0_x000d__x000a_Height=300_x000d__x000a_Width=300_x000d__x000a_FontName=細明體_x000d__x000a_FontStyle=0_x000d__x000a_FontSize=9_x000d__x000a_PrtFontName=Co 9" xfId="5030"/>
    <cellStyle name=" 3]_x000d__x000a_Zoomed=1_x000d__x000a_Row=0_x000d__x000a_Column=0_x000d__x000a_Height=300_x000d__x000a_Width=300_x000d__x000a_FontName=細明體_x000d__x000a_FontStyle=0_x000d__x000a_FontSize=9_x000d__x000a_PrtFontName=Co 9 10" xfId="5031"/>
    <cellStyle name=" 3]_x000d__x000a_Zoomed=1_x000d__x000a_Row=0_x000d__x000a_Column=0_x000d__x000a_Height=300_x000d__x000a_Width=300_x000d__x000a_FontName=細明體_x000d__x000a_FontStyle=0_x000d__x000a_FontSize=9_x000d__x000a_PrtFontName=Co 9 10 2" xfId="5032"/>
    <cellStyle name=" 3]_x000d__x000a_Zoomed=1_x000d__x000a_Row=0_x000d__x000a_Column=0_x000d__x000a_Height=300_x000d__x000a_Width=300_x000d__x000a_FontName=細明體_x000d__x000a_FontStyle=0_x000d__x000a_FontSize=9_x000d__x000a_PrtFontName=Co 9 10 2 2" xfId="5033"/>
    <cellStyle name=" 3]_x000d__x000a_Zoomed=1_x000d__x000a_Row=0_x000d__x000a_Column=0_x000d__x000a_Height=300_x000d__x000a_Width=300_x000d__x000a_FontName=細明體_x000d__x000a_FontStyle=0_x000d__x000a_FontSize=9_x000d__x000a_PrtFontName=Co 9 10 3" xfId="5034"/>
    <cellStyle name=" 3]_x000d__x000a_Zoomed=1_x000d__x000a_Row=0_x000d__x000a_Column=0_x000d__x000a_Height=300_x000d__x000a_Width=300_x000d__x000a_FontName=細明體_x000d__x000a_FontStyle=0_x000d__x000a_FontSize=9_x000d__x000a_PrtFontName=Co 9 11" xfId="5035"/>
    <cellStyle name=" 3]_x000d__x000a_Zoomed=1_x000d__x000a_Row=0_x000d__x000a_Column=0_x000d__x000a_Height=300_x000d__x000a_Width=300_x000d__x000a_FontName=細明體_x000d__x000a_FontStyle=0_x000d__x000a_FontSize=9_x000d__x000a_PrtFontName=Co 9 11 2" xfId="5036"/>
    <cellStyle name=" 3]_x000d__x000a_Zoomed=1_x000d__x000a_Row=0_x000d__x000a_Column=0_x000d__x000a_Height=300_x000d__x000a_Width=300_x000d__x000a_FontName=細明體_x000d__x000a_FontStyle=0_x000d__x000a_FontSize=9_x000d__x000a_PrtFontName=Co 9 11 2 2" xfId="5037"/>
    <cellStyle name=" 3]_x000d__x000a_Zoomed=1_x000d__x000a_Row=0_x000d__x000a_Column=0_x000d__x000a_Height=300_x000d__x000a_Width=300_x000d__x000a_FontName=細明體_x000d__x000a_FontStyle=0_x000d__x000a_FontSize=9_x000d__x000a_PrtFontName=Co 9 11 3" xfId="5038"/>
    <cellStyle name=" 3]_x000d__x000a_Zoomed=1_x000d__x000a_Row=0_x000d__x000a_Column=0_x000d__x000a_Height=300_x000d__x000a_Width=300_x000d__x000a_FontName=細明體_x000d__x000a_FontStyle=0_x000d__x000a_FontSize=9_x000d__x000a_PrtFontName=Co 9 13 2" xfId="5039"/>
    <cellStyle name=" 3]_x000d__x000a_Zoomed=1_x000d__x000a_Row=0_x000d__x000a_Column=0_x000d__x000a_Height=300_x000d__x000a_Width=300_x000d__x000a_FontName=細明體_x000d__x000a_FontStyle=0_x000d__x000a_FontSize=9_x000d__x000a_PrtFontName=Co 9 13 2 2" xfId="5040"/>
    <cellStyle name=" 3]_x000d__x000a_Zoomed=1_x000d__x000a_Row=0_x000d__x000a_Column=0_x000d__x000a_Height=300_x000d__x000a_Width=300_x000d__x000a_FontName=細明體_x000d__x000a_FontStyle=0_x000d__x000a_FontSize=9_x000d__x000a_PrtFontName=Co 9 13 3" xfId="5041"/>
    <cellStyle name=" 3]_x000d__x000a_Zoomed=1_x000d__x000a_Row=0_x000d__x000a_Column=0_x000d__x000a_Height=300_x000d__x000a_Width=300_x000d__x000a_FontName=細明體_x000d__x000a_FontStyle=0_x000d__x000a_FontSize=9_x000d__x000a_PrtFontName=Co 9 14" xfId="5042"/>
    <cellStyle name=" 3]_x000d__x000a_Zoomed=1_x000d__x000a_Row=0_x000d__x000a_Column=0_x000d__x000a_Height=300_x000d__x000a_Width=300_x000d__x000a_FontName=細明體_x000d__x000a_FontStyle=0_x000d__x000a_FontSize=9_x000d__x000a_PrtFontName=Co 9 14 2" xfId="5043"/>
    <cellStyle name=" 3]_x000d__x000a_Zoomed=1_x000d__x000a_Row=0_x000d__x000a_Column=0_x000d__x000a_Height=300_x000d__x000a_Width=300_x000d__x000a_FontName=細明體_x000d__x000a_FontStyle=0_x000d__x000a_FontSize=9_x000d__x000a_PrtFontName=Co 9 14 2 2" xfId="5044"/>
    <cellStyle name=" 3]_x000d__x000a_Zoomed=1_x000d__x000a_Row=0_x000d__x000a_Column=0_x000d__x000a_Height=300_x000d__x000a_Width=300_x000d__x000a_FontName=細明體_x000d__x000a_FontStyle=0_x000d__x000a_FontSize=9_x000d__x000a_PrtFontName=Co 9 14 3" xfId="5045"/>
    <cellStyle name=" 3]_x000d__x000a_Zoomed=1_x000d__x000a_Row=0_x000d__x000a_Column=0_x000d__x000a_Height=300_x000d__x000a_Width=300_x000d__x000a_FontName=細明體_x000d__x000a_FontStyle=0_x000d__x000a_FontSize=9_x000d__x000a_PrtFontName=Co 9 15" xfId="5046"/>
    <cellStyle name=" 3]_x000d__x000a_Zoomed=1_x000d__x000a_Row=0_x000d__x000a_Column=0_x000d__x000a_Height=300_x000d__x000a_Width=300_x000d__x000a_FontName=細明體_x000d__x000a_FontStyle=0_x000d__x000a_FontSize=9_x000d__x000a_PrtFontName=Co 9 15 3" xfId="5047"/>
    <cellStyle name=" 3]_x000d__x000a_Zoomed=1_x000d__x000a_Row=0_x000d__x000a_Column=0_x000d__x000a_Height=300_x000d__x000a_Width=300_x000d__x000a_FontName=細明體_x000d__x000a_FontStyle=0_x000d__x000a_FontSize=9_x000d__x000a_PrtFontName=Co 9 16" xfId="5048"/>
    <cellStyle name=" 3]_x000d__x000a_Zoomed=1_x000d__x000a_Row=0_x000d__x000a_Column=0_x000d__x000a_Height=300_x000d__x000a_Width=300_x000d__x000a_FontName=細明體_x000d__x000a_FontStyle=0_x000d__x000a_FontSize=9_x000d__x000a_PrtFontName=Co 9 16 2" xfId="5049"/>
    <cellStyle name=" 3]_x000d__x000a_Zoomed=1_x000d__x000a_Row=0_x000d__x000a_Column=0_x000d__x000a_Height=300_x000d__x000a_Width=300_x000d__x000a_FontName=細明體_x000d__x000a_FontStyle=0_x000d__x000a_FontSize=9_x000d__x000a_PrtFontName=Co 9 16 2 2" xfId="5050"/>
    <cellStyle name=" 3]_x000d__x000a_Zoomed=1_x000d__x000a_Row=0_x000d__x000a_Column=0_x000d__x000a_Height=300_x000d__x000a_Width=300_x000d__x000a_FontName=細明體_x000d__x000a_FontStyle=0_x000d__x000a_FontSize=9_x000d__x000a_PrtFontName=Co 9 16 3" xfId="5051"/>
    <cellStyle name=" 3]_x000d__x000a_Zoomed=1_x000d__x000a_Row=0_x000d__x000a_Column=0_x000d__x000a_Height=300_x000d__x000a_Width=300_x000d__x000a_FontName=細明體_x000d__x000a_FontStyle=0_x000d__x000a_FontSize=9_x000d__x000a_PrtFontName=Co 9 17" xfId="5052"/>
    <cellStyle name=" 3]_x000d__x000a_Zoomed=1_x000d__x000a_Row=0_x000d__x000a_Column=0_x000d__x000a_Height=300_x000d__x000a_Width=300_x000d__x000a_FontName=細明體_x000d__x000a_FontStyle=0_x000d__x000a_FontSize=9_x000d__x000a_PrtFontName=Co 9 18" xfId="5053"/>
    <cellStyle name=" 3]_x000d__x000a_Zoomed=1_x000d__x000a_Row=0_x000d__x000a_Column=0_x000d__x000a_Height=300_x000d__x000a_Width=300_x000d__x000a_FontName=細明體_x000d__x000a_FontStyle=0_x000d__x000a_FontSize=9_x000d__x000a_PrtFontName=Co 9 2" xfId="5054"/>
    <cellStyle name=" 3]_x000d__x000a_Zoomed=1_x000d__x000a_Row=0_x000d__x000a_Column=0_x000d__x000a_Height=300_x000d__x000a_Width=300_x000d__x000a_FontName=細明體_x000d__x000a_FontStyle=0_x000d__x000a_FontSize=9_x000d__x000a_PrtFontName=Co 9 2 2 2" xfId="5055"/>
    <cellStyle name=" 3]_x000d__x000a_Zoomed=1_x000d__x000a_Row=0_x000d__x000a_Column=0_x000d__x000a_Height=300_x000d__x000a_Width=300_x000d__x000a_FontName=細明體_x000d__x000a_FontStyle=0_x000d__x000a_FontSize=9_x000d__x000a_PrtFontName=Co 9 2 3" xfId="5056"/>
    <cellStyle name=" 3]_x000d__x000a_Zoomed=1_x000d__x000a_Row=0_x000d__x000a_Column=0_x000d__x000a_Height=300_x000d__x000a_Width=300_x000d__x000a_FontName=細明體_x000d__x000a_FontStyle=0_x000d__x000a_FontSize=9_x000d__x000a_PrtFontName=Co 9 3" xfId="5057"/>
    <cellStyle name=" 3]_x000d__x000a_Zoomed=1_x000d__x000a_Row=0_x000d__x000a_Column=0_x000d__x000a_Height=300_x000d__x000a_Width=300_x000d__x000a_FontName=細明體_x000d__x000a_FontStyle=0_x000d__x000a_FontSize=9_x000d__x000a_PrtFontName=Co 9 4" xfId="5058"/>
    <cellStyle name=" 3]_x000d__x000a_Zoomed=1_x000d__x000a_Row=0_x000d__x000a_Column=0_x000d__x000a_Height=300_x000d__x000a_Width=300_x000d__x000a_FontName=細明體_x000d__x000a_FontStyle=0_x000d__x000a_FontSize=9_x000d__x000a_PrtFontName=Co 9 7 2 2" xfId="5059"/>
    <cellStyle name=" 3]_x000d__x000a_Zoomed=1_x000d__x000a_Row=0_x000d__x000a_Column=0_x000d__x000a_Height=300_x000d__x000a_Width=300_x000d__x000a_FontName=細明體_x000d__x000a_FontStyle=0_x000d__x000a_FontSize=9_x000d__x000a_PrtFontName=Co 9 9" xfId="5060"/>
    <cellStyle name=" 3]_x005f_x000d__x000a_Zoomed=1_x005f_x000d__x000a_Row=0_x005f_x000d__x000a_Column=0_x005f_x000d__x000a_Height=300_x005f_x000d__x000a_Width=300_x005f_x000d__x000a_FontName=細明體_x005f_x000d__x000a_FontStyle=0_x005f_x000d__x000a_FontSize=9_x005f_x000d__x000a" xfId="5061"/>
    <cellStyle name="?痃%S&amp;F?_x0008_?o_x0006__x0007__x0001__x0001_" xfId="5062"/>
    <cellStyle name="?痃%S&amp;F?_x0008_?o_x0006__x0007__x0001__x0001_ 2" xfId="5063"/>
    <cellStyle name="0,0_x000d__x000a_NA_x000d__x000a_" xfId="5064"/>
    <cellStyle name="0,0_x000d__x000a_NA_x000d__x000a_ 2" xfId="5065"/>
    <cellStyle name="0,0_x000d__x000a_NA_x000d__x000a_ 3" xfId="5066"/>
    <cellStyle name="0,0_x000d__x000a_NA_x000d__x000a_ 3 2" xfId="5067"/>
    <cellStyle name="Comma" xfId="5068"/>
    <cellStyle name="Comma [0]" xfId="5069"/>
    <cellStyle name="Currency" xfId="5070"/>
    <cellStyle name="Currency [0]" xfId="5071"/>
    <cellStyle name="Normal_ SG&amp;A Bridge " xfId="5072"/>
    <cellStyle name="Percent" xfId="5073"/>
    <cellStyle name="差_ABS一期土建汇总表_精制静设备 " xfId="5074"/>
    <cellStyle name="差_ABS一期土建汇总表_精制静设备  2" xfId="5075"/>
    <cellStyle name="差_ABS一期土建汇总表20100630_精制静设备 " xfId="5076"/>
    <cellStyle name="差_安装材料汇总 " xfId="5077"/>
    <cellStyle name="差_安装材料汇总  2" xfId="5078"/>
    <cellStyle name="差_次页 " xfId="5079"/>
    <cellStyle name="差_次页  2" xfId="5080"/>
    <cellStyle name="差_混炼单元 废水池2011.5.25_精制静设备  2" xfId="5081"/>
    <cellStyle name="差_精制静设备  2" xfId="5082"/>
    <cellStyle name="常规 11 7 2" xfId="5083"/>
    <cellStyle name="常规 15" xfId="5084"/>
    <cellStyle name="常规 173" xfId="5085"/>
    <cellStyle name="常规 173 2" xfId="5086"/>
    <cellStyle name="常规 2" xfId="5087"/>
    <cellStyle name="常规 2 18" xfId="5088"/>
    <cellStyle name="常规 2 18 2" xfId="5089"/>
    <cellStyle name="常规 3" xfId="5090"/>
    <cellStyle name="常规 3 2 10 2" xfId="5091"/>
    <cellStyle name="常规 36" xfId="5092"/>
    <cellStyle name="常规 36 2" xfId="5093"/>
    <cellStyle name="常规 4" xfId="5094"/>
    <cellStyle name="常规 5 2" xfId="5095"/>
    <cellStyle name="常规 6 3" xfId="5096"/>
    <cellStyle name="常规 8" xfId="5097"/>
    <cellStyle name="常规_~9170623" xfId="5098"/>
    <cellStyle name="常规_4.3建筑房屋工程量清单报价表" xfId="5099"/>
    <cellStyle name="好_安装材料汇总  2" xfId="5100"/>
    <cellStyle name="好_次页 " xfId="5101"/>
    <cellStyle name="好_次页  2" xfId="5102"/>
    <cellStyle name="好_精制静设备 " xfId="5103"/>
  </cellStyles>
  <dxfs count="1">
    <dxf>
      <font>
        <color rgb="FF9C0006"/>
      </font>
      <fill>
        <patternFill patternType="solid">
          <bgColor rgb="FFFFC7CE"/>
        </patternFill>
      </fill>
    </dxf>
  </dxfs>
  <tableStyles count="0" defaultTableStyle="TableStyleMedium9" defaultPivotStyle="PivotStyleLight16"/>
  <colors>
    <mruColors>
      <color rgb="00FFFFCC"/>
      <color rgb="000BE535"/>
      <color rgb="00CCCC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3" Type="http://schemas.openxmlformats.org/officeDocument/2006/relationships/sharedStrings" Target="sharedStrings.xml"/><Relationship Id="rId32" Type="http://schemas.openxmlformats.org/officeDocument/2006/relationships/styles" Target="styles.xml"/><Relationship Id="rId31" Type="http://schemas.openxmlformats.org/officeDocument/2006/relationships/theme" Target="theme/theme1.xml"/><Relationship Id="rId30" Type="http://schemas.openxmlformats.org/officeDocument/2006/relationships/externalLink" Target="externalLinks/externalLink12.xml"/><Relationship Id="rId3" Type="http://schemas.openxmlformats.org/officeDocument/2006/relationships/worksheet" Target="worksheets/sheet3.xml"/><Relationship Id="rId29" Type="http://schemas.openxmlformats.org/officeDocument/2006/relationships/externalLink" Target="externalLinks/externalLink11.xml"/><Relationship Id="rId28" Type="http://schemas.openxmlformats.org/officeDocument/2006/relationships/externalLink" Target="externalLinks/externalLink10.xml"/><Relationship Id="rId27" Type="http://schemas.openxmlformats.org/officeDocument/2006/relationships/externalLink" Target="externalLinks/externalLink9.xml"/><Relationship Id="rId26" Type="http://schemas.openxmlformats.org/officeDocument/2006/relationships/externalLink" Target="externalLinks/externalLink8.xml"/><Relationship Id="rId25" Type="http://schemas.openxmlformats.org/officeDocument/2006/relationships/externalLink" Target="externalLinks/externalLink7.xml"/><Relationship Id="rId24" Type="http://schemas.openxmlformats.org/officeDocument/2006/relationships/externalLink" Target="externalLinks/externalLink6.xml"/><Relationship Id="rId23" Type="http://schemas.openxmlformats.org/officeDocument/2006/relationships/externalLink" Target="externalLinks/externalLink5.xml"/><Relationship Id="rId22" Type="http://schemas.openxmlformats.org/officeDocument/2006/relationships/externalLink" Target="externalLinks/externalLink4.xml"/><Relationship Id="rId21" Type="http://schemas.openxmlformats.org/officeDocument/2006/relationships/externalLink" Target="externalLinks/externalLink3.xml"/><Relationship Id="rId20" Type="http://schemas.openxmlformats.org/officeDocument/2006/relationships/externalLink" Target="externalLinks/externalLink2.xml"/><Relationship Id="rId2" Type="http://schemas.openxmlformats.org/officeDocument/2006/relationships/worksheet" Target="worksheets/sheet2.xml"/><Relationship Id="rId19" Type="http://schemas.openxmlformats.org/officeDocument/2006/relationships/externalLink" Target="externalLinks/externalLink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21</xdr:col>
      <xdr:colOff>104775</xdr:colOff>
      <xdr:row>15</xdr:row>
      <xdr:rowOff>85725</xdr:rowOff>
    </xdr:from>
    <xdr:to>
      <xdr:col>29</xdr:col>
      <xdr:colOff>647700</xdr:colOff>
      <xdr:row>20</xdr:row>
      <xdr:rowOff>142875</xdr:rowOff>
    </xdr:to>
    <xdr:pic>
      <xdr:nvPicPr>
        <xdr:cNvPr id="2" name="Picture 1" descr="_Foxmail"/>
        <xdr:cNvPicPr>
          <a:picLocks noChangeAspect="1" noChangeArrowheads="1"/>
        </xdr:cNvPicPr>
      </xdr:nvPicPr>
      <xdr:blipFill>
        <a:blip r:embed="rId1" cstate="print"/>
        <a:srcRect/>
        <a:stretch>
          <a:fillRect/>
        </a:stretch>
      </xdr:blipFill>
      <xdr:spPr>
        <a:xfrm>
          <a:off x="15687675" y="3533775"/>
          <a:ext cx="6029325" cy="12001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314325</xdr:colOff>
      <xdr:row>0</xdr:row>
      <xdr:rowOff>161925</xdr:rowOff>
    </xdr:from>
    <xdr:to>
      <xdr:col>2</xdr:col>
      <xdr:colOff>866775</xdr:colOff>
      <xdr:row>2</xdr:row>
      <xdr:rowOff>180975</xdr:rowOff>
    </xdr:to>
    <xdr:pic>
      <xdr:nvPicPr>
        <xdr:cNvPr id="2" name="图片 1" descr="蓝科环保LOGO"/>
        <xdr:cNvPicPr>
          <a:picLocks noChangeAspect="1"/>
        </xdr:cNvPicPr>
      </xdr:nvPicPr>
      <xdr:blipFill>
        <a:blip r:embed="rId1" cstate="print"/>
        <a:srcRect/>
        <a:stretch>
          <a:fillRect/>
        </a:stretch>
      </xdr:blipFill>
      <xdr:spPr>
        <a:xfrm>
          <a:off x="314325" y="161925"/>
          <a:ext cx="1506220" cy="55245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Projects\31042\Mech\ROTATING\Extruder\DataSheetPackages\31042-000-SP-4340-001rev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4.224.21\&#32463;&#27982;&#23460;\2014\&#36797;&#38451;&#30707;&#21270;&#20420;&#32599;&#26031;&#21407;&#27833;&#21152;&#24037;&#20248;&#21270;&#22686;&#25928;&#25913;&#36896;&#39033;&#30446;\&#27010;&#31639;\&#22806;&#38498;&#36164;&#26009;\&#24800;&#29983;\&#32858;&#20057;&#28911;&#21021;&#27493;&#35774;&#35745;&#31532;&#19968;&#29256;04.8.30\hgw\&#27010;&#31639;\&#23433;&#21033;&#25644;&#36801;\&#20844;&#29992;&#24037;&#31243;\&#20844;&#29992;&#24037;&#31243;&#27010;&#3163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work\2012&#24180;&#24037;&#20316;\&#26446;&#23398;\Documents%20and%20Settings\guohuafang\Local%20Settings\Temporary%20Internet%20Files\Content.IE5\W1UVKP6F\732DLI\DS%20ON%20OFF%20%20CRYO%20BALL%20VLV.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Z:\1000&#37096;&#38376;\10600&#21830;&#21153;&#37096;\&#37096;&#38376;&#20869;&#20849;&#20139;\2%20&#37096;&#38376;&#23384;&#26723;&#25991;&#20214;\C%20&#36896;&#20215;&#23384;&#26723;&#25991;&#20214;\&#36896;&#20215;&#27169;&#26495;\&#40784;&#40065;&#21270;&#32933;&#36164;&#28304;&#20248;&#21270;\2006.03.10&#23457;&#26597;&#31295;\liyin%20060121(&#25163;&#25552;&#65289;\&#24191;&#30707;&#21270;\2420th%20CFB%20+%202CC100MW&#28809;\2420th%20CFB%20+%202CC100MW&#28809;(&#20462;&#25913;&#65289;\2420th%20CFB%20+%202CC100MW&#28809;&#65288;060216&#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Z:\1000&#37096;&#38376;\10600&#21830;&#21153;&#37096;\&#37096;&#38376;&#20869;&#20849;&#20139;\2%20&#37096;&#38376;&#23384;&#26723;&#25991;&#20214;\C%20&#36896;&#20215;&#23384;&#26723;&#25991;&#20214;\&#36896;&#20215;&#27169;&#26495;\Documents%20and%20Settings\yubin\&#26700;&#38754;\chj1\BG\&#35774;&#35745;&#22270;.XLS"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RecoveredExternalLink1"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Z:\1000&#37096;&#38376;\10600&#21830;&#21153;&#37096;\&#37096;&#38376;&#20869;&#20849;&#20139;\2%20&#37096;&#38376;&#23384;&#26723;&#25991;&#20214;\C%20&#36896;&#20215;&#23384;&#26723;&#25991;&#20214;\&#36896;&#20215;&#27169;&#26495;\&#24037;&#31243;&#39033;&#30446;\300MW&#29123;&#26426;&#24037;&#31243;\&#40857;&#21475;&#29123;&#26426;\&#40857;&#21475;&#21487;&#30740;&#20272;&#31639;&#34920;2000-07.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cjj053\D\KBase\Learning%20Reports\&#21152;&#27682;\YYS\ZH0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Z:\1000&#37096;&#38376;\10600&#21830;&#21153;&#37096;\&#37096;&#38376;&#20869;&#20849;&#20139;\2%20&#37096;&#38376;&#23384;&#26723;&#25991;&#20214;\C%20&#36896;&#20215;&#23384;&#26723;&#25991;&#20214;\&#36896;&#20215;&#27169;&#26495;\Documents%20and%20Settings\yubin\&#26700;&#38754;\chj1\BG\&#30005;&#22120;&#26448;&#2600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gcjj032\&#35843;&#27010;\chj1\BG\&#30005;&#22120;&#26448;&#26009;.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Users\tianchunhua\AppData\Local\Microsoft\Windows\Temporary%20Internet%20Files\Content.Outlook\G7NYGXXE\&#25171;&#21360;02ABS&#39033;&#30446;&#25237;&#36164;&#27719;&#24635;18%20%205%2029(&#35843;&#25972;&#65289;.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Users\tianchunhua\Desktop\&#24191;&#19996;&#30707;&#21270;&#21487;&#30740;\18.3.16&#25991;&#20214;&#22841;\4.1&#25991;&#20214;&#22841;\5.29&#25253;&#23457;&#29256;\18.7.10&#25991;&#20214;&#22841;\18.7.25&#21495;\&#25209;&#22797;&#21487;&#30740;18.9.12\&#25171;&#21360;02ABS&#39033;&#30446;&#25237;&#36164;&#27719;&#24635;18%20%209%203(&#25353;&#25209;&#22797;&#35843;&#25972;&#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Cover"/>
      <sheetName val="Process"/>
      <sheetName val="Process 2"/>
      <sheetName val="Mechanical 4-5"/>
      <sheetName val="Notes"/>
      <sheetName val="DCS   Interface"/>
      <sheetName val="ControlPanel"/>
      <sheetName val="Instrument"/>
      <sheetName val="Pump_Centrifugal"/>
      <sheetName val="Gear Pump"/>
      <sheetName val="RotaryPump"/>
      <sheetName val="Exchanger"/>
      <sheetName val="Vessel"/>
      <sheetName val="NOISE"/>
      <sheetName val="Lube Oil System"/>
      <sheetName val="Lubrication (1)"/>
      <sheetName val="Lubrication (2)"/>
      <sheetName val="Lubrication (3)"/>
      <sheetName val="Lubrication (4)"/>
      <sheetName val="&lt;150kW"/>
      <sheetName val="&gt;150kw"/>
      <sheetName val="Extruder main drive motor"/>
      <sheetName val="Extruder main motor VFD"/>
      <sheetName val="HV Converter"/>
      <sheetName val="Lv motor"/>
      <sheetName val="14910"/>
      <sheetName val="Connections"/>
      <sheetName val="DWTables"/>
      <sheetName val="XB304two"/>
      <sheetName val="Cable Selection"/>
      <sheetName val="2"/>
      <sheetName val="总概算表"/>
      <sheetName val="2热交换器"/>
      <sheetName val="土建取费"/>
      <sheetName val="表三甲"/>
      <sheetName val="XV1001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000000"/>
      <sheetName val="中石油安装石油化工装置"/>
      <sheetName val="土建全民一级不含构件取费石油工业"/>
      <sheetName val="锅炉房综合概算表 "/>
      <sheetName val="建构筑物(3类)"/>
      <sheetName val="锅炉房工艺设备"/>
      <sheetName val="锅炉工艺管道"/>
      <sheetName val="锅炉房电气设备"/>
      <sheetName val="锅炉房电气材料"/>
      <sheetName val="锅炉房自控设备"/>
      <sheetName val="锅炉房自控材料"/>
      <sheetName val="锅炉房照明避雷"/>
      <sheetName val="锅炉房室内给排水"/>
      <sheetName val="锅炉房通风设备"/>
      <sheetName val="锅炉房消防设备"/>
      <sheetName val="脱盐水站工艺设备"/>
      <sheetName val="脱盐水站工艺管道"/>
      <sheetName val="脱盐水站电气设备"/>
      <sheetName val="脱盐水站电气材料"/>
      <sheetName val="脱盐水站自控设备"/>
      <sheetName val="脱盐水站自控材料"/>
      <sheetName val="脱盐水站照明避雷"/>
      <sheetName val="脱盐水站室内给排水"/>
      <sheetName val="脱盐水站通风设备"/>
      <sheetName val="循环水工艺设备"/>
      <sheetName val="循环水工艺管道"/>
      <sheetName val="净水工艺设备"/>
      <sheetName val="净水管道"/>
      <sheetName val="循环水集净水电气设备"/>
      <sheetName val="循环水及净水电气材料"/>
      <sheetName val="循环水及净水自控设备"/>
      <sheetName val="循环水及净水自控材料"/>
      <sheetName val="循环水及净水照明避雷"/>
      <sheetName val="净水间室内给排水"/>
      <sheetName val="净水间通风设备"/>
      <sheetName val="循环水、净水消防设备"/>
      <sheetName val="消防水泵房工艺设备"/>
      <sheetName val="取水泵房设备"/>
      <sheetName val="取水泵房工艺管道"/>
      <sheetName val="取水泵房电气设备"/>
      <sheetName val="取水泵房电气材料"/>
      <sheetName val="取水泵房自控设备"/>
      <sheetName val="取水泵房自控材料"/>
      <sheetName val="取水泵房照明避雷"/>
      <sheetName val="取水泵房消防设备"/>
      <sheetName val="污水处理设备"/>
      <sheetName val="污水处理设备 (2)"/>
      <sheetName val="污水处理鼓风机房工艺管道"/>
      <sheetName val="污水处理污泥脱水间工艺管道"/>
      <sheetName val="污水处理CASS反应池工艺管道"/>
      <sheetName val="污水处理调节池工艺管道"/>
      <sheetName val="污水处理室外工艺管道"/>
      <sheetName val="污水处理站室外埋地土方"/>
      <sheetName val="污水处理电气设备"/>
      <sheetName val="污水处理电气材料"/>
      <sheetName val="污水处理自控设备 "/>
      <sheetName val="污水处理自控材料"/>
      <sheetName val="污水处理照明避雷"/>
      <sheetName val="污水处理通风设备"/>
      <sheetName val="污水处理通风材料"/>
      <sheetName val="污水处理消防设备"/>
      <sheetName val="变电所室内给排水"/>
      <sheetName val="变电所空调设备"/>
      <sheetName val="变电所通风材料"/>
      <sheetName val="变电所消防设备"/>
      <sheetName val="综合概算"/>
      <sheetName val="FAB별"/>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refreshError="1"/>
      <sheetData sheetId="66"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CoverSheet"/>
      <sheetName val="Summary Sheet"/>
      <sheetName val="XV25002"/>
      <sheetName val="XV25043"/>
      <sheetName val="XV25027"/>
      <sheetName val="XV25004"/>
      <sheetName val="XV25001"/>
      <sheetName val="XV30002"/>
      <sheetName val="XV22xxx"/>
      <sheetName val="XV22001"/>
      <sheetName val="XV21xxx"/>
      <sheetName val="XV21001"/>
      <sheetName val="XV10019"/>
      <sheetName val="XV10009"/>
      <sheetName val="XV10007"/>
      <sheetName val="XV10017"/>
      <sheetName val="NOI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对比"/>
      <sheetName val="文字"/>
      <sheetName val="安装费率"/>
      <sheetName val="土建费率"/>
      <sheetName val="总概算"/>
      <sheetName val="费率"/>
      <sheetName val="工艺"/>
      <sheetName val="工艺引进"/>
      <sheetName val="锅炉总概"/>
      <sheetName val="锅炉引进"/>
      <sheetName val="铁路总概"/>
      <sheetName val="空分"/>
      <sheetName val="空分引进"/>
      <sheetName val="鲁齐"/>
      <sheetName val="初可对比"/>
      <sheetName val="初可对比 (2)"/>
      <sheetName val="说明"/>
      <sheetName val="拆迁"/>
      <sheetName val="概算表(修)"/>
      <sheetName val="总"/>
      <sheetName val="安"/>
      <sheetName val="建"/>
      <sheetName val="其"/>
      <sheetName val="安装"/>
      <sheetName val="建筑"/>
      <sheetName val="公用"/>
      <sheetName val="进口"/>
      <sheetName val="其他"/>
      <sheetName val="费"/>
      <sheetName val="原始"/>
      <sheetName val="分析"/>
      <sheetName val="指"/>
      <sheetName val="输入"/>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设计图"/>
    </sheetNames>
    <definedNames>
      <definedName name="Macro9"/>
      <definedName name="电器材"/>
      <definedName name="图纸目录"/>
      <definedName name="综合材料"/>
    </definedNames>
    <sheetDataSet>
      <sheetData sheetId="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Cover"/>
      <sheetName val="Process"/>
      <sheetName val="Process 2"/>
      <sheetName val="Mechanical 4-5"/>
      <sheetName val="Notes"/>
      <sheetName val="DCS   Interface"/>
      <sheetName val="ControlPanel"/>
      <sheetName val="Instrument"/>
      <sheetName val="Pump_Centrifugal"/>
      <sheetName val="Gear Pump"/>
      <sheetName val="RotaryPump"/>
      <sheetName val="Exchanger"/>
      <sheetName val="Vessel"/>
      <sheetName val="NOISE"/>
      <sheetName val="Lube Oil System"/>
      <sheetName val="Lubrication (1)"/>
      <sheetName val="Lubrication (2)"/>
      <sheetName val="Lubrication (3)"/>
      <sheetName val="Lubrication (4)"/>
      <sheetName val="&lt;150kW"/>
      <sheetName val="&gt;150kw"/>
      <sheetName val="Extruder main drive motor"/>
      <sheetName val="Extruder main motor VFD"/>
      <sheetName val="HV Converter"/>
      <sheetName val="Lv motor"/>
      <sheetName val="Connections"/>
      <sheetName val="DWTables"/>
      <sheetName val="14910"/>
      <sheetName val="XB304two"/>
      <sheetName val="Cable Selection"/>
      <sheetName val="2"/>
      <sheetName val="建筑工程概算表"/>
      <sheetName val="单位工程费用定额"/>
      <sheetName val="定额"/>
      <sheetName val="建筑定额"/>
      <sheetName val="装饰定额"/>
      <sheetName val="材机价格"/>
      <sheetName val="混凝土配合比"/>
      <sheetName val="1总投资估算表"/>
      <sheetName val="2其他费用计算表"/>
      <sheetName val="3.1全厂工程费用估算表"/>
      <sheetName val="3.2单项工程费用估算表 （工艺单元）"/>
      <sheetName val="3.3单项工程费用估算表 （辅助生产设施） "/>
      <sheetName val="4 建筑工程价格表"/>
      <sheetName val="5主要国内设备材料价格表"/>
      <sheetName val="拆除费用"/>
      <sheetName val="安装拆除费用"/>
      <sheetName val="总图"/>
      <sheetName val="街区给排水"/>
      <sheetName val="街区给排水土方及井"/>
      <sheetName val="工艺及供热外管"/>
      <sheetName val=" DCS改造 自控"/>
      <sheetName val="土建"/>
      <sheetName val="工艺设备"/>
      <sheetName val="电气"/>
      <sheetName val=" 电信"/>
      <sheetName val="自控 "/>
      <sheetName val="通风"/>
      <sheetName val="采暖"/>
      <sheetName val=" 室内给排水"/>
      <sheetName val="化学消防"/>
      <sheetName val="中电联报价（脱硫）"/>
      <sheetName val="锅炉改造每一台炉增加的省煤器及"/>
      <sheetName val="345厂家报价 (2)"/>
      <sheetName val="67脱硝（水煤浆锅炉脱硝）"/>
      <sheetName val="Sheet1"/>
      <sheetName val="对比"/>
      <sheetName val="对比厂家"/>
      <sheetName val="8上一版估算与现（修改）版估算投资对比表"/>
      <sheetName val="Sheet2"/>
      <sheetName val="脱硝脱硫"/>
      <sheetName val="XV10017"/>
      <sheetName val="Cover-LV"/>
      <sheetName val="LV"/>
      <sheetName val="Cover-HV"/>
      <sheetName val="HV"/>
      <sheetName val="综合概算表"/>
      <sheetName val="土建1"/>
      <sheetName val="土建2"/>
      <sheetName val="土建 3"/>
      <sheetName val="道路"/>
      <sheetName val="地坪"/>
      <sheetName val="总概算表"/>
      <sheetName val="丙烯腈装置（1000）电气"/>
      <sheetName val="硫铵回收装置（2100）电气"/>
      <sheetName val="硫铵包装及仓库（2200）电气"/>
      <sheetName val="乙腈装置（3000）电气"/>
      <sheetName val="丙酮氰醇装置（4000）电气"/>
      <sheetName val="丙烯及液氨罐区（6100）电气"/>
      <sheetName val="原料及成品罐区（6200）电气"/>
      <sheetName val="灌装站（6300）电气 "/>
      <sheetName val="酸碱站及稀硫铵罐区（6400）电气"/>
      <sheetName val="装卸车栈台（6500）电气"/>
      <sheetName val="冷冻站（6600）电气"/>
      <sheetName val="废水焚烧单元（9400）电气"/>
      <sheetName val="废气焚烧单元（9500）电气 "/>
      <sheetName val="火炬（9600）电气"/>
      <sheetName val="固体化学品库（9610）电气"/>
      <sheetName val="液体化学品库（9620）电气 "/>
      <sheetName val="废固堆场（9630）电气 "/>
      <sheetName val="装置变电所（9740）电气 "/>
      <sheetName val="中央控制室（9700）电气 "/>
      <sheetName val="装置机柜间(9720)电气"/>
      <sheetName val="装卸车控制室（9730）电气"/>
      <sheetName val="检维修站及材料库(9640)电气"/>
      <sheetName val="化验分析及装置办公楼（9690）电气 "/>
      <sheetName val="进水提升泵房（4610）电气"/>
      <sheetName val="调节池（4611）电气"/>
      <sheetName val="水解酸化池（4612）电气"/>
      <sheetName val="AO生化池（4613）电气"/>
      <sheetName val="综合泵房及水池（4615）电气 "/>
      <sheetName val="综合处理间及操作间（4616）电气"/>
      <sheetName val="异味处理间（4617）电气"/>
      <sheetName val="1#门卫电气(9621)"/>
      <sheetName val="2#门卫电气(9622)"/>
      <sheetName val="3#门卫电气(9623)"/>
      <sheetName val="循环水站（4410）电气"/>
      <sheetName val="脱盐水站(2220)电气"/>
      <sheetName val="消防水站（4380）电气 "/>
      <sheetName val="净水站（4220）电气"/>
      <sheetName val="污染雨水收集池及事故水池（4750）电气"/>
      <sheetName val="空压制氮站（6700）电气 "/>
      <sheetName val="开工锅炉（2080）电气"/>
      <sheetName val="干煤棚（2071）电气"/>
      <sheetName val="煤水处理（2075）电气"/>
      <sheetName val="供电外线及道路照明（9760）"/>
      <sheetName val="000总图"/>
      <sheetName val="001建筑"/>
      <sheetName val="008电气"/>
      <sheetName val="009自控"/>
      <sheetName val="010电信"/>
      <sheetName val="投资汇总表"/>
      <sheetName val="其他费计算表"/>
      <sheetName val="概况表"/>
      <sheetName val="财务决算表"/>
      <sheetName val="竣工决算总表"/>
      <sheetName val="概算对比表"/>
      <sheetName val="移交资产总表"/>
      <sheetName val="移交房屋建筑物一览表"/>
      <sheetName val="移交安装设备一览表"/>
      <sheetName val="不需安装的机械设备、工器具及家具"/>
      <sheetName val="移交其他资产表"/>
      <sheetName val="移交生产物资"/>
      <sheetName val="其他费用明细表"/>
      <sheetName val="工程类合同明细表"/>
      <sheetName val="预计未完工程"/>
      <sheetName val="采办类合同明细表"/>
      <sheetName val="债务明细表"/>
      <sheetName val="其他费用明细表(元)"/>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化水供水表三"/>
      <sheetName val="热力表三"/>
      <sheetName val="取费表"/>
      <sheetName val="方案1表二"/>
      <sheetName val="方案2表二"/>
      <sheetName val="方案1表一"/>
      <sheetName val="方案2表一"/>
      <sheetName val="表四"/>
      <sheetName val="表四汇总"/>
      <sheetName val="表六 (2)"/>
      <sheetName val="表六"/>
      <sheetName val="费率、比较"/>
      <sheetName val="Sheet1"/>
    </sheetNames>
    <sheetDataSet>
      <sheetData sheetId="0"/>
      <sheetData sheetId="1"/>
      <sheetData sheetId="2" refreshError="1"/>
      <sheetData sheetId="3"/>
      <sheetData sheetId="4" refreshError="1"/>
      <sheetData sheetId="5"/>
      <sheetData sheetId="6"/>
      <sheetData sheetId="7" refreshError="1"/>
      <sheetData sheetId="8" refreshError="1"/>
      <sheetData sheetId="9" refreshError="1"/>
      <sheetData sheetId="10"/>
      <sheetData sheetId="11" refreshError="1"/>
      <sheetData sheetId="12"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投资"/>
      <sheetName val="投资汇总"/>
      <sheetName val="表三"/>
    </sheetNames>
    <sheetDataSet>
      <sheetData sheetId="0" refreshError="1"/>
      <sheetData sheetId="1" refreshError="1"/>
      <sheetData sheetId="2"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电器材料"/>
    </sheetNames>
    <definedNames>
      <definedName name="打印"/>
    </definedNames>
    <sheetDataSet>
      <sheetData sheetId="0"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电器材料"/>
      <sheetName val="config"/>
      <sheetName val="方案1表二"/>
      <sheetName val="综合概算"/>
    </sheetNames>
    <sheetDataSet>
      <sheetData sheetId="0" refreshError="1"/>
      <sheetData sheetId="1" refreshError="1"/>
      <sheetData sheetId="2" refreshError="1"/>
      <sheetData sheetId="3"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投资对比表 (2)"/>
      <sheetName val="总投资汇总表"/>
      <sheetName val="其他费计算表"/>
      <sheetName val="增加内容"/>
      <sheetName val="3工程费用估算表（ABS主装置）"/>
      <sheetName val="ABS进口"/>
      <sheetName val="4建构筑物（ABS）"/>
      <sheetName val="ABS主要国内设备表"/>
      <sheetName val="WWI工程费用估算表 "/>
      <sheetName val="ABS主要材料表（管道）"/>
      <sheetName val="ABS主要材料表（自控)"/>
      <sheetName val="丙烯腈工程费"/>
      <sheetName val="引进设备"/>
      <sheetName val="丙烯腈土建"/>
      <sheetName val="丙烯腈工艺设备"/>
      <sheetName val="丙烯腈工艺管道"/>
      <sheetName val="丙烯腈仪表设备"/>
      <sheetName val="自控丙烯腈"/>
      <sheetName val="乙腈工程费 "/>
      <sheetName val="催化剂沉降工艺设备"/>
      <sheetName val="AOGC设备表"/>
      <sheetName val="WWI设备表"/>
      <sheetName val="乙腈工程费"/>
      <sheetName val="乙腈工艺设备 "/>
      <sheetName val="AOGC工程费"/>
      <sheetName val="MMA工程费"/>
      <sheetName val="MMA引进"/>
      <sheetName val="MM设材料"/>
      <sheetName val="SAR工程费"/>
      <sheetName val="SAR引进"/>
      <sheetName val="SAR设备"/>
      <sheetName val="工程费用估算表（合成氨主装置）"/>
      <sheetName val="合成氨土建"/>
      <sheetName val="合成氨主要国内设备表"/>
      <sheetName val="3工程费用估算表 (辅助设施及公用工程)"/>
      <sheetName val="4建构筑物投资估算表（全）"/>
      <sheetName val="常压罐区 综合"/>
      <sheetName val="常压罐区设备"/>
      <sheetName val="酸罐区综合"/>
      <sheetName val="酸碱罐区及泵区"/>
      <sheetName val="化学品罐区综合"/>
      <sheetName val="化学品罐区设备"/>
      <sheetName val="液氨罐区综合"/>
      <sheetName val="液氨罐区设备"/>
      <sheetName val="ABS丁二烯及苯乙烯罐区"/>
      <sheetName val=" 冷冻站综合"/>
      <sheetName val="冷冻站械设备"/>
      <sheetName val="变电所电气设备"/>
      <sheetName val="供电外线"/>
      <sheetName val="MMA 工艺及供热外管 "/>
      <sheetName val="ABS工艺及供热外管"/>
      <sheetName val="设计费"/>
      <sheetName val="防渗面积"/>
      <sheetName val="Sheet1"/>
      <sheetName val="催化剂沉降工程费"/>
      <sheetName val="丙烯腈引进仪表"/>
      <sheetName val="引进AOGC"/>
      <sheetName val="Sheet3"/>
      <sheetName val="Sheet5"/>
      <sheetName val="Sheet4"/>
      <sheetName val="Sheet2"/>
    </sheetNames>
    <sheetDataSet>
      <sheetData sheetId="0"/>
      <sheetData sheetId="1"/>
      <sheetData sheetId="2"/>
      <sheetData sheetId="3"/>
      <sheetData sheetId="4"/>
      <sheetData sheetId="5"/>
      <sheetData sheetId="6"/>
      <sheetData sheetId="7"/>
      <sheetData sheetId="8"/>
      <sheetData sheetId="9"/>
      <sheetData sheetId="10"/>
      <sheetData sheetId="11">
        <row r="8">
          <cell r="J8">
            <v>80053.1866124364</v>
          </cell>
        </row>
        <row r="9">
          <cell r="J9">
            <v>61588.5961613935</v>
          </cell>
        </row>
        <row r="10">
          <cell r="J10">
            <v>100</v>
          </cell>
        </row>
        <row r="11">
          <cell r="J11">
            <v>6781.62258125</v>
          </cell>
        </row>
        <row r="12">
          <cell r="J12">
            <v>5425.298065</v>
          </cell>
        </row>
        <row r="13">
          <cell r="J13">
            <v>1356.32451625</v>
          </cell>
        </row>
        <row r="14">
          <cell r="J14">
            <v>13645.0801970175</v>
          </cell>
        </row>
        <row r="15">
          <cell r="J15">
            <v>3829.95025990248</v>
          </cell>
        </row>
        <row r="16">
          <cell r="J16">
            <v>3386.03893404794</v>
          </cell>
        </row>
        <row r="17">
          <cell r="J17">
            <v>1022.4230698033</v>
          </cell>
        </row>
        <row r="18">
          <cell r="J18">
            <v>4676.2419675</v>
          </cell>
        </row>
        <row r="19">
          <cell r="J19">
            <v>230.308860830671</v>
          </cell>
        </row>
        <row r="20">
          <cell r="J20">
            <v>500.117104933124</v>
          </cell>
        </row>
        <row r="21">
          <cell r="J21">
            <v>11823.4641338966</v>
          </cell>
        </row>
        <row r="22">
          <cell r="J22">
            <v>7466.63045747501</v>
          </cell>
        </row>
        <row r="23">
          <cell r="J23">
            <v>4587.26370116732</v>
          </cell>
        </row>
        <row r="24">
          <cell r="J24">
            <v>2879.36675630769</v>
          </cell>
        </row>
        <row r="25">
          <cell r="J25">
            <v>4356.83367642157</v>
          </cell>
        </row>
        <row r="26">
          <cell r="J26">
            <v>1602.65525181695</v>
          </cell>
        </row>
        <row r="27">
          <cell r="J27">
            <v>2560.32</v>
          </cell>
        </row>
        <row r="28">
          <cell r="J28">
            <v>128.810924604624</v>
          </cell>
        </row>
        <row r="29">
          <cell r="J29">
            <v>65.0475</v>
          </cell>
        </row>
        <row r="30">
          <cell r="J30">
            <v>62.46</v>
          </cell>
        </row>
        <row r="31">
          <cell r="J31">
            <v>832.498169207864</v>
          </cell>
        </row>
        <row r="32">
          <cell r="J32">
            <v>8756.9823999335</v>
          </cell>
        </row>
        <row r="33">
          <cell r="J33">
            <v>466.22225248</v>
          </cell>
        </row>
        <row r="34">
          <cell r="J34">
            <v>8290.7601474535</v>
          </cell>
        </row>
        <row r="35">
          <cell r="J35">
            <v>1856.56699273796</v>
          </cell>
        </row>
        <row r="36">
          <cell r="J36">
            <v>1361.63372708906</v>
          </cell>
        </row>
        <row r="38">
          <cell r="J38">
            <v>47.836088892852</v>
          </cell>
        </row>
        <row r="39">
          <cell r="J39">
            <v>47.836088892852</v>
          </cell>
        </row>
        <row r="40">
          <cell r="J40">
            <v>7363.36144070368</v>
          </cell>
        </row>
        <row r="41">
          <cell r="J41">
            <v>4307.38222070368</v>
          </cell>
        </row>
        <row r="42">
          <cell r="J42">
            <v>2035.54342070368</v>
          </cell>
        </row>
        <row r="43">
          <cell r="J43">
            <v>2271.8388</v>
          </cell>
        </row>
        <row r="44">
          <cell r="J44">
            <v>3055.97922</v>
          </cell>
        </row>
        <row r="45">
          <cell r="J45">
            <v>35</v>
          </cell>
        </row>
        <row r="46">
          <cell r="J46">
            <v>1381.695</v>
          </cell>
        </row>
        <row r="47">
          <cell r="J47">
            <v>8777.02915775359</v>
          </cell>
        </row>
        <row r="48">
          <cell r="J48">
            <v>225</v>
          </cell>
        </row>
        <row r="49">
          <cell r="J49">
            <v>1746.60483929871</v>
          </cell>
        </row>
        <row r="50">
          <cell r="J50">
            <v>154.27475</v>
          </cell>
        </row>
        <row r="51">
          <cell r="J51">
            <v>959.018191956134</v>
          </cell>
        </row>
        <row r="52">
          <cell r="J52">
            <v>131.775163080235</v>
          </cell>
        </row>
        <row r="53">
          <cell r="J53">
            <v>246.673725335143</v>
          </cell>
        </row>
        <row r="54">
          <cell r="J54">
            <v>37.444677836825</v>
          </cell>
        </row>
        <row r="55">
          <cell r="J55">
            <v>213.418331090369</v>
          </cell>
        </row>
        <row r="56">
          <cell r="J56">
            <v>4</v>
          </cell>
        </row>
        <row r="57">
          <cell r="J57">
            <v>6546.54823930436</v>
          </cell>
        </row>
        <row r="58">
          <cell r="J58">
            <v>100</v>
          </cell>
        </row>
        <row r="59">
          <cell r="J59">
            <v>12.3</v>
          </cell>
        </row>
        <row r="60">
          <cell r="J60">
            <v>275.275</v>
          </cell>
        </row>
        <row r="61">
          <cell r="J61">
            <v>1342.46596766813</v>
          </cell>
        </row>
        <row r="62">
          <cell r="J62">
            <v>219.858579663808</v>
          </cell>
        </row>
        <row r="63">
          <cell r="J63">
            <v>579.019633004641</v>
          </cell>
        </row>
        <row r="64">
          <cell r="J64">
            <v>35.1192663005437</v>
          </cell>
        </row>
        <row r="65">
          <cell r="J65">
            <v>213.885617351502</v>
          </cell>
        </row>
        <row r="66">
          <cell r="J66">
            <v>32.2662322035173</v>
          </cell>
        </row>
        <row r="67">
          <cell r="J67">
            <v>98.2754111544552</v>
          </cell>
        </row>
        <row r="68">
          <cell r="J68">
            <v>101.517243371279</v>
          </cell>
        </row>
        <row r="69">
          <cell r="J69">
            <v>52.6655734742246</v>
          </cell>
        </row>
        <row r="70">
          <cell r="J70">
            <v>9.85841114415864</v>
          </cell>
        </row>
        <row r="71">
          <cell r="J71">
            <v>118.624657585641</v>
          </cell>
        </row>
        <row r="72">
          <cell r="J72">
            <v>116.106324742935</v>
          </cell>
        </row>
        <row r="73">
          <cell r="J73">
            <v>2.51833284270568</v>
          </cell>
        </row>
        <row r="74">
          <cell r="J74">
            <v>1380.97838699904</v>
          </cell>
        </row>
        <row r="75">
          <cell r="J75">
            <v>36.21</v>
          </cell>
        </row>
        <row r="76">
          <cell r="J76">
            <v>1485.43953471692</v>
          </cell>
        </row>
        <row r="77">
          <cell r="J77">
            <v>1299.08568379031</v>
          </cell>
        </row>
        <row r="78">
          <cell r="J78">
            <v>186.353850926608</v>
          </cell>
        </row>
        <row r="79">
          <cell r="J79">
            <v>253.785333658987</v>
          </cell>
        </row>
        <row r="80">
          <cell r="J80">
            <v>11.6373559514223</v>
          </cell>
        </row>
        <row r="81">
          <cell r="J81">
            <v>1051.66718602531</v>
          </cell>
        </row>
        <row r="82">
          <cell r="J82">
            <v>980.254492449188</v>
          </cell>
        </row>
        <row r="83">
          <cell r="J83">
            <v>459.443341637231</v>
          </cell>
        </row>
        <row r="84">
          <cell r="J84">
            <v>520.811150811957</v>
          </cell>
        </row>
        <row r="85">
          <cell r="J85">
            <v>71.4126935761173</v>
          </cell>
        </row>
        <row r="86">
          <cell r="J86">
            <v>0.4056</v>
          </cell>
        </row>
        <row r="87">
          <cell r="J87">
            <v>549.288447585955</v>
          </cell>
        </row>
        <row r="88">
          <cell r="J88">
            <v>28.4707691129573</v>
          </cell>
        </row>
        <row r="89">
          <cell r="J89">
            <v>10171.4373724398</v>
          </cell>
        </row>
        <row r="90">
          <cell r="J90">
            <v>100</v>
          </cell>
        </row>
        <row r="91">
          <cell r="J91">
            <v>1026.97875</v>
          </cell>
        </row>
        <row r="92">
          <cell r="J92">
            <v>821.583</v>
          </cell>
        </row>
        <row r="93">
          <cell r="J93">
            <v>205.39575</v>
          </cell>
        </row>
        <row r="94">
          <cell r="J94">
            <v>6546.72589033266</v>
          </cell>
        </row>
        <row r="95">
          <cell r="J95">
            <v>1532.87123451584</v>
          </cell>
        </row>
        <row r="96">
          <cell r="J96">
            <v>4123.85465581682</v>
          </cell>
        </row>
        <row r="97">
          <cell r="J97">
            <v>890</v>
          </cell>
        </row>
        <row r="98">
          <cell r="J98">
            <v>570</v>
          </cell>
        </row>
        <row r="99">
          <cell r="J99">
            <v>516.045695353278</v>
          </cell>
        </row>
        <row r="100">
          <cell r="J100">
            <v>1122.75442768299</v>
          </cell>
        </row>
        <row r="101">
          <cell r="J101">
            <v>686.092641913911</v>
          </cell>
        </row>
        <row r="102">
          <cell r="J102">
            <v>436.661785769074</v>
          </cell>
        </row>
        <row r="103">
          <cell r="J103">
            <v>0.95</v>
          </cell>
        </row>
        <row r="104">
          <cell r="J104">
            <v>47.0965811697049</v>
          </cell>
        </row>
        <row r="105">
          <cell r="J105">
            <v>340.886027901164</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投资对比表 (2)"/>
      <sheetName val="总投资对比1"/>
      <sheetName val="增加内容"/>
      <sheetName val="总投资对比自留1"/>
      <sheetName val="总投资对比方案变化自留"/>
      <sheetName val="总投资对比1 "/>
      <sheetName val="总投资对比方案给石化"/>
      <sheetName val="设计费"/>
      <sheetName val="总投资对比2"/>
      <sheetName val="总投资汇总表"/>
      <sheetName val="其他费计算表"/>
      <sheetName val="其他工程费计算表"/>
      <sheetName val="3工程费用估算表（ABS主装置） (2)"/>
      <sheetName val="ABS进口 (2)"/>
      <sheetName val="4建构筑物（ABS） (2)"/>
      <sheetName val="ABS主要国内设备表 (2)"/>
      <sheetName val="ABS主要材料表（管道） (2)"/>
      <sheetName val="ABS主要材料表（自控) (2)"/>
      <sheetName val="WWI工程费用估算表 "/>
      <sheetName val="总投资对比2    "/>
      <sheetName val="丙烯腈工程费"/>
      <sheetName val="引进设备"/>
      <sheetName val="丙烯腈土建"/>
      <sheetName val="丙烯腈工艺设备"/>
      <sheetName val="丙烯腈工艺管道"/>
      <sheetName val="丙烯腈仪表设备"/>
      <sheetName val="自控丙烯腈"/>
      <sheetName val="乙腈工程费 "/>
      <sheetName val="AOGC工程费"/>
      <sheetName val="AOGC设备表"/>
      <sheetName val="AOGC管道"/>
      <sheetName val="WWI设备表"/>
      <sheetName val="乙腈工程费"/>
      <sheetName val="乙腈工艺设备 "/>
      <sheetName val="MMA工程费"/>
      <sheetName val="MMA引进设备"/>
      <sheetName val="MMA引进自控"/>
      <sheetName val="MMA土建"/>
      <sheetName val="MMA设备"/>
      <sheetName val="MMA管道"/>
      <sheetName val="MMA自控"/>
      <sheetName val="SAR工程费"/>
      <sheetName val="SAR引进设备"/>
      <sheetName val="SAR引进自控"/>
      <sheetName val="SAR土建"/>
      <sheetName val="SAR设备"/>
      <sheetName val="SAR自控"/>
      <sheetName val="3工程费用估算表 (辅助设施及公用工程)"/>
      <sheetName val="4建构筑物投资估算表（全）"/>
      <sheetName val="常压罐区 综合"/>
      <sheetName val="常压罐区设备"/>
      <sheetName val="酸罐区综合"/>
      <sheetName val="酸碱罐区及泵区"/>
      <sheetName val="化学品罐区综合"/>
      <sheetName val="化学品罐区设备"/>
      <sheetName val="液氨罐区综合"/>
      <sheetName val="液氨罐区设备"/>
      <sheetName val="ABS丁二烯及苯乙烯罐区"/>
      <sheetName val=" 冷冻站综合"/>
      <sheetName val="冷冻站械设备"/>
      <sheetName val="变电所电气设备"/>
      <sheetName val="供电外线"/>
      <sheetName val="ABS工艺及供热外管"/>
      <sheetName val="MMA 工艺及供热外管 "/>
      <sheetName val="防渗费用计算表"/>
      <sheetName val="Sheet1"/>
      <sheetName val="催化剂沉降工程费"/>
      <sheetName val="丙烯腈引进仪表"/>
      <sheetName val="引进AOGC"/>
      <sheetName val="Sheet3"/>
      <sheetName val="Sheet5"/>
      <sheetName val="Sheet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ow r="9">
          <cell r="E9">
            <v>65.9444607811779</v>
          </cell>
          <cell r="F9">
            <v>14.0201488559868</v>
          </cell>
          <cell r="G9">
            <v>10.1960280560032</v>
          </cell>
          <cell r="H9">
            <v>9.83936230683212</v>
          </cell>
          <cell r="I9">
            <v>0</v>
          </cell>
          <cell r="J9">
            <v>100</v>
          </cell>
        </row>
        <row r="10">
          <cell r="J10">
            <v>946.18125</v>
          </cell>
        </row>
        <row r="12">
          <cell r="E12">
            <v>5034.1459187179</v>
          </cell>
          <cell r="F12">
            <v>747</v>
          </cell>
          <cell r="G12">
            <v>324.782410939895</v>
          </cell>
          <cell r="H12">
            <v>0</v>
          </cell>
          <cell r="I12">
            <v>0</v>
          </cell>
          <cell r="J12">
            <v>6105.92832965779</v>
          </cell>
          <cell r="K12">
            <v>169.091583166809</v>
          </cell>
        </row>
        <row r="13">
          <cell r="G13">
            <v>83.627755123074</v>
          </cell>
        </row>
        <row r="13">
          <cell r="J13">
            <v>1477.42367384097</v>
          </cell>
          <cell r="K13">
            <v>169.091583166809</v>
          </cell>
        </row>
        <row r="14">
          <cell r="E14">
            <v>3640.35</v>
          </cell>
          <cell r="F14">
            <v>0</v>
          </cell>
          <cell r="G14">
            <v>98.1546558168211</v>
          </cell>
        </row>
        <row r="14">
          <cell r="J14">
            <v>3738.50465581682</v>
          </cell>
        </row>
        <row r="15">
          <cell r="F15">
            <v>747</v>
          </cell>
          <cell r="G15">
            <v>143</v>
          </cell>
          <cell r="H15">
            <v>0</v>
          </cell>
        </row>
        <row r="15">
          <cell r="J15">
            <v>890</v>
          </cell>
        </row>
        <row r="16">
          <cell r="E16">
            <v>0</v>
          </cell>
          <cell r="F16">
            <v>300</v>
          </cell>
          <cell r="G16">
            <v>270</v>
          </cell>
        </row>
        <row r="17">
          <cell r="E17">
            <v>238.46838</v>
          </cell>
          <cell r="F17">
            <v>162.128442062</v>
          </cell>
          <cell r="G17">
            <v>115.448873291278</v>
          </cell>
        </row>
        <row r="17">
          <cell r="J17">
            <v>516.045695353278</v>
          </cell>
        </row>
        <row r="18">
          <cell r="E18">
            <v>722.393102316366</v>
          </cell>
          <cell r="F18">
            <v>134.388538555</v>
          </cell>
          <cell r="G18">
            <v>244.707563675488</v>
          </cell>
          <cell r="H18">
            <v>0</v>
          </cell>
          <cell r="I18">
            <v>0</v>
          </cell>
          <cell r="J18">
            <v>1101.48920454685</v>
          </cell>
          <cell r="K18">
            <v>40.83109841525</v>
          </cell>
        </row>
        <row r="19">
          <cell r="G19">
            <v>98.3229564614141</v>
          </cell>
        </row>
        <row r="19">
          <cell r="J19">
            <v>664.82741877778</v>
          </cell>
          <cell r="K19">
            <v>40.83109841525</v>
          </cell>
        </row>
        <row r="20">
          <cell r="G20">
            <v>146.384607214074</v>
          </cell>
        </row>
        <row r="20">
          <cell r="J20">
            <v>436.661785769074</v>
          </cell>
        </row>
        <row r="21">
          <cell r="E21">
            <v>0.95</v>
          </cell>
          <cell r="F21">
            <v>0</v>
          </cell>
          <cell r="G21">
            <v>0</v>
          </cell>
        </row>
        <row r="21">
          <cell r="J21">
            <v>0.95</v>
          </cell>
        </row>
        <row r="22">
          <cell r="E22">
            <v>17.8464</v>
          </cell>
          <cell r="F22">
            <v>4.700673745875</v>
          </cell>
          <cell r="G22">
            <v>24.5495074238299</v>
          </cell>
        </row>
        <row r="22">
          <cell r="J22">
            <v>47.0965811697049</v>
          </cell>
        </row>
        <row r="23">
          <cell r="F23">
            <v>0</v>
          </cell>
          <cell r="G23">
            <v>0.99089426126592</v>
          </cell>
        </row>
        <row r="23">
          <cell r="J23">
            <v>328.595244158242</v>
          </cell>
          <cell r="K23">
            <v>70.607722955</v>
          </cell>
        </row>
      </sheetData>
      <sheetData sheetId="19" refreshError="1"/>
      <sheetData sheetId="20" refreshError="1"/>
      <sheetData sheetId="21">
        <row r="29">
          <cell r="C29" t="str">
            <v>套</v>
          </cell>
          <cell r="D29">
            <v>1</v>
          </cell>
        </row>
        <row r="29">
          <cell r="I29">
            <v>499.912916404315</v>
          </cell>
        </row>
        <row r="29">
          <cell r="Q29">
            <v>4047.59361867704</v>
          </cell>
        </row>
        <row r="40">
          <cell r="C40" t="str">
            <v>台</v>
          </cell>
          <cell r="D40">
            <v>20</v>
          </cell>
        </row>
        <row r="40">
          <cell r="I40">
            <v>340.263379345954</v>
          </cell>
        </row>
        <row r="40">
          <cell r="Q40">
            <v>2754.94725538462</v>
          </cell>
        </row>
        <row r="45">
          <cell r="C45" t="str">
            <v>台</v>
          </cell>
          <cell r="D45">
            <v>111</v>
          </cell>
        </row>
        <row r="45">
          <cell r="I45">
            <v>33.3</v>
          </cell>
        </row>
        <row r="45">
          <cell r="Q45">
            <v>269.616815904</v>
          </cell>
        </row>
        <row r="81">
          <cell r="C81" t="str">
            <v>台套</v>
          </cell>
          <cell r="D81">
            <v>73</v>
          </cell>
        </row>
        <row r="81">
          <cell r="F81">
            <v>220.6</v>
          </cell>
        </row>
        <row r="81">
          <cell r="Q81">
            <v>1769.974456112</v>
          </cell>
        </row>
        <row r="88">
          <cell r="L88">
            <v>56.4494336</v>
          </cell>
        </row>
        <row r="88">
          <cell r="Q88">
            <v>419.6183936</v>
          </cell>
        </row>
        <row r="109">
          <cell r="Q109">
            <v>414.0715255107</v>
          </cell>
        </row>
        <row r="115">
          <cell r="Q115">
            <v>1393.7959187179</v>
          </cell>
        </row>
        <row r="126">
          <cell r="Q126">
            <v>327.604349896976</v>
          </cell>
        </row>
        <row r="138">
          <cell r="Q138">
            <v>566.504462316366</v>
          </cell>
        </row>
        <row r="142">
          <cell r="L142">
            <v>1553.30874517512</v>
          </cell>
        </row>
        <row r="142">
          <cell r="Q142">
            <v>11544.1084025196</v>
          </cell>
        </row>
      </sheetData>
      <sheetData sheetId="22">
        <row r="13">
          <cell r="I13">
            <v>6140365.875</v>
          </cell>
        </row>
        <row r="17">
          <cell r="I17">
            <v>2310611.875</v>
          </cell>
        </row>
        <row r="21">
          <cell r="I21">
            <v>1329792.1875</v>
          </cell>
        </row>
        <row r="26">
          <cell r="I26">
            <v>684750</v>
          </cell>
        </row>
        <row r="31">
          <cell r="I31">
            <v>381462.5</v>
          </cell>
        </row>
        <row r="34">
          <cell r="I34">
            <v>656100</v>
          </cell>
        </row>
        <row r="37">
          <cell r="I37">
            <v>1089855</v>
          </cell>
        </row>
        <row r="38">
          <cell r="I38">
            <v>63541987.1875</v>
          </cell>
        </row>
        <row r="39">
          <cell r="I39">
            <v>1544962.5</v>
          </cell>
        </row>
        <row r="49">
          <cell r="I49">
            <v>2791250</v>
          </cell>
        </row>
        <row r="52">
          <cell r="I52">
            <v>7452000</v>
          </cell>
        </row>
        <row r="53">
          <cell r="I53">
            <v>117450</v>
          </cell>
        </row>
        <row r="54">
          <cell r="I54">
            <v>1892362.5</v>
          </cell>
        </row>
      </sheetData>
      <sheetData sheetId="23">
        <row r="12">
          <cell r="D12" t="str">
            <v>台</v>
          </cell>
          <cell r="E12">
            <v>11</v>
          </cell>
        </row>
        <row r="12">
          <cell r="H12">
            <v>689</v>
          </cell>
        </row>
        <row r="12">
          <cell r="N12">
            <v>31107993</v>
          </cell>
          <cell r="O12">
            <v>893585</v>
          </cell>
          <cell r="P12">
            <v>6297924.59902477</v>
          </cell>
        </row>
        <row r="13">
          <cell r="D13" t="str">
            <v>台</v>
          </cell>
          <cell r="E13">
            <v>1</v>
          </cell>
        </row>
        <row r="13">
          <cell r="H13">
            <v>580</v>
          </cell>
        </row>
        <row r="13">
          <cell r="N13">
            <v>23493960</v>
          </cell>
          <cell r="O13">
            <v>974820</v>
          </cell>
          <cell r="P13">
            <v>5640741.32042875</v>
          </cell>
        </row>
        <row r="14">
          <cell r="D14" t="str">
            <v>台</v>
          </cell>
          <cell r="E14">
            <v>37</v>
          </cell>
        </row>
        <row r="14">
          <cell r="H14">
            <v>429.25</v>
          </cell>
        </row>
        <row r="14">
          <cell r="N14">
            <v>10652937.75</v>
          </cell>
          <cell r="O14">
            <v>301308</v>
          </cell>
          <cell r="P14">
            <v>2195840.88003305</v>
          </cell>
        </row>
        <row r="15">
          <cell r="D15" t="str">
            <v>台</v>
          </cell>
          <cell r="E15">
            <v>55</v>
          </cell>
        </row>
        <row r="15">
          <cell r="H15">
            <v>926.95</v>
          </cell>
        </row>
        <row r="15">
          <cell r="N15">
            <v>46136037.675</v>
          </cell>
          <cell r="O15">
            <v>118160</v>
          </cell>
          <cell r="P15">
            <v>508222</v>
          </cell>
        </row>
        <row r="16">
          <cell r="D16" t="str">
            <v>台</v>
          </cell>
          <cell r="E16">
            <v>35</v>
          </cell>
        </row>
        <row r="16">
          <cell r="N16">
            <v>3249782.55</v>
          </cell>
          <cell r="O16">
            <v>0</v>
          </cell>
          <cell r="P16">
            <v>218898.281837823</v>
          </cell>
        </row>
        <row r="17">
          <cell r="D17" t="str">
            <v>m3</v>
          </cell>
          <cell r="E17">
            <v>1514.3</v>
          </cell>
        </row>
        <row r="17">
          <cell r="N17">
            <v>0</v>
          </cell>
          <cell r="O17">
            <v>2210504.7296208</v>
          </cell>
          <cell r="P17">
            <v>2790666.31971044</v>
          </cell>
        </row>
        <row r="21">
          <cell r="D21" t="str">
            <v>吨</v>
          </cell>
        </row>
        <row r="382">
          <cell r="D382" t="str">
            <v>套</v>
          </cell>
          <cell r="E382">
            <v>1</v>
          </cell>
        </row>
        <row r="382">
          <cell r="N382">
            <v>15750000</v>
          </cell>
          <cell r="O382">
            <v>0</v>
          </cell>
        </row>
        <row r="384">
          <cell r="D384" t="str">
            <v>台</v>
          </cell>
          <cell r="E384">
            <v>137</v>
          </cell>
        </row>
        <row r="384">
          <cell r="N384">
            <v>24382890</v>
          </cell>
        </row>
        <row r="385">
          <cell r="D385" t="str">
            <v>台</v>
          </cell>
          <cell r="E385">
            <v>3</v>
          </cell>
        </row>
        <row r="385">
          <cell r="N385">
            <v>1118250</v>
          </cell>
          <cell r="O385">
            <v>0</v>
          </cell>
          <cell r="P385">
            <v>103655.570317694</v>
          </cell>
        </row>
        <row r="386">
          <cell r="C386" t="str">
            <v>搅拌器</v>
          </cell>
          <cell r="D386" t="str">
            <v>台</v>
          </cell>
          <cell r="E386">
            <v>3</v>
          </cell>
        </row>
        <row r="386">
          <cell r="N386">
            <v>619500</v>
          </cell>
          <cell r="O386">
            <v>0</v>
          </cell>
          <cell r="P386">
            <v>10907.3271334645</v>
          </cell>
        </row>
        <row r="606">
          <cell r="N606">
            <v>420000</v>
          </cell>
          <cell r="O606">
            <v>126600</v>
          </cell>
          <cell r="P606">
            <v>78000</v>
          </cell>
        </row>
        <row r="608">
          <cell r="D608" t="str">
            <v>台</v>
          </cell>
          <cell r="E608">
            <v>1</v>
          </cell>
        </row>
        <row r="623">
          <cell r="N623">
            <v>1394423.49375</v>
          </cell>
          <cell r="O623">
            <v>6752773.66666667</v>
          </cell>
          <cell r="P623">
            <v>2775472.60370802</v>
          </cell>
        </row>
        <row r="643">
          <cell r="D643" t="str">
            <v>吨</v>
          </cell>
        </row>
        <row r="646">
          <cell r="D646" t="str">
            <v>台</v>
          </cell>
          <cell r="E646">
            <v>8</v>
          </cell>
        </row>
        <row r="646">
          <cell r="H646">
            <v>358</v>
          </cell>
        </row>
        <row r="671">
          <cell r="N671">
            <v>80471298.6</v>
          </cell>
          <cell r="O671">
            <v>0</v>
          </cell>
          <cell r="P671">
            <v>305291.577535934</v>
          </cell>
        </row>
        <row r="723">
          <cell r="D723" t="str">
            <v>台</v>
          </cell>
          <cell r="E723">
            <v>14</v>
          </cell>
        </row>
        <row r="734">
          <cell r="N734">
            <v>8647417.8</v>
          </cell>
          <cell r="O734">
            <v>52834.4</v>
          </cell>
        </row>
        <row r="805">
          <cell r="N805">
            <v>12435255</v>
          </cell>
          <cell r="O805">
            <v>0</v>
          </cell>
        </row>
      </sheetData>
      <sheetData sheetId="24">
        <row r="10">
          <cell r="J10">
            <v>5172588.6776</v>
          </cell>
          <cell r="K10">
            <v>43435656.4554689</v>
          </cell>
        </row>
      </sheetData>
      <sheetData sheetId="25">
        <row r="43">
          <cell r="C43" t="str">
            <v>台套</v>
          </cell>
          <cell r="D43">
            <v>1470</v>
          </cell>
        </row>
        <row r="45">
          <cell r="J45">
            <v>16789080</v>
          </cell>
        </row>
        <row r="63">
          <cell r="J63">
            <v>630000</v>
          </cell>
          <cell r="K63">
            <v>20103025</v>
          </cell>
        </row>
        <row r="164">
          <cell r="J164">
            <v>5218500</v>
          </cell>
        </row>
        <row r="209">
          <cell r="K209">
            <v>445924.356325</v>
          </cell>
        </row>
        <row r="257">
          <cell r="J257">
            <v>1563660</v>
          </cell>
        </row>
        <row r="284">
          <cell r="K284">
            <v>1343885.844475</v>
          </cell>
        </row>
      </sheetData>
      <sheetData sheetId="26" refreshError="1"/>
      <sheetData sheetId="27" refreshError="1"/>
      <sheetData sheetId="28">
        <row r="8">
          <cell r="D8">
            <v>0</v>
          </cell>
        </row>
        <row r="9">
          <cell r="E9">
            <v>57.5074088859867</v>
          </cell>
          <cell r="F9">
            <v>29.0056798374821</v>
          </cell>
          <cell r="G9">
            <v>8.81679310732691</v>
          </cell>
          <cell r="H9">
            <v>4.67011816920435</v>
          </cell>
          <cell r="I9">
            <v>0</v>
          </cell>
          <cell r="J9">
            <v>100</v>
          </cell>
        </row>
        <row r="10">
          <cell r="D10">
            <v>0</v>
          </cell>
          <cell r="E10">
            <v>0</v>
          </cell>
          <cell r="F10">
            <v>0</v>
          </cell>
          <cell r="G10">
            <v>0</v>
          </cell>
          <cell r="H10">
            <v>12.3</v>
          </cell>
          <cell r="I10">
            <v>0</v>
          </cell>
          <cell r="J10">
            <v>12.3</v>
          </cell>
        </row>
        <row r="11">
          <cell r="D11">
            <v>0</v>
          </cell>
          <cell r="E11">
            <v>0</v>
          </cell>
          <cell r="F11">
            <v>0</v>
          </cell>
          <cell r="G11">
            <v>0</v>
          </cell>
        </row>
        <row r="11">
          <cell r="I11">
            <v>0</v>
          </cell>
        </row>
        <row r="12">
          <cell r="D12">
            <v>0</v>
          </cell>
        </row>
        <row r="13">
          <cell r="E13">
            <v>210</v>
          </cell>
          <cell r="F13">
            <v>0</v>
          </cell>
          <cell r="G13">
            <v>9.85857966380808</v>
          </cell>
          <cell r="H13">
            <v>0</v>
          </cell>
          <cell r="I13">
            <v>0</v>
          </cell>
        </row>
        <row r="14">
          <cell r="E14">
            <v>577.5</v>
          </cell>
          <cell r="F14">
            <v>0</v>
          </cell>
          <cell r="G14">
            <v>1.5196330046412</v>
          </cell>
          <cell r="H14">
            <v>0</v>
          </cell>
          <cell r="I14">
            <v>0</v>
          </cell>
        </row>
        <row r="15">
          <cell r="E15">
            <v>17.1357375</v>
          </cell>
          <cell r="F15">
            <v>1.25334</v>
          </cell>
          <cell r="G15">
            <v>16.7301888005437</v>
          </cell>
          <cell r="H15">
            <v>0</v>
          </cell>
          <cell r="I15">
            <v>0</v>
          </cell>
        </row>
        <row r="16">
          <cell r="E16">
            <v>210</v>
          </cell>
          <cell r="F16">
            <v>0</v>
          </cell>
          <cell r="G16">
            <v>3.88561735150164</v>
          </cell>
          <cell r="H16">
            <v>0</v>
          </cell>
          <cell r="I16">
            <v>0</v>
          </cell>
        </row>
        <row r="17">
          <cell r="E17">
            <v>31.5</v>
          </cell>
          <cell r="F17">
            <v>0</v>
          </cell>
          <cell r="G17">
            <v>0.76623220351728</v>
          </cell>
          <cell r="H17">
            <v>0</v>
          </cell>
          <cell r="I17">
            <v>0</v>
          </cell>
        </row>
        <row r="18">
          <cell r="E18">
            <v>94.5</v>
          </cell>
          <cell r="F18">
            <v>0</v>
          </cell>
          <cell r="G18">
            <v>3.7754111544552</v>
          </cell>
          <cell r="H18">
            <v>0</v>
          </cell>
          <cell r="I18">
            <v>0</v>
          </cell>
        </row>
        <row r="19">
          <cell r="F19">
            <v>61.6542</v>
          </cell>
          <cell r="G19">
            <v>39.8630433712788</v>
          </cell>
          <cell r="H19">
            <v>0</v>
          </cell>
          <cell r="I19">
            <v>0</v>
          </cell>
        </row>
        <row r="20">
          <cell r="D20">
            <v>0</v>
          </cell>
          <cell r="E20">
            <v>0</v>
          </cell>
          <cell r="F20">
            <v>23.775197682</v>
          </cell>
          <cell r="G20">
            <v>28.8903757922246</v>
          </cell>
          <cell r="H20">
            <v>0</v>
          </cell>
          <cell r="I20">
            <v>0</v>
          </cell>
        </row>
        <row r="21">
          <cell r="D21">
            <v>0</v>
          </cell>
          <cell r="E21">
            <v>9.7125</v>
          </cell>
          <cell r="F21">
            <v>0</v>
          </cell>
          <cell r="G21">
            <v>0.14591114415864</v>
          </cell>
          <cell r="H21">
            <v>0</v>
          </cell>
          <cell r="I21">
            <v>0</v>
          </cell>
        </row>
        <row r="22">
          <cell r="D22">
            <v>0</v>
          </cell>
          <cell r="E22">
            <v>107.08</v>
          </cell>
          <cell r="F22">
            <v>0</v>
          </cell>
          <cell r="G22">
            <v>11.5446575856406</v>
          </cell>
          <cell r="H22">
            <v>0</v>
          </cell>
          <cell r="I22">
            <v>0</v>
          </cell>
        </row>
        <row r="23">
          <cell r="E23">
            <v>105</v>
          </cell>
          <cell r="F23">
            <v>0</v>
          </cell>
          <cell r="G23">
            <v>11.1063247429349</v>
          </cell>
          <cell r="H23">
            <v>0</v>
          </cell>
          <cell r="I23">
            <v>0</v>
          </cell>
        </row>
        <row r="24">
          <cell r="D24">
            <v>0</v>
          </cell>
          <cell r="E24">
            <v>2.08</v>
          </cell>
          <cell r="F24">
            <v>0</v>
          </cell>
          <cell r="G24">
            <v>0.43833284270568</v>
          </cell>
          <cell r="H24">
            <v>0</v>
          </cell>
          <cell r="I24">
            <v>0</v>
          </cell>
        </row>
        <row r="25">
          <cell r="D25">
            <v>0</v>
          </cell>
          <cell r="E25">
            <v>1369.7208</v>
          </cell>
          <cell r="F25">
            <v>0</v>
          </cell>
          <cell r="G25">
            <v>11.2575869990443</v>
          </cell>
          <cell r="H25">
            <v>0</v>
          </cell>
          <cell r="I25">
            <v>0</v>
          </cell>
        </row>
        <row r="26">
          <cell r="D26">
            <v>0</v>
          </cell>
          <cell r="E26">
            <v>36.21</v>
          </cell>
          <cell r="F26">
            <v>0</v>
          </cell>
          <cell r="G26">
            <v>0</v>
          </cell>
          <cell r="H26">
            <v>0</v>
          </cell>
        </row>
        <row r="27">
          <cell r="D27">
            <v>0</v>
          </cell>
          <cell r="E27">
            <v>0</v>
          </cell>
        </row>
        <row r="28">
          <cell r="D28">
            <v>0</v>
          </cell>
          <cell r="E28">
            <v>0</v>
          </cell>
        </row>
        <row r="28">
          <cell r="G28">
            <v>195.382845780985</v>
          </cell>
          <cell r="H28">
            <v>0</v>
          </cell>
        </row>
        <row r="29">
          <cell r="D29">
            <v>0</v>
          </cell>
          <cell r="E29">
            <v>0</v>
          </cell>
        </row>
        <row r="29">
          <cell r="G29">
            <v>27.123249526608</v>
          </cell>
          <cell r="H29">
            <v>0</v>
          </cell>
        </row>
        <row r="30">
          <cell r="D30">
            <v>0</v>
          </cell>
          <cell r="E30">
            <v>136.76832</v>
          </cell>
          <cell r="F30">
            <v>65.72433725</v>
          </cell>
          <cell r="G30">
            <v>51.2926764089866</v>
          </cell>
          <cell r="H30">
            <v>0</v>
          </cell>
        </row>
        <row r="31">
          <cell r="D31">
            <v>0</v>
          </cell>
          <cell r="E31">
            <v>5.018</v>
          </cell>
          <cell r="F31">
            <v>2.417216</v>
          </cell>
          <cell r="G31">
            <v>4.20213995142228</v>
          </cell>
          <cell r="H31">
            <v>0</v>
          </cell>
        </row>
        <row r="32">
          <cell r="D32">
            <v>0</v>
          </cell>
        </row>
        <row r="33">
          <cell r="D33">
            <v>0</v>
          </cell>
        </row>
        <row r="33">
          <cell r="K33">
            <v>54.246695601668</v>
          </cell>
        </row>
        <row r="34">
          <cell r="D34">
            <v>0</v>
          </cell>
        </row>
        <row r="34">
          <cell r="F34">
            <v>0</v>
          </cell>
          <cell r="G34">
            <v>0</v>
          </cell>
          <cell r="H34">
            <v>0</v>
          </cell>
          <cell r="I34">
            <v>0</v>
          </cell>
        </row>
        <row r="34">
          <cell r="K34">
            <v>54.246695601668</v>
          </cell>
        </row>
        <row r="35">
          <cell r="D35">
            <v>0</v>
          </cell>
        </row>
        <row r="35">
          <cell r="F35">
            <v>0</v>
          </cell>
          <cell r="G35">
            <v>18.8411508119572</v>
          </cell>
          <cell r="H35">
            <v>0</v>
          </cell>
          <cell r="I35">
            <v>0</v>
          </cell>
        </row>
        <row r="36">
          <cell r="D36">
            <v>0</v>
          </cell>
          <cell r="E36">
            <v>0</v>
          </cell>
        </row>
        <row r="36">
          <cell r="G36">
            <v>26.8202579436173</v>
          </cell>
          <cell r="H36">
            <v>0</v>
          </cell>
        </row>
        <row r="37">
          <cell r="D37">
            <v>0</v>
          </cell>
          <cell r="E37">
            <v>0.4056</v>
          </cell>
          <cell r="F37">
            <v>0</v>
          </cell>
          <cell r="G37">
            <v>0</v>
          </cell>
          <cell r="H37">
            <v>0</v>
          </cell>
        </row>
        <row r="38">
          <cell r="D38">
            <v>0</v>
          </cell>
          <cell r="E38">
            <v>0</v>
          </cell>
          <cell r="F38">
            <v>432.454546106424</v>
          </cell>
          <cell r="G38">
            <v>116.833901479531</v>
          </cell>
          <cell r="H38">
            <v>0</v>
          </cell>
        </row>
        <row r="39">
          <cell r="D39">
            <v>0</v>
          </cell>
          <cell r="E39">
            <v>0</v>
          </cell>
          <cell r="F39">
            <v>5.18282929243349</v>
          </cell>
          <cell r="G39">
            <v>8.80160149152887</v>
          </cell>
          <cell r="H39">
            <v>14.486338328995</v>
          </cell>
        </row>
      </sheetData>
      <sheetData sheetId="29">
        <row r="13">
          <cell r="C13" t="str">
            <v>台</v>
          </cell>
          <cell r="D13">
            <v>2</v>
          </cell>
        </row>
        <row r="13">
          <cell r="G13">
            <v>67.6</v>
          </cell>
        </row>
        <row r="21">
          <cell r="C21" t="str">
            <v>台</v>
          </cell>
          <cell r="D21">
            <v>4</v>
          </cell>
        </row>
        <row r="31">
          <cell r="C31" t="str">
            <v>台</v>
          </cell>
          <cell r="D31">
            <v>3</v>
          </cell>
        </row>
        <row r="31">
          <cell r="G31">
            <v>16.85</v>
          </cell>
        </row>
        <row r="46">
          <cell r="C46" t="str">
            <v>套</v>
          </cell>
          <cell r="D46">
            <v>1</v>
          </cell>
        </row>
        <row r="46">
          <cell r="G46">
            <v>25</v>
          </cell>
        </row>
        <row r="50">
          <cell r="C50" t="str">
            <v>台</v>
          </cell>
          <cell r="D50">
            <v>1</v>
          </cell>
        </row>
        <row r="50">
          <cell r="G50">
            <v>2.5</v>
          </cell>
        </row>
        <row r="67">
          <cell r="C67" t="str">
            <v>套</v>
          </cell>
          <cell r="D67">
            <v>2</v>
          </cell>
        </row>
        <row r="72">
          <cell r="C72" t="str">
            <v>台</v>
          </cell>
          <cell r="D72">
            <v>1</v>
          </cell>
        </row>
        <row r="72">
          <cell r="G72">
            <v>70</v>
          </cell>
        </row>
      </sheetData>
      <sheetData sheetId="30">
        <row r="114">
          <cell r="K114">
            <v>10070769.9948962</v>
          </cell>
        </row>
        <row r="128">
          <cell r="J128">
            <v>1161300</v>
          </cell>
        </row>
      </sheetData>
      <sheetData sheetId="31">
        <row r="40">
          <cell r="C40" t="str">
            <v>台套</v>
          </cell>
          <cell r="D40">
            <v>8</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ow r="10">
          <cell r="E10">
            <v>0</v>
          </cell>
          <cell r="F10">
            <v>0</v>
          </cell>
          <cell r="G10">
            <v>0</v>
          </cell>
        </row>
        <row r="12">
          <cell r="H12">
            <v>0</v>
          </cell>
        </row>
        <row r="13">
          <cell r="H13">
            <v>0</v>
          </cell>
        </row>
        <row r="14">
          <cell r="H14">
            <v>0</v>
          </cell>
        </row>
      </sheetData>
      <sheetData sheetId="67" refreshError="1"/>
      <sheetData sheetId="68" refreshError="1"/>
      <sheetData sheetId="69" refreshError="1"/>
      <sheetData sheetId="70" refreshError="1"/>
      <sheetData sheetId="71"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tabColor rgb="FF0BE535"/>
  </sheetPr>
  <dimension ref="A1:R121"/>
  <sheetViews>
    <sheetView showZeros="0" view="pageBreakPreview" zoomScaleNormal="100" topLeftCell="A100" workbookViewId="0">
      <selection activeCell="T14" sqref="T14"/>
    </sheetView>
  </sheetViews>
  <sheetFormatPr defaultColWidth="9" defaultRowHeight="13.5"/>
  <cols>
    <col min="1" max="1" width="5.63333333333333" style="622" customWidth="1"/>
    <col min="2" max="2" width="24.5" style="622" customWidth="1"/>
    <col min="3" max="3" width="5.25" style="622" customWidth="1"/>
    <col min="4" max="4" width="5.13333333333333" style="622" customWidth="1"/>
    <col min="5" max="5" width="6" style="623" customWidth="1"/>
    <col min="6" max="6" width="8" style="622" customWidth="1"/>
    <col min="7" max="7" width="7.25" style="622" customWidth="1"/>
    <col min="8" max="8" width="7" style="622" customWidth="1"/>
    <col min="9" max="9" width="8" style="622" customWidth="1"/>
    <col min="10" max="10" width="8.5" style="622" customWidth="1"/>
    <col min="11" max="15" width="8" style="622" customWidth="1"/>
    <col min="16" max="16" width="7.5" style="622" customWidth="1"/>
    <col min="17" max="17" width="8.88333333333333" style="624" customWidth="1"/>
    <col min="18" max="18" width="9.38333333333333" hidden="1" customWidth="1"/>
    <col min="251" max="251" width="5.63333333333333" customWidth="1"/>
    <col min="253" max="253" width="12.75" customWidth="1"/>
    <col min="254" max="254" width="5.13333333333333" customWidth="1"/>
    <col min="255" max="255" width="4.63333333333333" customWidth="1"/>
    <col min="256" max="256" width="6.63333333333333" customWidth="1"/>
    <col min="257" max="257" width="6.75" customWidth="1"/>
    <col min="258" max="258" width="7.38333333333333" customWidth="1"/>
    <col min="259" max="260" width="7.25" customWidth="1"/>
    <col min="261" max="261" width="7.75" customWidth="1"/>
    <col min="262" max="262" width="6.88333333333333" customWidth="1"/>
    <col min="263" max="263" width="6.63333333333333" customWidth="1"/>
    <col min="264" max="264" width="7" customWidth="1"/>
    <col min="265" max="265" width="7.88333333333333" customWidth="1"/>
    <col min="266" max="266" width="7.38333333333333" customWidth="1"/>
    <col min="267" max="267" width="7.75" customWidth="1"/>
    <col min="268" max="268" width="8.13333333333333" customWidth="1"/>
    <col min="507" max="507" width="5.63333333333333" customWidth="1"/>
    <col min="509" max="509" width="12.75" customWidth="1"/>
    <col min="510" max="510" width="5.13333333333333" customWidth="1"/>
    <col min="511" max="511" width="4.63333333333333" customWidth="1"/>
    <col min="512" max="512" width="6.63333333333333" customWidth="1"/>
    <col min="513" max="513" width="6.75" customWidth="1"/>
    <col min="514" max="514" width="7.38333333333333" customWidth="1"/>
    <col min="515" max="516" width="7.25" customWidth="1"/>
    <col min="517" max="517" width="7.75" customWidth="1"/>
    <col min="518" max="518" width="6.88333333333333" customWidth="1"/>
    <col min="519" max="519" width="6.63333333333333" customWidth="1"/>
    <col min="520" max="520" width="7" customWidth="1"/>
    <col min="521" max="521" width="7.88333333333333" customWidth="1"/>
    <col min="522" max="522" width="7.38333333333333" customWidth="1"/>
    <col min="523" max="523" width="7.75" customWidth="1"/>
    <col min="524" max="524" width="8.13333333333333" customWidth="1"/>
    <col min="763" max="763" width="5.63333333333333" customWidth="1"/>
    <col min="765" max="765" width="12.75" customWidth="1"/>
    <col min="766" max="766" width="5.13333333333333" customWidth="1"/>
    <col min="767" max="767" width="4.63333333333333" customWidth="1"/>
    <col min="768" max="768" width="6.63333333333333" customWidth="1"/>
    <col min="769" max="769" width="6.75" customWidth="1"/>
    <col min="770" max="770" width="7.38333333333333" customWidth="1"/>
    <col min="771" max="772" width="7.25" customWidth="1"/>
    <col min="773" max="773" width="7.75" customWidth="1"/>
    <col min="774" max="774" width="6.88333333333333" customWidth="1"/>
    <col min="775" max="775" width="6.63333333333333" customWidth="1"/>
    <col min="776" max="776" width="7" customWidth="1"/>
    <col min="777" max="777" width="7.88333333333333" customWidth="1"/>
    <col min="778" max="778" width="7.38333333333333" customWidth="1"/>
    <col min="779" max="779" width="7.75" customWidth="1"/>
    <col min="780" max="780" width="8.13333333333333" customWidth="1"/>
    <col min="1019" max="1019" width="5.63333333333333" customWidth="1"/>
    <col min="1021" max="1021" width="12.75" customWidth="1"/>
    <col min="1022" max="1022" width="5.13333333333333" customWidth="1"/>
    <col min="1023" max="1023" width="4.63333333333333" customWidth="1"/>
    <col min="1024" max="1024" width="6.63333333333333" customWidth="1"/>
    <col min="1025" max="1025" width="6.75" customWidth="1"/>
    <col min="1026" max="1026" width="7.38333333333333" customWidth="1"/>
    <col min="1027" max="1028" width="7.25" customWidth="1"/>
    <col min="1029" max="1029" width="7.75" customWidth="1"/>
    <col min="1030" max="1030" width="6.88333333333333" customWidth="1"/>
    <col min="1031" max="1031" width="6.63333333333333" customWidth="1"/>
    <col min="1032" max="1032" width="7" customWidth="1"/>
    <col min="1033" max="1033" width="7.88333333333333" customWidth="1"/>
    <col min="1034" max="1034" width="7.38333333333333" customWidth="1"/>
    <col min="1035" max="1035" width="7.75" customWidth="1"/>
    <col min="1036" max="1036" width="8.13333333333333" customWidth="1"/>
    <col min="1275" max="1275" width="5.63333333333333" customWidth="1"/>
    <col min="1277" max="1277" width="12.75" customWidth="1"/>
    <col min="1278" max="1278" width="5.13333333333333" customWidth="1"/>
    <col min="1279" max="1279" width="4.63333333333333" customWidth="1"/>
    <col min="1280" max="1280" width="6.63333333333333" customWidth="1"/>
    <col min="1281" max="1281" width="6.75" customWidth="1"/>
    <col min="1282" max="1282" width="7.38333333333333" customWidth="1"/>
    <col min="1283" max="1284" width="7.25" customWidth="1"/>
    <col min="1285" max="1285" width="7.75" customWidth="1"/>
    <col min="1286" max="1286" width="6.88333333333333" customWidth="1"/>
    <col min="1287" max="1287" width="6.63333333333333" customWidth="1"/>
    <col min="1288" max="1288" width="7" customWidth="1"/>
    <col min="1289" max="1289" width="7.88333333333333" customWidth="1"/>
    <col min="1290" max="1290" width="7.38333333333333" customWidth="1"/>
    <col min="1291" max="1291" width="7.75" customWidth="1"/>
    <col min="1292" max="1292" width="8.13333333333333" customWidth="1"/>
    <col min="1531" max="1531" width="5.63333333333333" customWidth="1"/>
    <col min="1533" max="1533" width="12.75" customWidth="1"/>
    <col min="1534" max="1534" width="5.13333333333333" customWidth="1"/>
    <col min="1535" max="1535" width="4.63333333333333" customWidth="1"/>
    <col min="1536" max="1536" width="6.63333333333333" customWidth="1"/>
    <col min="1537" max="1537" width="6.75" customWidth="1"/>
    <col min="1538" max="1538" width="7.38333333333333" customWidth="1"/>
    <col min="1539" max="1540" width="7.25" customWidth="1"/>
    <col min="1541" max="1541" width="7.75" customWidth="1"/>
    <col min="1542" max="1542" width="6.88333333333333" customWidth="1"/>
    <col min="1543" max="1543" width="6.63333333333333" customWidth="1"/>
    <col min="1544" max="1544" width="7" customWidth="1"/>
    <col min="1545" max="1545" width="7.88333333333333" customWidth="1"/>
    <col min="1546" max="1546" width="7.38333333333333" customWidth="1"/>
    <col min="1547" max="1547" width="7.75" customWidth="1"/>
    <col min="1548" max="1548" width="8.13333333333333" customWidth="1"/>
    <col min="1787" max="1787" width="5.63333333333333" customWidth="1"/>
    <col min="1789" max="1789" width="12.75" customWidth="1"/>
    <col min="1790" max="1790" width="5.13333333333333" customWidth="1"/>
    <col min="1791" max="1791" width="4.63333333333333" customWidth="1"/>
    <col min="1792" max="1792" width="6.63333333333333" customWidth="1"/>
    <col min="1793" max="1793" width="6.75" customWidth="1"/>
    <col min="1794" max="1794" width="7.38333333333333" customWidth="1"/>
    <col min="1795" max="1796" width="7.25" customWidth="1"/>
    <col min="1797" max="1797" width="7.75" customWidth="1"/>
    <col min="1798" max="1798" width="6.88333333333333" customWidth="1"/>
    <col min="1799" max="1799" width="6.63333333333333" customWidth="1"/>
    <col min="1800" max="1800" width="7" customWidth="1"/>
    <col min="1801" max="1801" width="7.88333333333333" customWidth="1"/>
    <col min="1802" max="1802" width="7.38333333333333" customWidth="1"/>
    <col min="1803" max="1803" width="7.75" customWidth="1"/>
    <col min="1804" max="1804" width="8.13333333333333" customWidth="1"/>
    <col min="2043" max="2043" width="5.63333333333333" customWidth="1"/>
    <col min="2045" max="2045" width="12.75" customWidth="1"/>
    <col min="2046" max="2046" width="5.13333333333333" customWidth="1"/>
    <col min="2047" max="2047" width="4.63333333333333" customWidth="1"/>
    <col min="2048" max="2048" width="6.63333333333333" customWidth="1"/>
    <col min="2049" max="2049" width="6.75" customWidth="1"/>
    <col min="2050" max="2050" width="7.38333333333333" customWidth="1"/>
    <col min="2051" max="2052" width="7.25" customWidth="1"/>
    <col min="2053" max="2053" width="7.75" customWidth="1"/>
    <col min="2054" max="2054" width="6.88333333333333" customWidth="1"/>
    <col min="2055" max="2055" width="6.63333333333333" customWidth="1"/>
    <col min="2056" max="2056" width="7" customWidth="1"/>
    <col min="2057" max="2057" width="7.88333333333333" customWidth="1"/>
    <col min="2058" max="2058" width="7.38333333333333" customWidth="1"/>
    <col min="2059" max="2059" width="7.75" customWidth="1"/>
    <col min="2060" max="2060" width="8.13333333333333" customWidth="1"/>
    <col min="2299" max="2299" width="5.63333333333333" customWidth="1"/>
    <col min="2301" max="2301" width="12.75" customWidth="1"/>
    <col min="2302" max="2302" width="5.13333333333333" customWidth="1"/>
    <col min="2303" max="2303" width="4.63333333333333" customWidth="1"/>
    <col min="2304" max="2304" width="6.63333333333333" customWidth="1"/>
    <col min="2305" max="2305" width="6.75" customWidth="1"/>
    <col min="2306" max="2306" width="7.38333333333333" customWidth="1"/>
    <col min="2307" max="2308" width="7.25" customWidth="1"/>
    <col min="2309" max="2309" width="7.75" customWidth="1"/>
    <col min="2310" max="2310" width="6.88333333333333" customWidth="1"/>
    <col min="2311" max="2311" width="6.63333333333333" customWidth="1"/>
    <col min="2312" max="2312" width="7" customWidth="1"/>
    <col min="2313" max="2313" width="7.88333333333333" customWidth="1"/>
    <col min="2314" max="2314" width="7.38333333333333" customWidth="1"/>
    <col min="2315" max="2315" width="7.75" customWidth="1"/>
    <col min="2316" max="2316" width="8.13333333333333" customWidth="1"/>
    <col min="2555" max="2555" width="5.63333333333333" customWidth="1"/>
    <col min="2557" max="2557" width="12.75" customWidth="1"/>
    <col min="2558" max="2558" width="5.13333333333333" customWidth="1"/>
    <col min="2559" max="2559" width="4.63333333333333" customWidth="1"/>
    <col min="2560" max="2560" width="6.63333333333333" customWidth="1"/>
    <col min="2561" max="2561" width="6.75" customWidth="1"/>
    <col min="2562" max="2562" width="7.38333333333333" customWidth="1"/>
    <col min="2563" max="2564" width="7.25" customWidth="1"/>
    <col min="2565" max="2565" width="7.75" customWidth="1"/>
    <col min="2566" max="2566" width="6.88333333333333" customWidth="1"/>
    <col min="2567" max="2567" width="6.63333333333333" customWidth="1"/>
    <col min="2568" max="2568" width="7" customWidth="1"/>
    <col min="2569" max="2569" width="7.88333333333333" customWidth="1"/>
    <col min="2570" max="2570" width="7.38333333333333" customWidth="1"/>
    <col min="2571" max="2571" width="7.75" customWidth="1"/>
    <col min="2572" max="2572" width="8.13333333333333" customWidth="1"/>
    <col min="2811" max="2811" width="5.63333333333333" customWidth="1"/>
    <col min="2813" max="2813" width="12.75" customWidth="1"/>
    <col min="2814" max="2814" width="5.13333333333333" customWidth="1"/>
    <col min="2815" max="2815" width="4.63333333333333" customWidth="1"/>
    <col min="2816" max="2816" width="6.63333333333333" customWidth="1"/>
    <col min="2817" max="2817" width="6.75" customWidth="1"/>
    <col min="2818" max="2818" width="7.38333333333333" customWidth="1"/>
    <col min="2819" max="2820" width="7.25" customWidth="1"/>
    <col min="2821" max="2821" width="7.75" customWidth="1"/>
    <col min="2822" max="2822" width="6.88333333333333" customWidth="1"/>
    <col min="2823" max="2823" width="6.63333333333333" customWidth="1"/>
    <col min="2824" max="2824" width="7" customWidth="1"/>
    <col min="2825" max="2825" width="7.88333333333333" customWidth="1"/>
    <col min="2826" max="2826" width="7.38333333333333" customWidth="1"/>
    <col min="2827" max="2827" width="7.75" customWidth="1"/>
    <col min="2828" max="2828" width="8.13333333333333" customWidth="1"/>
    <col min="3067" max="3067" width="5.63333333333333" customWidth="1"/>
    <col min="3069" max="3069" width="12.75" customWidth="1"/>
    <col min="3070" max="3070" width="5.13333333333333" customWidth="1"/>
    <col min="3071" max="3071" width="4.63333333333333" customWidth="1"/>
    <col min="3072" max="3072" width="6.63333333333333" customWidth="1"/>
    <col min="3073" max="3073" width="6.75" customWidth="1"/>
    <col min="3074" max="3074" width="7.38333333333333" customWidth="1"/>
    <col min="3075" max="3076" width="7.25" customWidth="1"/>
    <col min="3077" max="3077" width="7.75" customWidth="1"/>
    <col min="3078" max="3078" width="6.88333333333333" customWidth="1"/>
    <col min="3079" max="3079" width="6.63333333333333" customWidth="1"/>
    <col min="3080" max="3080" width="7" customWidth="1"/>
    <col min="3081" max="3081" width="7.88333333333333" customWidth="1"/>
    <col min="3082" max="3082" width="7.38333333333333" customWidth="1"/>
    <col min="3083" max="3083" width="7.75" customWidth="1"/>
    <col min="3084" max="3084" width="8.13333333333333" customWidth="1"/>
    <col min="3323" max="3323" width="5.63333333333333" customWidth="1"/>
    <col min="3325" max="3325" width="12.75" customWidth="1"/>
    <col min="3326" max="3326" width="5.13333333333333" customWidth="1"/>
    <col min="3327" max="3327" width="4.63333333333333" customWidth="1"/>
    <col min="3328" max="3328" width="6.63333333333333" customWidth="1"/>
    <col min="3329" max="3329" width="6.75" customWidth="1"/>
    <col min="3330" max="3330" width="7.38333333333333" customWidth="1"/>
    <col min="3331" max="3332" width="7.25" customWidth="1"/>
    <col min="3333" max="3333" width="7.75" customWidth="1"/>
    <col min="3334" max="3334" width="6.88333333333333" customWidth="1"/>
    <col min="3335" max="3335" width="6.63333333333333" customWidth="1"/>
    <col min="3336" max="3336" width="7" customWidth="1"/>
    <col min="3337" max="3337" width="7.88333333333333" customWidth="1"/>
    <col min="3338" max="3338" width="7.38333333333333" customWidth="1"/>
    <col min="3339" max="3339" width="7.75" customWidth="1"/>
    <col min="3340" max="3340" width="8.13333333333333" customWidth="1"/>
    <col min="3579" max="3579" width="5.63333333333333" customWidth="1"/>
    <col min="3581" max="3581" width="12.75" customWidth="1"/>
    <col min="3582" max="3582" width="5.13333333333333" customWidth="1"/>
    <col min="3583" max="3583" width="4.63333333333333" customWidth="1"/>
    <col min="3584" max="3584" width="6.63333333333333" customWidth="1"/>
    <col min="3585" max="3585" width="6.75" customWidth="1"/>
    <col min="3586" max="3586" width="7.38333333333333" customWidth="1"/>
    <col min="3587" max="3588" width="7.25" customWidth="1"/>
    <col min="3589" max="3589" width="7.75" customWidth="1"/>
    <col min="3590" max="3590" width="6.88333333333333" customWidth="1"/>
    <col min="3591" max="3591" width="6.63333333333333" customWidth="1"/>
    <col min="3592" max="3592" width="7" customWidth="1"/>
    <col min="3593" max="3593" width="7.88333333333333" customWidth="1"/>
    <col min="3594" max="3594" width="7.38333333333333" customWidth="1"/>
    <col min="3595" max="3595" width="7.75" customWidth="1"/>
    <col min="3596" max="3596" width="8.13333333333333" customWidth="1"/>
    <col min="3835" max="3835" width="5.63333333333333" customWidth="1"/>
    <col min="3837" max="3837" width="12.75" customWidth="1"/>
    <col min="3838" max="3838" width="5.13333333333333" customWidth="1"/>
    <col min="3839" max="3839" width="4.63333333333333" customWidth="1"/>
    <col min="3840" max="3840" width="6.63333333333333" customWidth="1"/>
    <col min="3841" max="3841" width="6.75" customWidth="1"/>
    <col min="3842" max="3842" width="7.38333333333333" customWidth="1"/>
    <col min="3843" max="3844" width="7.25" customWidth="1"/>
    <col min="3845" max="3845" width="7.75" customWidth="1"/>
    <col min="3846" max="3846" width="6.88333333333333" customWidth="1"/>
    <col min="3847" max="3847" width="6.63333333333333" customWidth="1"/>
    <col min="3848" max="3848" width="7" customWidth="1"/>
    <col min="3849" max="3849" width="7.88333333333333" customWidth="1"/>
    <col min="3850" max="3850" width="7.38333333333333" customWidth="1"/>
    <col min="3851" max="3851" width="7.75" customWidth="1"/>
    <col min="3852" max="3852" width="8.13333333333333" customWidth="1"/>
    <col min="4091" max="4091" width="5.63333333333333" customWidth="1"/>
    <col min="4093" max="4093" width="12.75" customWidth="1"/>
    <col min="4094" max="4094" width="5.13333333333333" customWidth="1"/>
    <col min="4095" max="4095" width="4.63333333333333" customWidth="1"/>
    <col min="4096" max="4096" width="6.63333333333333" customWidth="1"/>
    <col min="4097" max="4097" width="6.75" customWidth="1"/>
    <col min="4098" max="4098" width="7.38333333333333" customWidth="1"/>
    <col min="4099" max="4100" width="7.25" customWidth="1"/>
    <col min="4101" max="4101" width="7.75" customWidth="1"/>
    <col min="4102" max="4102" width="6.88333333333333" customWidth="1"/>
    <col min="4103" max="4103" width="6.63333333333333" customWidth="1"/>
    <col min="4104" max="4104" width="7" customWidth="1"/>
    <col min="4105" max="4105" width="7.88333333333333" customWidth="1"/>
    <col min="4106" max="4106" width="7.38333333333333" customWidth="1"/>
    <col min="4107" max="4107" width="7.75" customWidth="1"/>
    <col min="4108" max="4108" width="8.13333333333333" customWidth="1"/>
    <col min="4347" max="4347" width="5.63333333333333" customWidth="1"/>
    <col min="4349" max="4349" width="12.75" customWidth="1"/>
    <col min="4350" max="4350" width="5.13333333333333" customWidth="1"/>
    <col min="4351" max="4351" width="4.63333333333333" customWidth="1"/>
    <col min="4352" max="4352" width="6.63333333333333" customWidth="1"/>
    <col min="4353" max="4353" width="6.75" customWidth="1"/>
    <col min="4354" max="4354" width="7.38333333333333" customWidth="1"/>
    <col min="4355" max="4356" width="7.25" customWidth="1"/>
    <col min="4357" max="4357" width="7.75" customWidth="1"/>
    <col min="4358" max="4358" width="6.88333333333333" customWidth="1"/>
    <col min="4359" max="4359" width="6.63333333333333" customWidth="1"/>
    <col min="4360" max="4360" width="7" customWidth="1"/>
    <col min="4361" max="4361" width="7.88333333333333" customWidth="1"/>
    <col min="4362" max="4362" width="7.38333333333333" customWidth="1"/>
    <col min="4363" max="4363" width="7.75" customWidth="1"/>
    <col min="4364" max="4364" width="8.13333333333333" customWidth="1"/>
    <col min="4603" max="4603" width="5.63333333333333" customWidth="1"/>
    <col min="4605" max="4605" width="12.75" customWidth="1"/>
    <col min="4606" max="4606" width="5.13333333333333" customWidth="1"/>
    <col min="4607" max="4607" width="4.63333333333333" customWidth="1"/>
    <col min="4608" max="4608" width="6.63333333333333" customWidth="1"/>
    <col min="4609" max="4609" width="6.75" customWidth="1"/>
    <col min="4610" max="4610" width="7.38333333333333" customWidth="1"/>
    <col min="4611" max="4612" width="7.25" customWidth="1"/>
    <col min="4613" max="4613" width="7.75" customWidth="1"/>
    <col min="4614" max="4614" width="6.88333333333333" customWidth="1"/>
    <col min="4615" max="4615" width="6.63333333333333" customWidth="1"/>
    <col min="4616" max="4616" width="7" customWidth="1"/>
    <col min="4617" max="4617" width="7.88333333333333" customWidth="1"/>
    <col min="4618" max="4618" width="7.38333333333333" customWidth="1"/>
    <col min="4619" max="4619" width="7.75" customWidth="1"/>
    <col min="4620" max="4620" width="8.13333333333333" customWidth="1"/>
    <col min="4859" max="4859" width="5.63333333333333" customWidth="1"/>
    <col min="4861" max="4861" width="12.75" customWidth="1"/>
    <col min="4862" max="4862" width="5.13333333333333" customWidth="1"/>
    <col min="4863" max="4863" width="4.63333333333333" customWidth="1"/>
    <col min="4864" max="4864" width="6.63333333333333" customWidth="1"/>
    <col min="4865" max="4865" width="6.75" customWidth="1"/>
    <col min="4866" max="4866" width="7.38333333333333" customWidth="1"/>
    <col min="4867" max="4868" width="7.25" customWidth="1"/>
    <col min="4869" max="4869" width="7.75" customWidth="1"/>
    <col min="4870" max="4870" width="6.88333333333333" customWidth="1"/>
    <col min="4871" max="4871" width="6.63333333333333" customWidth="1"/>
    <col min="4872" max="4872" width="7" customWidth="1"/>
    <col min="4873" max="4873" width="7.88333333333333" customWidth="1"/>
    <col min="4874" max="4874" width="7.38333333333333" customWidth="1"/>
    <col min="4875" max="4875" width="7.75" customWidth="1"/>
    <col min="4876" max="4876" width="8.13333333333333" customWidth="1"/>
    <col min="5115" max="5115" width="5.63333333333333" customWidth="1"/>
    <col min="5117" max="5117" width="12.75" customWidth="1"/>
    <col min="5118" max="5118" width="5.13333333333333" customWidth="1"/>
    <col min="5119" max="5119" width="4.63333333333333" customWidth="1"/>
    <col min="5120" max="5120" width="6.63333333333333" customWidth="1"/>
    <col min="5121" max="5121" width="6.75" customWidth="1"/>
    <col min="5122" max="5122" width="7.38333333333333" customWidth="1"/>
    <col min="5123" max="5124" width="7.25" customWidth="1"/>
    <col min="5125" max="5125" width="7.75" customWidth="1"/>
    <col min="5126" max="5126" width="6.88333333333333" customWidth="1"/>
    <col min="5127" max="5127" width="6.63333333333333" customWidth="1"/>
    <col min="5128" max="5128" width="7" customWidth="1"/>
    <col min="5129" max="5129" width="7.88333333333333" customWidth="1"/>
    <col min="5130" max="5130" width="7.38333333333333" customWidth="1"/>
    <col min="5131" max="5131" width="7.75" customWidth="1"/>
    <col min="5132" max="5132" width="8.13333333333333" customWidth="1"/>
    <col min="5371" max="5371" width="5.63333333333333" customWidth="1"/>
    <col min="5373" max="5373" width="12.75" customWidth="1"/>
    <col min="5374" max="5374" width="5.13333333333333" customWidth="1"/>
    <col min="5375" max="5375" width="4.63333333333333" customWidth="1"/>
    <col min="5376" max="5376" width="6.63333333333333" customWidth="1"/>
    <col min="5377" max="5377" width="6.75" customWidth="1"/>
    <col min="5378" max="5378" width="7.38333333333333" customWidth="1"/>
    <col min="5379" max="5380" width="7.25" customWidth="1"/>
    <col min="5381" max="5381" width="7.75" customWidth="1"/>
    <col min="5382" max="5382" width="6.88333333333333" customWidth="1"/>
    <col min="5383" max="5383" width="6.63333333333333" customWidth="1"/>
    <col min="5384" max="5384" width="7" customWidth="1"/>
    <col min="5385" max="5385" width="7.88333333333333" customWidth="1"/>
    <col min="5386" max="5386" width="7.38333333333333" customWidth="1"/>
    <col min="5387" max="5387" width="7.75" customWidth="1"/>
    <col min="5388" max="5388" width="8.13333333333333" customWidth="1"/>
    <col min="5627" max="5627" width="5.63333333333333" customWidth="1"/>
    <col min="5629" max="5629" width="12.75" customWidth="1"/>
    <col min="5630" max="5630" width="5.13333333333333" customWidth="1"/>
    <col min="5631" max="5631" width="4.63333333333333" customWidth="1"/>
    <col min="5632" max="5632" width="6.63333333333333" customWidth="1"/>
    <col min="5633" max="5633" width="6.75" customWidth="1"/>
    <col min="5634" max="5634" width="7.38333333333333" customWidth="1"/>
    <col min="5635" max="5636" width="7.25" customWidth="1"/>
    <col min="5637" max="5637" width="7.75" customWidth="1"/>
    <col min="5638" max="5638" width="6.88333333333333" customWidth="1"/>
    <col min="5639" max="5639" width="6.63333333333333" customWidth="1"/>
    <col min="5640" max="5640" width="7" customWidth="1"/>
    <col min="5641" max="5641" width="7.88333333333333" customWidth="1"/>
    <col min="5642" max="5642" width="7.38333333333333" customWidth="1"/>
    <col min="5643" max="5643" width="7.75" customWidth="1"/>
    <col min="5644" max="5644" width="8.13333333333333" customWidth="1"/>
    <col min="5883" max="5883" width="5.63333333333333" customWidth="1"/>
    <col min="5885" max="5885" width="12.75" customWidth="1"/>
    <col min="5886" max="5886" width="5.13333333333333" customWidth="1"/>
    <col min="5887" max="5887" width="4.63333333333333" customWidth="1"/>
    <col min="5888" max="5888" width="6.63333333333333" customWidth="1"/>
    <col min="5889" max="5889" width="6.75" customWidth="1"/>
    <col min="5890" max="5890" width="7.38333333333333" customWidth="1"/>
    <col min="5891" max="5892" width="7.25" customWidth="1"/>
    <col min="5893" max="5893" width="7.75" customWidth="1"/>
    <col min="5894" max="5894" width="6.88333333333333" customWidth="1"/>
    <col min="5895" max="5895" width="6.63333333333333" customWidth="1"/>
    <col min="5896" max="5896" width="7" customWidth="1"/>
    <col min="5897" max="5897" width="7.88333333333333" customWidth="1"/>
    <col min="5898" max="5898" width="7.38333333333333" customWidth="1"/>
    <col min="5899" max="5899" width="7.75" customWidth="1"/>
    <col min="5900" max="5900" width="8.13333333333333" customWidth="1"/>
    <col min="6139" max="6139" width="5.63333333333333" customWidth="1"/>
    <col min="6141" max="6141" width="12.75" customWidth="1"/>
    <col min="6142" max="6142" width="5.13333333333333" customWidth="1"/>
    <col min="6143" max="6143" width="4.63333333333333" customWidth="1"/>
    <col min="6144" max="6144" width="6.63333333333333" customWidth="1"/>
    <col min="6145" max="6145" width="6.75" customWidth="1"/>
    <col min="6146" max="6146" width="7.38333333333333" customWidth="1"/>
    <col min="6147" max="6148" width="7.25" customWidth="1"/>
    <col min="6149" max="6149" width="7.75" customWidth="1"/>
    <col min="6150" max="6150" width="6.88333333333333" customWidth="1"/>
    <col min="6151" max="6151" width="6.63333333333333" customWidth="1"/>
    <col min="6152" max="6152" width="7" customWidth="1"/>
    <col min="6153" max="6153" width="7.88333333333333" customWidth="1"/>
    <col min="6154" max="6154" width="7.38333333333333" customWidth="1"/>
    <col min="6155" max="6155" width="7.75" customWidth="1"/>
    <col min="6156" max="6156" width="8.13333333333333" customWidth="1"/>
    <col min="6395" max="6395" width="5.63333333333333" customWidth="1"/>
    <col min="6397" max="6397" width="12.75" customWidth="1"/>
    <col min="6398" max="6398" width="5.13333333333333" customWidth="1"/>
    <col min="6399" max="6399" width="4.63333333333333" customWidth="1"/>
    <col min="6400" max="6400" width="6.63333333333333" customWidth="1"/>
    <col min="6401" max="6401" width="6.75" customWidth="1"/>
    <col min="6402" max="6402" width="7.38333333333333" customWidth="1"/>
    <col min="6403" max="6404" width="7.25" customWidth="1"/>
    <col min="6405" max="6405" width="7.75" customWidth="1"/>
    <col min="6406" max="6406" width="6.88333333333333" customWidth="1"/>
    <col min="6407" max="6407" width="6.63333333333333" customWidth="1"/>
    <col min="6408" max="6408" width="7" customWidth="1"/>
    <col min="6409" max="6409" width="7.88333333333333" customWidth="1"/>
    <col min="6410" max="6410" width="7.38333333333333" customWidth="1"/>
    <col min="6411" max="6411" width="7.75" customWidth="1"/>
    <col min="6412" max="6412" width="8.13333333333333" customWidth="1"/>
    <col min="6651" max="6651" width="5.63333333333333" customWidth="1"/>
    <col min="6653" max="6653" width="12.75" customWidth="1"/>
    <col min="6654" max="6654" width="5.13333333333333" customWidth="1"/>
    <col min="6655" max="6655" width="4.63333333333333" customWidth="1"/>
    <col min="6656" max="6656" width="6.63333333333333" customWidth="1"/>
    <col min="6657" max="6657" width="6.75" customWidth="1"/>
    <col min="6658" max="6658" width="7.38333333333333" customWidth="1"/>
    <col min="6659" max="6660" width="7.25" customWidth="1"/>
    <col min="6661" max="6661" width="7.75" customWidth="1"/>
    <col min="6662" max="6662" width="6.88333333333333" customWidth="1"/>
    <col min="6663" max="6663" width="6.63333333333333" customWidth="1"/>
    <col min="6664" max="6664" width="7" customWidth="1"/>
    <col min="6665" max="6665" width="7.88333333333333" customWidth="1"/>
    <col min="6666" max="6666" width="7.38333333333333" customWidth="1"/>
    <col min="6667" max="6667" width="7.75" customWidth="1"/>
    <col min="6668" max="6668" width="8.13333333333333" customWidth="1"/>
    <col min="6907" max="6907" width="5.63333333333333" customWidth="1"/>
    <col min="6909" max="6909" width="12.75" customWidth="1"/>
    <col min="6910" max="6910" width="5.13333333333333" customWidth="1"/>
    <col min="6911" max="6911" width="4.63333333333333" customWidth="1"/>
    <col min="6912" max="6912" width="6.63333333333333" customWidth="1"/>
    <col min="6913" max="6913" width="6.75" customWidth="1"/>
    <col min="6914" max="6914" width="7.38333333333333" customWidth="1"/>
    <col min="6915" max="6916" width="7.25" customWidth="1"/>
    <col min="6917" max="6917" width="7.75" customWidth="1"/>
    <col min="6918" max="6918" width="6.88333333333333" customWidth="1"/>
    <col min="6919" max="6919" width="6.63333333333333" customWidth="1"/>
    <col min="6920" max="6920" width="7" customWidth="1"/>
    <col min="6921" max="6921" width="7.88333333333333" customWidth="1"/>
    <col min="6922" max="6922" width="7.38333333333333" customWidth="1"/>
    <col min="6923" max="6923" width="7.75" customWidth="1"/>
    <col min="6924" max="6924" width="8.13333333333333" customWidth="1"/>
    <col min="7163" max="7163" width="5.63333333333333" customWidth="1"/>
    <col min="7165" max="7165" width="12.75" customWidth="1"/>
    <col min="7166" max="7166" width="5.13333333333333" customWidth="1"/>
    <col min="7167" max="7167" width="4.63333333333333" customWidth="1"/>
    <col min="7168" max="7168" width="6.63333333333333" customWidth="1"/>
    <col min="7169" max="7169" width="6.75" customWidth="1"/>
    <col min="7170" max="7170" width="7.38333333333333" customWidth="1"/>
    <col min="7171" max="7172" width="7.25" customWidth="1"/>
    <col min="7173" max="7173" width="7.75" customWidth="1"/>
    <col min="7174" max="7174" width="6.88333333333333" customWidth="1"/>
    <col min="7175" max="7175" width="6.63333333333333" customWidth="1"/>
    <col min="7176" max="7176" width="7" customWidth="1"/>
    <col min="7177" max="7177" width="7.88333333333333" customWidth="1"/>
    <col min="7178" max="7178" width="7.38333333333333" customWidth="1"/>
    <col min="7179" max="7179" width="7.75" customWidth="1"/>
    <col min="7180" max="7180" width="8.13333333333333" customWidth="1"/>
    <col min="7419" max="7419" width="5.63333333333333" customWidth="1"/>
    <col min="7421" max="7421" width="12.75" customWidth="1"/>
    <col min="7422" max="7422" width="5.13333333333333" customWidth="1"/>
    <col min="7423" max="7423" width="4.63333333333333" customWidth="1"/>
    <col min="7424" max="7424" width="6.63333333333333" customWidth="1"/>
    <col min="7425" max="7425" width="6.75" customWidth="1"/>
    <col min="7426" max="7426" width="7.38333333333333" customWidth="1"/>
    <col min="7427" max="7428" width="7.25" customWidth="1"/>
    <col min="7429" max="7429" width="7.75" customWidth="1"/>
    <col min="7430" max="7430" width="6.88333333333333" customWidth="1"/>
    <col min="7431" max="7431" width="6.63333333333333" customWidth="1"/>
    <col min="7432" max="7432" width="7" customWidth="1"/>
    <col min="7433" max="7433" width="7.88333333333333" customWidth="1"/>
    <col min="7434" max="7434" width="7.38333333333333" customWidth="1"/>
    <col min="7435" max="7435" width="7.75" customWidth="1"/>
    <col min="7436" max="7436" width="8.13333333333333" customWidth="1"/>
    <col min="7675" max="7675" width="5.63333333333333" customWidth="1"/>
    <col min="7677" max="7677" width="12.75" customWidth="1"/>
    <col min="7678" max="7678" width="5.13333333333333" customWidth="1"/>
    <col min="7679" max="7679" width="4.63333333333333" customWidth="1"/>
    <col min="7680" max="7680" width="6.63333333333333" customWidth="1"/>
    <col min="7681" max="7681" width="6.75" customWidth="1"/>
    <col min="7682" max="7682" width="7.38333333333333" customWidth="1"/>
    <col min="7683" max="7684" width="7.25" customWidth="1"/>
    <col min="7685" max="7685" width="7.75" customWidth="1"/>
    <col min="7686" max="7686" width="6.88333333333333" customWidth="1"/>
    <col min="7687" max="7687" width="6.63333333333333" customWidth="1"/>
    <col min="7688" max="7688" width="7" customWidth="1"/>
    <col min="7689" max="7689" width="7.88333333333333" customWidth="1"/>
    <col min="7690" max="7690" width="7.38333333333333" customWidth="1"/>
    <col min="7691" max="7691" width="7.75" customWidth="1"/>
    <col min="7692" max="7692" width="8.13333333333333" customWidth="1"/>
    <col min="7931" max="7931" width="5.63333333333333" customWidth="1"/>
    <col min="7933" max="7933" width="12.75" customWidth="1"/>
    <col min="7934" max="7934" width="5.13333333333333" customWidth="1"/>
    <col min="7935" max="7935" width="4.63333333333333" customWidth="1"/>
    <col min="7936" max="7936" width="6.63333333333333" customWidth="1"/>
    <col min="7937" max="7937" width="6.75" customWidth="1"/>
    <col min="7938" max="7938" width="7.38333333333333" customWidth="1"/>
    <col min="7939" max="7940" width="7.25" customWidth="1"/>
    <col min="7941" max="7941" width="7.75" customWidth="1"/>
    <col min="7942" max="7942" width="6.88333333333333" customWidth="1"/>
    <col min="7943" max="7943" width="6.63333333333333" customWidth="1"/>
    <col min="7944" max="7944" width="7" customWidth="1"/>
    <col min="7945" max="7945" width="7.88333333333333" customWidth="1"/>
    <col min="7946" max="7946" width="7.38333333333333" customWidth="1"/>
    <col min="7947" max="7947" width="7.75" customWidth="1"/>
    <col min="7948" max="7948" width="8.13333333333333" customWidth="1"/>
    <col min="8187" max="8187" width="5.63333333333333" customWidth="1"/>
    <col min="8189" max="8189" width="12.75" customWidth="1"/>
    <col min="8190" max="8190" width="5.13333333333333" customWidth="1"/>
    <col min="8191" max="8191" width="4.63333333333333" customWidth="1"/>
    <col min="8192" max="8192" width="6.63333333333333" customWidth="1"/>
    <col min="8193" max="8193" width="6.75" customWidth="1"/>
    <col min="8194" max="8194" width="7.38333333333333" customWidth="1"/>
    <col min="8195" max="8196" width="7.25" customWidth="1"/>
    <col min="8197" max="8197" width="7.75" customWidth="1"/>
    <col min="8198" max="8198" width="6.88333333333333" customWidth="1"/>
    <col min="8199" max="8199" width="6.63333333333333" customWidth="1"/>
    <col min="8200" max="8200" width="7" customWidth="1"/>
    <col min="8201" max="8201" width="7.88333333333333" customWidth="1"/>
    <col min="8202" max="8202" width="7.38333333333333" customWidth="1"/>
    <col min="8203" max="8203" width="7.75" customWidth="1"/>
    <col min="8204" max="8204" width="8.13333333333333" customWidth="1"/>
    <col min="8443" max="8443" width="5.63333333333333" customWidth="1"/>
    <col min="8445" max="8445" width="12.75" customWidth="1"/>
    <col min="8446" max="8446" width="5.13333333333333" customWidth="1"/>
    <col min="8447" max="8447" width="4.63333333333333" customWidth="1"/>
    <col min="8448" max="8448" width="6.63333333333333" customWidth="1"/>
    <col min="8449" max="8449" width="6.75" customWidth="1"/>
    <col min="8450" max="8450" width="7.38333333333333" customWidth="1"/>
    <col min="8451" max="8452" width="7.25" customWidth="1"/>
    <col min="8453" max="8453" width="7.75" customWidth="1"/>
    <col min="8454" max="8454" width="6.88333333333333" customWidth="1"/>
    <col min="8455" max="8455" width="6.63333333333333" customWidth="1"/>
    <col min="8456" max="8456" width="7" customWidth="1"/>
    <col min="8457" max="8457" width="7.88333333333333" customWidth="1"/>
    <col min="8458" max="8458" width="7.38333333333333" customWidth="1"/>
    <col min="8459" max="8459" width="7.75" customWidth="1"/>
    <col min="8460" max="8460" width="8.13333333333333" customWidth="1"/>
    <col min="8699" max="8699" width="5.63333333333333" customWidth="1"/>
    <col min="8701" max="8701" width="12.75" customWidth="1"/>
    <col min="8702" max="8702" width="5.13333333333333" customWidth="1"/>
    <col min="8703" max="8703" width="4.63333333333333" customWidth="1"/>
    <col min="8704" max="8704" width="6.63333333333333" customWidth="1"/>
    <col min="8705" max="8705" width="6.75" customWidth="1"/>
    <col min="8706" max="8706" width="7.38333333333333" customWidth="1"/>
    <col min="8707" max="8708" width="7.25" customWidth="1"/>
    <col min="8709" max="8709" width="7.75" customWidth="1"/>
    <col min="8710" max="8710" width="6.88333333333333" customWidth="1"/>
    <col min="8711" max="8711" width="6.63333333333333" customWidth="1"/>
    <col min="8712" max="8712" width="7" customWidth="1"/>
    <col min="8713" max="8713" width="7.88333333333333" customWidth="1"/>
    <col min="8714" max="8714" width="7.38333333333333" customWidth="1"/>
    <col min="8715" max="8715" width="7.75" customWidth="1"/>
    <col min="8716" max="8716" width="8.13333333333333" customWidth="1"/>
    <col min="8955" max="8955" width="5.63333333333333" customWidth="1"/>
    <col min="8957" max="8957" width="12.75" customWidth="1"/>
    <col min="8958" max="8958" width="5.13333333333333" customWidth="1"/>
    <col min="8959" max="8959" width="4.63333333333333" customWidth="1"/>
    <col min="8960" max="8960" width="6.63333333333333" customWidth="1"/>
    <col min="8961" max="8961" width="6.75" customWidth="1"/>
    <col min="8962" max="8962" width="7.38333333333333" customWidth="1"/>
    <col min="8963" max="8964" width="7.25" customWidth="1"/>
    <col min="8965" max="8965" width="7.75" customWidth="1"/>
    <col min="8966" max="8966" width="6.88333333333333" customWidth="1"/>
    <col min="8967" max="8967" width="6.63333333333333" customWidth="1"/>
    <col min="8968" max="8968" width="7" customWidth="1"/>
    <col min="8969" max="8969" width="7.88333333333333" customWidth="1"/>
    <col min="8970" max="8970" width="7.38333333333333" customWidth="1"/>
    <col min="8971" max="8971" width="7.75" customWidth="1"/>
    <col min="8972" max="8972" width="8.13333333333333" customWidth="1"/>
    <col min="9211" max="9211" width="5.63333333333333" customWidth="1"/>
    <col min="9213" max="9213" width="12.75" customWidth="1"/>
    <col min="9214" max="9214" width="5.13333333333333" customWidth="1"/>
    <col min="9215" max="9215" width="4.63333333333333" customWidth="1"/>
    <col min="9216" max="9216" width="6.63333333333333" customWidth="1"/>
    <col min="9217" max="9217" width="6.75" customWidth="1"/>
    <col min="9218" max="9218" width="7.38333333333333" customWidth="1"/>
    <col min="9219" max="9220" width="7.25" customWidth="1"/>
    <col min="9221" max="9221" width="7.75" customWidth="1"/>
    <col min="9222" max="9222" width="6.88333333333333" customWidth="1"/>
    <col min="9223" max="9223" width="6.63333333333333" customWidth="1"/>
    <col min="9224" max="9224" width="7" customWidth="1"/>
    <col min="9225" max="9225" width="7.88333333333333" customWidth="1"/>
    <col min="9226" max="9226" width="7.38333333333333" customWidth="1"/>
    <col min="9227" max="9227" width="7.75" customWidth="1"/>
    <col min="9228" max="9228" width="8.13333333333333" customWidth="1"/>
    <col min="9467" max="9467" width="5.63333333333333" customWidth="1"/>
    <col min="9469" max="9469" width="12.75" customWidth="1"/>
    <col min="9470" max="9470" width="5.13333333333333" customWidth="1"/>
    <col min="9471" max="9471" width="4.63333333333333" customWidth="1"/>
    <col min="9472" max="9472" width="6.63333333333333" customWidth="1"/>
    <col min="9473" max="9473" width="6.75" customWidth="1"/>
    <col min="9474" max="9474" width="7.38333333333333" customWidth="1"/>
    <col min="9475" max="9476" width="7.25" customWidth="1"/>
    <col min="9477" max="9477" width="7.75" customWidth="1"/>
    <col min="9478" max="9478" width="6.88333333333333" customWidth="1"/>
    <col min="9479" max="9479" width="6.63333333333333" customWidth="1"/>
    <col min="9480" max="9480" width="7" customWidth="1"/>
    <col min="9481" max="9481" width="7.88333333333333" customWidth="1"/>
    <col min="9482" max="9482" width="7.38333333333333" customWidth="1"/>
    <col min="9483" max="9483" width="7.75" customWidth="1"/>
    <col min="9484" max="9484" width="8.13333333333333" customWidth="1"/>
    <col min="9723" max="9723" width="5.63333333333333" customWidth="1"/>
    <col min="9725" max="9725" width="12.75" customWidth="1"/>
    <col min="9726" max="9726" width="5.13333333333333" customWidth="1"/>
    <col min="9727" max="9727" width="4.63333333333333" customWidth="1"/>
    <col min="9728" max="9728" width="6.63333333333333" customWidth="1"/>
    <col min="9729" max="9729" width="6.75" customWidth="1"/>
    <col min="9730" max="9730" width="7.38333333333333" customWidth="1"/>
    <col min="9731" max="9732" width="7.25" customWidth="1"/>
    <col min="9733" max="9733" width="7.75" customWidth="1"/>
    <col min="9734" max="9734" width="6.88333333333333" customWidth="1"/>
    <col min="9735" max="9735" width="6.63333333333333" customWidth="1"/>
    <col min="9736" max="9736" width="7" customWidth="1"/>
    <col min="9737" max="9737" width="7.88333333333333" customWidth="1"/>
    <col min="9738" max="9738" width="7.38333333333333" customWidth="1"/>
    <col min="9739" max="9739" width="7.75" customWidth="1"/>
    <col min="9740" max="9740" width="8.13333333333333" customWidth="1"/>
    <col min="9979" max="9979" width="5.63333333333333" customWidth="1"/>
    <col min="9981" max="9981" width="12.75" customWidth="1"/>
    <col min="9982" max="9982" width="5.13333333333333" customWidth="1"/>
    <col min="9983" max="9983" width="4.63333333333333" customWidth="1"/>
    <col min="9984" max="9984" width="6.63333333333333" customWidth="1"/>
    <col min="9985" max="9985" width="6.75" customWidth="1"/>
    <col min="9986" max="9986" width="7.38333333333333" customWidth="1"/>
    <col min="9987" max="9988" width="7.25" customWidth="1"/>
    <col min="9989" max="9989" width="7.75" customWidth="1"/>
    <col min="9990" max="9990" width="6.88333333333333" customWidth="1"/>
    <col min="9991" max="9991" width="6.63333333333333" customWidth="1"/>
    <col min="9992" max="9992" width="7" customWidth="1"/>
    <col min="9993" max="9993" width="7.88333333333333" customWidth="1"/>
    <col min="9994" max="9994" width="7.38333333333333" customWidth="1"/>
    <col min="9995" max="9995" width="7.75" customWidth="1"/>
    <col min="9996" max="9996" width="8.13333333333333" customWidth="1"/>
    <col min="10235" max="10235" width="5.63333333333333" customWidth="1"/>
    <col min="10237" max="10237" width="12.75" customWidth="1"/>
    <col min="10238" max="10238" width="5.13333333333333" customWidth="1"/>
    <col min="10239" max="10239" width="4.63333333333333" customWidth="1"/>
    <col min="10240" max="10240" width="6.63333333333333" customWidth="1"/>
    <col min="10241" max="10241" width="6.75" customWidth="1"/>
    <col min="10242" max="10242" width="7.38333333333333" customWidth="1"/>
    <col min="10243" max="10244" width="7.25" customWidth="1"/>
    <col min="10245" max="10245" width="7.75" customWidth="1"/>
    <col min="10246" max="10246" width="6.88333333333333" customWidth="1"/>
    <col min="10247" max="10247" width="6.63333333333333" customWidth="1"/>
    <col min="10248" max="10248" width="7" customWidth="1"/>
    <col min="10249" max="10249" width="7.88333333333333" customWidth="1"/>
    <col min="10250" max="10250" width="7.38333333333333" customWidth="1"/>
    <col min="10251" max="10251" width="7.75" customWidth="1"/>
    <col min="10252" max="10252" width="8.13333333333333" customWidth="1"/>
    <col min="10491" max="10491" width="5.63333333333333" customWidth="1"/>
    <col min="10493" max="10493" width="12.75" customWidth="1"/>
    <col min="10494" max="10494" width="5.13333333333333" customWidth="1"/>
    <col min="10495" max="10495" width="4.63333333333333" customWidth="1"/>
    <col min="10496" max="10496" width="6.63333333333333" customWidth="1"/>
    <col min="10497" max="10497" width="6.75" customWidth="1"/>
    <col min="10498" max="10498" width="7.38333333333333" customWidth="1"/>
    <col min="10499" max="10500" width="7.25" customWidth="1"/>
    <col min="10501" max="10501" width="7.75" customWidth="1"/>
    <col min="10502" max="10502" width="6.88333333333333" customWidth="1"/>
    <col min="10503" max="10503" width="6.63333333333333" customWidth="1"/>
    <col min="10504" max="10504" width="7" customWidth="1"/>
    <col min="10505" max="10505" width="7.88333333333333" customWidth="1"/>
    <col min="10506" max="10506" width="7.38333333333333" customWidth="1"/>
    <col min="10507" max="10507" width="7.75" customWidth="1"/>
    <col min="10508" max="10508" width="8.13333333333333" customWidth="1"/>
    <col min="10747" max="10747" width="5.63333333333333" customWidth="1"/>
    <col min="10749" max="10749" width="12.75" customWidth="1"/>
    <col min="10750" max="10750" width="5.13333333333333" customWidth="1"/>
    <col min="10751" max="10751" width="4.63333333333333" customWidth="1"/>
    <col min="10752" max="10752" width="6.63333333333333" customWidth="1"/>
    <col min="10753" max="10753" width="6.75" customWidth="1"/>
    <col min="10754" max="10754" width="7.38333333333333" customWidth="1"/>
    <col min="10755" max="10756" width="7.25" customWidth="1"/>
    <col min="10757" max="10757" width="7.75" customWidth="1"/>
    <col min="10758" max="10758" width="6.88333333333333" customWidth="1"/>
    <col min="10759" max="10759" width="6.63333333333333" customWidth="1"/>
    <col min="10760" max="10760" width="7" customWidth="1"/>
    <col min="10761" max="10761" width="7.88333333333333" customWidth="1"/>
    <col min="10762" max="10762" width="7.38333333333333" customWidth="1"/>
    <col min="10763" max="10763" width="7.75" customWidth="1"/>
    <col min="10764" max="10764" width="8.13333333333333" customWidth="1"/>
    <col min="11003" max="11003" width="5.63333333333333" customWidth="1"/>
    <col min="11005" max="11005" width="12.75" customWidth="1"/>
    <col min="11006" max="11006" width="5.13333333333333" customWidth="1"/>
    <col min="11007" max="11007" width="4.63333333333333" customWidth="1"/>
    <col min="11008" max="11008" width="6.63333333333333" customWidth="1"/>
    <col min="11009" max="11009" width="6.75" customWidth="1"/>
    <col min="11010" max="11010" width="7.38333333333333" customWidth="1"/>
    <col min="11011" max="11012" width="7.25" customWidth="1"/>
    <col min="11013" max="11013" width="7.75" customWidth="1"/>
    <col min="11014" max="11014" width="6.88333333333333" customWidth="1"/>
    <col min="11015" max="11015" width="6.63333333333333" customWidth="1"/>
    <col min="11016" max="11016" width="7" customWidth="1"/>
    <col min="11017" max="11017" width="7.88333333333333" customWidth="1"/>
    <col min="11018" max="11018" width="7.38333333333333" customWidth="1"/>
    <col min="11019" max="11019" width="7.75" customWidth="1"/>
    <col min="11020" max="11020" width="8.13333333333333" customWidth="1"/>
    <col min="11259" max="11259" width="5.63333333333333" customWidth="1"/>
    <col min="11261" max="11261" width="12.75" customWidth="1"/>
    <col min="11262" max="11262" width="5.13333333333333" customWidth="1"/>
    <col min="11263" max="11263" width="4.63333333333333" customWidth="1"/>
    <col min="11264" max="11264" width="6.63333333333333" customWidth="1"/>
    <col min="11265" max="11265" width="6.75" customWidth="1"/>
    <col min="11266" max="11266" width="7.38333333333333" customWidth="1"/>
    <col min="11267" max="11268" width="7.25" customWidth="1"/>
    <col min="11269" max="11269" width="7.75" customWidth="1"/>
    <col min="11270" max="11270" width="6.88333333333333" customWidth="1"/>
    <col min="11271" max="11271" width="6.63333333333333" customWidth="1"/>
    <col min="11272" max="11272" width="7" customWidth="1"/>
    <col min="11273" max="11273" width="7.88333333333333" customWidth="1"/>
    <col min="11274" max="11274" width="7.38333333333333" customWidth="1"/>
    <col min="11275" max="11275" width="7.75" customWidth="1"/>
    <col min="11276" max="11276" width="8.13333333333333" customWidth="1"/>
    <col min="11515" max="11515" width="5.63333333333333" customWidth="1"/>
    <col min="11517" max="11517" width="12.75" customWidth="1"/>
    <col min="11518" max="11518" width="5.13333333333333" customWidth="1"/>
    <col min="11519" max="11519" width="4.63333333333333" customWidth="1"/>
    <col min="11520" max="11520" width="6.63333333333333" customWidth="1"/>
    <col min="11521" max="11521" width="6.75" customWidth="1"/>
    <col min="11522" max="11522" width="7.38333333333333" customWidth="1"/>
    <col min="11523" max="11524" width="7.25" customWidth="1"/>
    <col min="11525" max="11525" width="7.75" customWidth="1"/>
    <col min="11526" max="11526" width="6.88333333333333" customWidth="1"/>
    <col min="11527" max="11527" width="6.63333333333333" customWidth="1"/>
    <col min="11528" max="11528" width="7" customWidth="1"/>
    <col min="11529" max="11529" width="7.88333333333333" customWidth="1"/>
    <col min="11530" max="11530" width="7.38333333333333" customWidth="1"/>
    <col min="11531" max="11531" width="7.75" customWidth="1"/>
    <col min="11532" max="11532" width="8.13333333333333" customWidth="1"/>
    <col min="11771" max="11771" width="5.63333333333333" customWidth="1"/>
    <col min="11773" max="11773" width="12.75" customWidth="1"/>
    <col min="11774" max="11774" width="5.13333333333333" customWidth="1"/>
    <col min="11775" max="11775" width="4.63333333333333" customWidth="1"/>
    <col min="11776" max="11776" width="6.63333333333333" customWidth="1"/>
    <col min="11777" max="11777" width="6.75" customWidth="1"/>
    <col min="11778" max="11778" width="7.38333333333333" customWidth="1"/>
    <col min="11779" max="11780" width="7.25" customWidth="1"/>
    <col min="11781" max="11781" width="7.75" customWidth="1"/>
    <col min="11782" max="11782" width="6.88333333333333" customWidth="1"/>
    <col min="11783" max="11783" width="6.63333333333333" customWidth="1"/>
    <col min="11784" max="11784" width="7" customWidth="1"/>
    <col min="11785" max="11785" width="7.88333333333333" customWidth="1"/>
    <col min="11786" max="11786" width="7.38333333333333" customWidth="1"/>
    <col min="11787" max="11787" width="7.75" customWidth="1"/>
    <col min="11788" max="11788" width="8.13333333333333" customWidth="1"/>
    <col min="12027" max="12027" width="5.63333333333333" customWidth="1"/>
    <col min="12029" max="12029" width="12.75" customWidth="1"/>
    <col min="12030" max="12030" width="5.13333333333333" customWidth="1"/>
    <col min="12031" max="12031" width="4.63333333333333" customWidth="1"/>
    <col min="12032" max="12032" width="6.63333333333333" customWidth="1"/>
    <col min="12033" max="12033" width="6.75" customWidth="1"/>
    <col min="12034" max="12034" width="7.38333333333333" customWidth="1"/>
    <col min="12035" max="12036" width="7.25" customWidth="1"/>
    <col min="12037" max="12037" width="7.75" customWidth="1"/>
    <col min="12038" max="12038" width="6.88333333333333" customWidth="1"/>
    <col min="12039" max="12039" width="6.63333333333333" customWidth="1"/>
    <col min="12040" max="12040" width="7" customWidth="1"/>
    <col min="12041" max="12041" width="7.88333333333333" customWidth="1"/>
    <col min="12042" max="12042" width="7.38333333333333" customWidth="1"/>
    <col min="12043" max="12043" width="7.75" customWidth="1"/>
    <col min="12044" max="12044" width="8.13333333333333" customWidth="1"/>
    <col min="12283" max="12283" width="5.63333333333333" customWidth="1"/>
    <col min="12285" max="12285" width="12.75" customWidth="1"/>
    <col min="12286" max="12286" width="5.13333333333333" customWidth="1"/>
    <col min="12287" max="12287" width="4.63333333333333" customWidth="1"/>
    <col min="12288" max="12288" width="6.63333333333333" customWidth="1"/>
    <col min="12289" max="12289" width="6.75" customWidth="1"/>
    <col min="12290" max="12290" width="7.38333333333333" customWidth="1"/>
    <col min="12291" max="12292" width="7.25" customWidth="1"/>
    <col min="12293" max="12293" width="7.75" customWidth="1"/>
    <col min="12294" max="12294" width="6.88333333333333" customWidth="1"/>
    <col min="12295" max="12295" width="6.63333333333333" customWidth="1"/>
    <col min="12296" max="12296" width="7" customWidth="1"/>
    <col min="12297" max="12297" width="7.88333333333333" customWidth="1"/>
    <col min="12298" max="12298" width="7.38333333333333" customWidth="1"/>
    <col min="12299" max="12299" width="7.75" customWidth="1"/>
    <col min="12300" max="12300" width="8.13333333333333" customWidth="1"/>
    <col min="12539" max="12539" width="5.63333333333333" customWidth="1"/>
    <col min="12541" max="12541" width="12.75" customWidth="1"/>
    <col min="12542" max="12542" width="5.13333333333333" customWidth="1"/>
    <col min="12543" max="12543" width="4.63333333333333" customWidth="1"/>
    <col min="12544" max="12544" width="6.63333333333333" customWidth="1"/>
    <col min="12545" max="12545" width="6.75" customWidth="1"/>
    <col min="12546" max="12546" width="7.38333333333333" customWidth="1"/>
    <col min="12547" max="12548" width="7.25" customWidth="1"/>
    <col min="12549" max="12549" width="7.75" customWidth="1"/>
    <col min="12550" max="12550" width="6.88333333333333" customWidth="1"/>
    <col min="12551" max="12551" width="6.63333333333333" customWidth="1"/>
    <col min="12552" max="12552" width="7" customWidth="1"/>
    <col min="12553" max="12553" width="7.88333333333333" customWidth="1"/>
    <col min="12554" max="12554" width="7.38333333333333" customWidth="1"/>
    <col min="12555" max="12555" width="7.75" customWidth="1"/>
    <col min="12556" max="12556" width="8.13333333333333" customWidth="1"/>
    <col min="12795" max="12795" width="5.63333333333333" customWidth="1"/>
    <col min="12797" max="12797" width="12.75" customWidth="1"/>
    <col min="12798" max="12798" width="5.13333333333333" customWidth="1"/>
    <col min="12799" max="12799" width="4.63333333333333" customWidth="1"/>
    <col min="12800" max="12800" width="6.63333333333333" customWidth="1"/>
    <col min="12801" max="12801" width="6.75" customWidth="1"/>
    <col min="12802" max="12802" width="7.38333333333333" customWidth="1"/>
    <col min="12803" max="12804" width="7.25" customWidth="1"/>
    <col min="12805" max="12805" width="7.75" customWidth="1"/>
    <col min="12806" max="12806" width="6.88333333333333" customWidth="1"/>
    <col min="12807" max="12807" width="6.63333333333333" customWidth="1"/>
    <col min="12808" max="12808" width="7" customWidth="1"/>
    <col min="12809" max="12809" width="7.88333333333333" customWidth="1"/>
    <col min="12810" max="12810" width="7.38333333333333" customWidth="1"/>
    <col min="12811" max="12811" width="7.75" customWidth="1"/>
    <col min="12812" max="12812" width="8.13333333333333" customWidth="1"/>
    <col min="13051" max="13051" width="5.63333333333333" customWidth="1"/>
    <col min="13053" max="13053" width="12.75" customWidth="1"/>
    <col min="13054" max="13054" width="5.13333333333333" customWidth="1"/>
    <col min="13055" max="13055" width="4.63333333333333" customWidth="1"/>
    <col min="13056" max="13056" width="6.63333333333333" customWidth="1"/>
    <col min="13057" max="13057" width="6.75" customWidth="1"/>
    <col min="13058" max="13058" width="7.38333333333333" customWidth="1"/>
    <col min="13059" max="13060" width="7.25" customWidth="1"/>
    <col min="13061" max="13061" width="7.75" customWidth="1"/>
    <col min="13062" max="13062" width="6.88333333333333" customWidth="1"/>
    <col min="13063" max="13063" width="6.63333333333333" customWidth="1"/>
    <col min="13064" max="13064" width="7" customWidth="1"/>
    <col min="13065" max="13065" width="7.88333333333333" customWidth="1"/>
    <col min="13066" max="13066" width="7.38333333333333" customWidth="1"/>
    <col min="13067" max="13067" width="7.75" customWidth="1"/>
    <col min="13068" max="13068" width="8.13333333333333" customWidth="1"/>
    <col min="13307" max="13307" width="5.63333333333333" customWidth="1"/>
    <col min="13309" max="13309" width="12.75" customWidth="1"/>
    <col min="13310" max="13310" width="5.13333333333333" customWidth="1"/>
    <col min="13311" max="13311" width="4.63333333333333" customWidth="1"/>
    <col min="13312" max="13312" width="6.63333333333333" customWidth="1"/>
    <col min="13313" max="13313" width="6.75" customWidth="1"/>
    <col min="13314" max="13314" width="7.38333333333333" customWidth="1"/>
    <col min="13315" max="13316" width="7.25" customWidth="1"/>
    <col min="13317" max="13317" width="7.75" customWidth="1"/>
    <col min="13318" max="13318" width="6.88333333333333" customWidth="1"/>
    <col min="13319" max="13319" width="6.63333333333333" customWidth="1"/>
    <col min="13320" max="13320" width="7" customWidth="1"/>
    <col min="13321" max="13321" width="7.88333333333333" customWidth="1"/>
    <col min="13322" max="13322" width="7.38333333333333" customWidth="1"/>
    <col min="13323" max="13323" width="7.75" customWidth="1"/>
    <col min="13324" max="13324" width="8.13333333333333" customWidth="1"/>
    <col min="13563" max="13563" width="5.63333333333333" customWidth="1"/>
    <col min="13565" max="13565" width="12.75" customWidth="1"/>
    <col min="13566" max="13566" width="5.13333333333333" customWidth="1"/>
    <col min="13567" max="13567" width="4.63333333333333" customWidth="1"/>
    <col min="13568" max="13568" width="6.63333333333333" customWidth="1"/>
    <col min="13569" max="13569" width="6.75" customWidth="1"/>
    <col min="13570" max="13570" width="7.38333333333333" customWidth="1"/>
    <col min="13571" max="13572" width="7.25" customWidth="1"/>
    <col min="13573" max="13573" width="7.75" customWidth="1"/>
    <col min="13574" max="13574" width="6.88333333333333" customWidth="1"/>
    <col min="13575" max="13575" width="6.63333333333333" customWidth="1"/>
    <col min="13576" max="13576" width="7" customWidth="1"/>
    <col min="13577" max="13577" width="7.88333333333333" customWidth="1"/>
    <col min="13578" max="13578" width="7.38333333333333" customWidth="1"/>
    <col min="13579" max="13579" width="7.75" customWidth="1"/>
    <col min="13580" max="13580" width="8.13333333333333" customWidth="1"/>
    <col min="13819" max="13819" width="5.63333333333333" customWidth="1"/>
    <col min="13821" max="13821" width="12.75" customWidth="1"/>
    <col min="13822" max="13822" width="5.13333333333333" customWidth="1"/>
    <col min="13823" max="13823" width="4.63333333333333" customWidth="1"/>
    <col min="13824" max="13824" width="6.63333333333333" customWidth="1"/>
    <col min="13825" max="13825" width="6.75" customWidth="1"/>
    <col min="13826" max="13826" width="7.38333333333333" customWidth="1"/>
    <col min="13827" max="13828" width="7.25" customWidth="1"/>
    <col min="13829" max="13829" width="7.75" customWidth="1"/>
    <col min="13830" max="13830" width="6.88333333333333" customWidth="1"/>
    <col min="13831" max="13831" width="6.63333333333333" customWidth="1"/>
    <col min="13832" max="13832" width="7" customWidth="1"/>
    <col min="13833" max="13833" width="7.88333333333333" customWidth="1"/>
    <col min="13834" max="13834" width="7.38333333333333" customWidth="1"/>
    <col min="13835" max="13835" width="7.75" customWidth="1"/>
    <col min="13836" max="13836" width="8.13333333333333" customWidth="1"/>
    <col min="14075" max="14075" width="5.63333333333333" customWidth="1"/>
    <col min="14077" max="14077" width="12.75" customWidth="1"/>
    <col min="14078" max="14078" width="5.13333333333333" customWidth="1"/>
    <col min="14079" max="14079" width="4.63333333333333" customWidth="1"/>
    <col min="14080" max="14080" width="6.63333333333333" customWidth="1"/>
    <col min="14081" max="14081" width="6.75" customWidth="1"/>
    <col min="14082" max="14082" width="7.38333333333333" customWidth="1"/>
    <col min="14083" max="14084" width="7.25" customWidth="1"/>
    <col min="14085" max="14085" width="7.75" customWidth="1"/>
    <col min="14086" max="14086" width="6.88333333333333" customWidth="1"/>
    <col min="14087" max="14087" width="6.63333333333333" customWidth="1"/>
    <col min="14088" max="14088" width="7" customWidth="1"/>
    <col min="14089" max="14089" width="7.88333333333333" customWidth="1"/>
    <col min="14090" max="14090" width="7.38333333333333" customWidth="1"/>
    <col min="14091" max="14091" width="7.75" customWidth="1"/>
    <col min="14092" max="14092" width="8.13333333333333" customWidth="1"/>
    <col min="14331" max="14331" width="5.63333333333333" customWidth="1"/>
    <col min="14333" max="14333" width="12.75" customWidth="1"/>
    <col min="14334" max="14334" width="5.13333333333333" customWidth="1"/>
    <col min="14335" max="14335" width="4.63333333333333" customWidth="1"/>
    <col min="14336" max="14336" width="6.63333333333333" customWidth="1"/>
    <col min="14337" max="14337" width="6.75" customWidth="1"/>
    <col min="14338" max="14338" width="7.38333333333333" customWidth="1"/>
    <col min="14339" max="14340" width="7.25" customWidth="1"/>
    <col min="14341" max="14341" width="7.75" customWidth="1"/>
    <col min="14342" max="14342" width="6.88333333333333" customWidth="1"/>
    <col min="14343" max="14343" width="6.63333333333333" customWidth="1"/>
    <col min="14344" max="14344" width="7" customWidth="1"/>
    <col min="14345" max="14345" width="7.88333333333333" customWidth="1"/>
    <col min="14346" max="14346" width="7.38333333333333" customWidth="1"/>
    <col min="14347" max="14347" width="7.75" customWidth="1"/>
    <col min="14348" max="14348" width="8.13333333333333" customWidth="1"/>
    <col min="14587" max="14587" width="5.63333333333333" customWidth="1"/>
    <col min="14589" max="14589" width="12.75" customWidth="1"/>
    <col min="14590" max="14590" width="5.13333333333333" customWidth="1"/>
    <col min="14591" max="14591" width="4.63333333333333" customWidth="1"/>
    <col min="14592" max="14592" width="6.63333333333333" customWidth="1"/>
    <col min="14593" max="14593" width="6.75" customWidth="1"/>
    <col min="14594" max="14594" width="7.38333333333333" customWidth="1"/>
    <col min="14595" max="14596" width="7.25" customWidth="1"/>
    <col min="14597" max="14597" width="7.75" customWidth="1"/>
    <col min="14598" max="14598" width="6.88333333333333" customWidth="1"/>
    <col min="14599" max="14599" width="6.63333333333333" customWidth="1"/>
    <col min="14600" max="14600" width="7" customWidth="1"/>
    <col min="14601" max="14601" width="7.88333333333333" customWidth="1"/>
    <col min="14602" max="14602" width="7.38333333333333" customWidth="1"/>
    <col min="14603" max="14603" width="7.75" customWidth="1"/>
    <col min="14604" max="14604" width="8.13333333333333" customWidth="1"/>
    <col min="14843" max="14843" width="5.63333333333333" customWidth="1"/>
    <col min="14845" max="14845" width="12.75" customWidth="1"/>
    <col min="14846" max="14846" width="5.13333333333333" customWidth="1"/>
    <col min="14847" max="14847" width="4.63333333333333" customWidth="1"/>
    <col min="14848" max="14848" width="6.63333333333333" customWidth="1"/>
    <col min="14849" max="14849" width="6.75" customWidth="1"/>
    <col min="14850" max="14850" width="7.38333333333333" customWidth="1"/>
    <col min="14851" max="14852" width="7.25" customWidth="1"/>
    <col min="14853" max="14853" width="7.75" customWidth="1"/>
    <col min="14854" max="14854" width="6.88333333333333" customWidth="1"/>
    <col min="14855" max="14855" width="6.63333333333333" customWidth="1"/>
    <col min="14856" max="14856" width="7" customWidth="1"/>
    <col min="14857" max="14857" width="7.88333333333333" customWidth="1"/>
    <col min="14858" max="14858" width="7.38333333333333" customWidth="1"/>
    <col min="14859" max="14859" width="7.75" customWidth="1"/>
    <col min="14860" max="14860" width="8.13333333333333" customWidth="1"/>
    <col min="15099" max="15099" width="5.63333333333333" customWidth="1"/>
    <col min="15101" max="15101" width="12.75" customWidth="1"/>
    <col min="15102" max="15102" width="5.13333333333333" customWidth="1"/>
    <col min="15103" max="15103" width="4.63333333333333" customWidth="1"/>
    <col min="15104" max="15104" width="6.63333333333333" customWidth="1"/>
    <col min="15105" max="15105" width="6.75" customWidth="1"/>
    <col min="15106" max="15106" width="7.38333333333333" customWidth="1"/>
    <col min="15107" max="15108" width="7.25" customWidth="1"/>
    <col min="15109" max="15109" width="7.75" customWidth="1"/>
    <col min="15110" max="15110" width="6.88333333333333" customWidth="1"/>
    <col min="15111" max="15111" width="6.63333333333333" customWidth="1"/>
    <col min="15112" max="15112" width="7" customWidth="1"/>
    <col min="15113" max="15113" width="7.88333333333333" customWidth="1"/>
    <col min="15114" max="15114" width="7.38333333333333" customWidth="1"/>
    <col min="15115" max="15115" width="7.75" customWidth="1"/>
    <col min="15116" max="15116" width="8.13333333333333" customWidth="1"/>
    <col min="15355" max="15355" width="5.63333333333333" customWidth="1"/>
    <col min="15357" max="15357" width="12.75" customWidth="1"/>
    <col min="15358" max="15358" width="5.13333333333333" customWidth="1"/>
    <col min="15359" max="15359" width="4.63333333333333" customWidth="1"/>
    <col min="15360" max="15360" width="6.63333333333333" customWidth="1"/>
    <col min="15361" max="15361" width="6.75" customWidth="1"/>
    <col min="15362" max="15362" width="7.38333333333333" customWidth="1"/>
    <col min="15363" max="15364" width="7.25" customWidth="1"/>
    <col min="15365" max="15365" width="7.75" customWidth="1"/>
    <col min="15366" max="15366" width="6.88333333333333" customWidth="1"/>
    <col min="15367" max="15367" width="6.63333333333333" customWidth="1"/>
    <col min="15368" max="15368" width="7" customWidth="1"/>
    <col min="15369" max="15369" width="7.88333333333333" customWidth="1"/>
    <col min="15370" max="15370" width="7.38333333333333" customWidth="1"/>
    <col min="15371" max="15371" width="7.75" customWidth="1"/>
    <col min="15372" max="15372" width="8.13333333333333" customWidth="1"/>
    <col min="15611" max="15611" width="5.63333333333333" customWidth="1"/>
    <col min="15613" max="15613" width="12.75" customWidth="1"/>
    <col min="15614" max="15614" width="5.13333333333333" customWidth="1"/>
    <col min="15615" max="15615" width="4.63333333333333" customWidth="1"/>
    <col min="15616" max="15616" width="6.63333333333333" customWidth="1"/>
    <col min="15617" max="15617" width="6.75" customWidth="1"/>
    <col min="15618" max="15618" width="7.38333333333333" customWidth="1"/>
    <col min="15619" max="15620" width="7.25" customWidth="1"/>
    <col min="15621" max="15621" width="7.75" customWidth="1"/>
    <col min="15622" max="15622" width="6.88333333333333" customWidth="1"/>
    <col min="15623" max="15623" width="6.63333333333333" customWidth="1"/>
    <col min="15624" max="15624" width="7" customWidth="1"/>
    <col min="15625" max="15625" width="7.88333333333333" customWidth="1"/>
    <col min="15626" max="15626" width="7.38333333333333" customWidth="1"/>
    <col min="15627" max="15627" width="7.75" customWidth="1"/>
    <col min="15628" max="15628" width="8.13333333333333" customWidth="1"/>
    <col min="15867" max="15867" width="5.63333333333333" customWidth="1"/>
    <col min="15869" max="15869" width="12.75" customWidth="1"/>
    <col min="15870" max="15870" width="5.13333333333333" customWidth="1"/>
    <col min="15871" max="15871" width="4.63333333333333" customWidth="1"/>
    <col min="15872" max="15872" width="6.63333333333333" customWidth="1"/>
    <col min="15873" max="15873" width="6.75" customWidth="1"/>
    <col min="15874" max="15874" width="7.38333333333333" customWidth="1"/>
    <col min="15875" max="15876" width="7.25" customWidth="1"/>
    <col min="15877" max="15877" width="7.75" customWidth="1"/>
    <col min="15878" max="15878" width="6.88333333333333" customWidth="1"/>
    <col min="15879" max="15879" width="6.63333333333333" customWidth="1"/>
    <col min="15880" max="15880" width="7" customWidth="1"/>
    <col min="15881" max="15881" width="7.88333333333333" customWidth="1"/>
    <col min="15882" max="15882" width="7.38333333333333" customWidth="1"/>
    <col min="15883" max="15883" width="7.75" customWidth="1"/>
    <col min="15884" max="15884" width="8.13333333333333" customWidth="1"/>
    <col min="16123" max="16123" width="5.63333333333333" customWidth="1"/>
    <col min="16125" max="16125" width="12.75" customWidth="1"/>
    <col min="16126" max="16126" width="5.13333333333333" customWidth="1"/>
    <col min="16127" max="16127" width="4.63333333333333" customWidth="1"/>
    <col min="16128" max="16128" width="6.63333333333333" customWidth="1"/>
    <col min="16129" max="16129" width="6.75" customWidth="1"/>
    <col min="16130" max="16130" width="7.38333333333333" customWidth="1"/>
    <col min="16131" max="16132" width="7.25" customWidth="1"/>
    <col min="16133" max="16133" width="7.75" customWidth="1"/>
    <col min="16134" max="16134" width="6.88333333333333" customWidth="1"/>
    <col min="16135" max="16135" width="6.63333333333333" customWidth="1"/>
    <col min="16136" max="16136" width="7" customWidth="1"/>
    <col min="16137" max="16137" width="7.88333333333333" customWidth="1"/>
    <col min="16138" max="16138" width="7.38333333333333" customWidth="1"/>
    <col min="16139" max="16139" width="7.75" customWidth="1"/>
    <col min="16140" max="16140" width="8.13333333333333" customWidth="1"/>
  </cols>
  <sheetData>
    <row r="1" customFormat="1" ht="18" customHeight="1" spans="1:17">
      <c r="A1" s="622"/>
      <c r="B1" s="622" t="s">
        <v>0</v>
      </c>
      <c r="C1" s="622"/>
      <c r="D1" s="622"/>
      <c r="E1" s="623"/>
      <c r="F1" s="622"/>
      <c r="G1" s="622"/>
      <c r="H1" s="622"/>
      <c r="I1" s="622"/>
      <c r="J1" s="622"/>
      <c r="K1" s="622"/>
      <c r="L1" s="622"/>
      <c r="M1" s="622"/>
      <c r="N1" s="622"/>
      <c r="O1" s="622"/>
      <c r="P1" s="622"/>
      <c r="Q1" s="624"/>
    </row>
    <row r="2" s="85" customFormat="1" ht="23.45" customHeight="1" spans="1:17">
      <c r="A2" s="625" t="s">
        <v>1</v>
      </c>
      <c r="B2" s="626"/>
      <c r="C2" s="627" t="s">
        <v>2</v>
      </c>
      <c r="D2" s="628"/>
      <c r="E2" s="628"/>
      <c r="F2" s="628"/>
      <c r="G2" s="628"/>
      <c r="H2" s="628"/>
      <c r="I2" s="628"/>
      <c r="J2" s="628"/>
      <c r="K2" s="628"/>
      <c r="L2" s="628"/>
      <c r="M2" s="628"/>
      <c r="N2" s="650"/>
      <c r="O2" s="651" t="s">
        <v>3</v>
      </c>
      <c r="P2" s="652"/>
      <c r="Q2" s="667"/>
    </row>
    <row r="3" s="85" customFormat="1" ht="16.15" customHeight="1" spans="1:17">
      <c r="A3" s="629"/>
      <c r="B3" s="630"/>
      <c r="C3" s="631" t="s">
        <v>4</v>
      </c>
      <c r="D3" s="631"/>
      <c r="E3" s="631"/>
      <c r="F3" s="631"/>
      <c r="G3" s="631"/>
      <c r="H3" s="631"/>
      <c r="I3" s="631"/>
      <c r="J3" s="631"/>
      <c r="K3" s="631"/>
      <c r="L3" s="631"/>
      <c r="M3" s="631"/>
      <c r="N3" s="631"/>
      <c r="O3" s="653" t="s">
        <v>5</v>
      </c>
      <c r="P3" s="654"/>
      <c r="Q3" s="668"/>
    </row>
    <row r="4" s="85" customFormat="1" ht="15" customHeight="1" spans="1:17">
      <c r="A4" s="632"/>
      <c r="B4" s="633"/>
      <c r="C4" s="631" t="s">
        <v>6</v>
      </c>
      <c r="D4" s="631"/>
      <c r="E4" s="631"/>
      <c r="F4" s="631"/>
      <c r="G4" s="631"/>
      <c r="H4" s="631"/>
      <c r="I4" s="631"/>
      <c r="J4" s="631"/>
      <c r="K4" s="631"/>
      <c r="L4" s="631"/>
      <c r="M4" s="631"/>
      <c r="N4" s="631"/>
      <c r="O4" s="653" t="s">
        <v>7</v>
      </c>
      <c r="P4" s="654"/>
      <c r="Q4" s="668"/>
    </row>
    <row r="5" s="85" customFormat="1" ht="15" customHeight="1" spans="1:17">
      <c r="A5" s="634" t="s">
        <v>8</v>
      </c>
      <c r="B5" s="635" t="s">
        <v>9</v>
      </c>
      <c r="C5" s="635" t="s">
        <v>10</v>
      </c>
      <c r="D5" s="635" t="s">
        <v>11</v>
      </c>
      <c r="E5" s="636" t="s">
        <v>12</v>
      </c>
      <c r="F5" s="608" t="s">
        <v>13</v>
      </c>
      <c r="G5" s="608"/>
      <c r="H5" s="608"/>
      <c r="I5" s="608"/>
      <c r="J5" s="636" t="s">
        <v>14</v>
      </c>
      <c r="K5" s="655" t="s">
        <v>15</v>
      </c>
      <c r="L5" s="656"/>
      <c r="M5" s="656"/>
      <c r="N5" s="656"/>
      <c r="O5" s="656"/>
      <c r="P5" s="657"/>
      <c r="Q5" s="635" t="s">
        <v>16</v>
      </c>
    </row>
    <row r="6" s="85" customFormat="1" ht="15" customHeight="1" spans="1:17">
      <c r="A6" s="637"/>
      <c r="B6" s="638"/>
      <c r="C6" s="638"/>
      <c r="D6" s="638"/>
      <c r="E6" s="639"/>
      <c r="F6" s="640" t="s">
        <v>17</v>
      </c>
      <c r="G6" s="640" t="s">
        <v>18</v>
      </c>
      <c r="H6" s="636" t="s">
        <v>19</v>
      </c>
      <c r="I6" s="640" t="s">
        <v>16</v>
      </c>
      <c r="J6" s="658"/>
      <c r="K6" s="636" t="s">
        <v>20</v>
      </c>
      <c r="L6" s="640" t="s">
        <v>21</v>
      </c>
      <c r="M6" s="636" t="s">
        <v>22</v>
      </c>
      <c r="N6" s="636" t="s">
        <v>23</v>
      </c>
      <c r="O6" s="636" t="s">
        <v>24</v>
      </c>
      <c r="P6" s="640" t="s">
        <v>16</v>
      </c>
      <c r="Q6" s="638"/>
    </row>
    <row r="7" s="85" customFormat="1" ht="15" customHeight="1" spans="1:17">
      <c r="A7" s="641"/>
      <c r="B7" s="642"/>
      <c r="C7" s="642"/>
      <c r="D7" s="642"/>
      <c r="E7" s="643"/>
      <c r="F7" s="644"/>
      <c r="G7" s="644"/>
      <c r="H7" s="645"/>
      <c r="I7" s="644"/>
      <c r="J7" s="645"/>
      <c r="K7" s="645"/>
      <c r="L7" s="644"/>
      <c r="M7" s="645"/>
      <c r="N7" s="645"/>
      <c r="O7" s="645"/>
      <c r="P7" s="644"/>
      <c r="Q7" s="642"/>
    </row>
    <row r="8" s="85" customFormat="1" ht="15" customHeight="1" spans="1:18">
      <c r="A8" s="641"/>
      <c r="B8" s="646" t="s">
        <v>25</v>
      </c>
      <c r="C8" s="642"/>
      <c r="D8" s="642"/>
      <c r="E8" s="643"/>
      <c r="F8" s="644"/>
      <c r="G8" s="644"/>
      <c r="H8" s="645"/>
      <c r="I8" s="644"/>
      <c r="J8" s="645"/>
      <c r="K8" s="645"/>
      <c r="L8" s="644"/>
      <c r="M8" s="645"/>
      <c r="N8" s="645"/>
      <c r="O8" s="645"/>
      <c r="P8" s="644"/>
      <c r="Q8" s="642"/>
      <c r="R8" s="85">
        <v>6.57</v>
      </c>
    </row>
    <row r="9" s="85" customFormat="1" ht="15" customHeight="1" spans="1:17">
      <c r="A9" s="641"/>
      <c r="B9" s="646" t="s">
        <v>26</v>
      </c>
      <c r="C9" s="642"/>
      <c r="D9" s="642"/>
      <c r="E9" s="643"/>
      <c r="F9" s="644"/>
      <c r="G9" s="644"/>
      <c r="H9" s="645"/>
      <c r="I9" s="644"/>
      <c r="J9" s="645"/>
      <c r="K9" s="659">
        <v>0</v>
      </c>
      <c r="L9" s="660">
        <v>0.16</v>
      </c>
      <c r="M9" s="661">
        <v>0.0015</v>
      </c>
      <c r="N9" s="661">
        <v>0.015</v>
      </c>
      <c r="O9" s="662">
        <v>0.021</v>
      </c>
      <c r="P9" s="644"/>
      <c r="Q9" s="642"/>
    </row>
    <row r="10" s="85" customFormat="1" ht="15" customHeight="1" spans="1:17">
      <c r="A10" s="641" t="s">
        <v>27</v>
      </c>
      <c r="B10" s="642" t="s">
        <v>28</v>
      </c>
      <c r="C10" s="642" t="s">
        <v>29</v>
      </c>
      <c r="D10" s="642">
        <v>1</v>
      </c>
      <c r="E10" s="647"/>
      <c r="F10" s="644"/>
      <c r="G10" s="644"/>
      <c r="H10" s="645"/>
      <c r="I10" s="644"/>
      <c r="J10" s="645"/>
      <c r="K10" s="645"/>
      <c r="L10" s="644"/>
      <c r="M10" s="645"/>
      <c r="N10" s="645"/>
      <c r="O10" s="645"/>
      <c r="P10" s="644"/>
      <c r="Q10" s="665"/>
    </row>
    <row r="11" s="85" customFormat="1" ht="15" customHeight="1" spans="1:17">
      <c r="A11" s="641"/>
      <c r="B11" s="642" t="s">
        <v>30</v>
      </c>
      <c r="C11" s="642" t="s">
        <v>31</v>
      </c>
      <c r="D11" s="642" t="s">
        <v>32</v>
      </c>
      <c r="E11" s="643"/>
      <c r="F11" s="644"/>
      <c r="G11" s="644"/>
      <c r="H11" s="645"/>
      <c r="I11" s="644"/>
      <c r="J11" s="645"/>
      <c r="K11" s="645"/>
      <c r="L11" s="644"/>
      <c r="M11" s="645"/>
      <c r="N11" s="645"/>
      <c r="O11" s="645"/>
      <c r="P11" s="644"/>
      <c r="Q11" s="665"/>
    </row>
    <row r="12" s="85" customFormat="1" ht="15" customHeight="1" spans="1:17">
      <c r="A12" s="641"/>
      <c r="B12" s="642" t="s">
        <v>33</v>
      </c>
      <c r="C12" s="642" t="s">
        <v>31</v>
      </c>
      <c r="D12" s="642">
        <v>2</v>
      </c>
      <c r="E12" s="643"/>
      <c r="F12" s="644"/>
      <c r="G12" s="644"/>
      <c r="H12" s="645"/>
      <c r="I12" s="644"/>
      <c r="J12" s="645"/>
      <c r="K12" s="645"/>
      <c r="L12" s="644"/>
      <c r="M12" s="645"/>
      <c r="N12" s="645"/>
      <c r="O12" s="645"/>
      <c r="P12" s="644"/>
      <c r="Q12" s="665"/>
    </row>
    <row r="13" s="85" customFormat="1" ht="15" customHeight="1" spans="1:17">
      <c r="A13" s="641"/>
      <c r="B13" s="642" t="s">
        <v>34</v>
      </c>
      <c r="C13" s="642" t="s">
        <v>31</v>
      </c>
      <c r="D13" s="642">
        <v>1</v>
      </c>
      <c r="E13" s="643"/>
      <c r="F13" s="644"/>
      <c r="G13" s="644"/>
      <c r="H13" s="645"/>
      <c r="I13" s="644"/>
      <c r="J13" s="645"/>
      <c r="K13" s="645"/>
      <c r="L13" s="644"/>
      <c r="M13" s="645"/>
      <c r="N13" s="645"/>
      <c r="O13" s="645"/>
      <c r="P13" s="644"/>
      <c r="Q13" s="665"/>
    </row>
    <row r="14" s="85" customFormat="1" ht="15" customHeight="1" spans="1:17">
      <c r="A14" s="641"/>
      <c r="B14" s="642" t="s">
        <v>35</v>
      </c>
      <c r="C14" s="642" t="s">
        <v>31</v>
      </c>
      <c r="D14" s="642" t="s">
        <v>36</v>
      </c>
      <c r="E14" s="643"/>
      <c r="F14" s="644"/>
      <c r="G14" s="644"/>
      <c r="H14" s="645"/>
      <c r="I14" s="644"/>
      <c r="J14" s="645"/>
      <c r="K14" s="645"/>
      <c r="L14" s="644"/>
      <c r="M14" s="645"/>
      <c r="N14" s="645"/>
      <c r="O14" s="645"/>
      <c r="P14" s="644"/>
      <c r="Q14" s="665"/>
    </row>
    <row r="15" s="85" customFormat="1" ht="15" customHeight="1" spans="1:17">
      <c r="A15" s="641"/>
      <c r="B15" s="642" t="s">
        <v>37</v>
      </c>
      <c r="C15" s="642" t="s">
        <v>38</v>
      </c>
      <c r="D15" s="642">
        <v>1</v>
      </c>
      <c r="E15" s="643"/>
      <c r="F15" s="644"/>
      <c r="G15" s="644"/>
      <c r="H15" s="645"/>
      <c r="I15" s="644"/>
      <c r="J15" s="645"/>
      <c r="K15" s="645"/>
      <c r="L15" s="644"/>
      <c r="M15" s="645"/>
      <c r="N15" s="645"/>
      <c r="O15" s="645"/>
      <c r="P15" s="644"/>
      <c r="Q15" s="665"/>
    </row>
    <row r="16" s="85" customFormat="1" ht="15" customHeight="1" spans="1:17">
      <c r="A16" s="641"/>
      <c r="B16" s="642" t="s">
        <v>39</v>
      </c>
      <c r="C16" s="642" t="s">
        <v>38</v>
      </c>
      <c r="D16" s="642">
        <v>1</v>
      </c>
      <c r="E16" s="643"/>
      <c r="F16" s="644"/>
      <c r="G16" s="644"/>
      <c r="H16" s="645"/>
      <c r="I16" s="644"/>
      <c r="J16" s="645"/>
      <c r="K16" s="645"/>
      <c r="L16" s="644"/>
      <c r="M16" s="645"/>
      <c r="N16" s="645"/>
      <c r="O16" s="645"/>
      <c r="P16" s="644"/>
      <c r="Q16" s="665"/>
    </row>
    <row r="17" s="85" customFormat="1" ht="15" customHeight="1" spans="1:17">
      <c r="A17" s="641"/>
      <c r="B17" s="642" t="s">
        <v>40</v>
      </c>
      <c r="C17" s="642">
        <v>0</v>
      </c>
      <c r="D17" s="642">
        <v>0</v>
      </c>
      <c r="E17" s="643"/>
      <c r="F17" s="644"/>
      <c r="G17" s="644"/>
      <c r="H17" s="645"/>
      <c r="I17" s="644"/>
      <c r="J17" s="645"/>
      <c r="K17" s="645"/>
      <c r="L17" s="644"/>
      <c r="M17" s="645"/>
      <c r="N17" s="645"/>
      <c r="O17" s="645"/>
      <c r="P17" s="644"/>
      <c r="Q17" s="665"/>
    </row>
    <row r="18" s="85" customFormat="1" ht="15" customHeight="1" spans="1:17">
      <c r="A18" s="641"/>
      <c r="B18" s="642" t="s">
        <v>41</v>
      </c>
      <c r="C18" s="642">
        <v>0</v>
      </c>
      <c r="D18" s="642">
        <v>0</v>
      </c>
      <c r="E18" s="643"/>
      <c r="F18" s="644"/>
      <c r="G18" s="644"/>
      <c r="H18" s="645"/>
      <c r="I18" s="644"/>
      <c r="J18" s="645"/>
      <c r="K18" s="645"/>
      <c r="L18" s="644"/>
      <c r="M18" s="645"/>
      <c r="N18" s="645"/>
      <c r="O18" s="645"/>
      <c r="P18" s="644"/>
      <c r="Q18" s="665"/>
    </row>
    <row r="19" s="85" customFormat="1" ht="15" customHeight="1" spans="1:17">
      <c r="A19" s="641"/>
      <c r="B19" s="642" t="s">
        <v>42</v>
      </c>
      <c r="C19" s="642" t="s">
        <v>29</v>
      </c>
      <c r="D19" s="642">
        <v>1</v>
      </c>
      <c r="E19" s="643"/>
      <c r="F19" s="644"/>
      <c r="G19" s="644"/>
      <c r="H19" s="645"/>
      <c r="I19" s="644"/>
      <c r="J19" s="645"/>
      <c r="K19" s="645"/>
      <c r="L19" s="644"/>
      <c r="M19" s="645"/>
      <c r="N19" s="645"/>
      <c r="O19" s="645"/>
      <c r="P19" s="644"/>
      <c r="Q19" s="665"/>
    </row>
    <row r="20" s="85" customFormat="1" ht="15" customHeight="1" spans="1:17">
      <c r="A20" s="641"/>
      <c r="B20" s="642" t="s">
        <v>43</v>
      </c>
      <c r="C20" s="642" t="s">
        <v>38</v>
      </c>
      <c r="D20" s="642">
        <v>1</v>
      </c>
      <c r="E20" s="643"/>
      <c r="F20" s="644"/>
      <c r="G20" s="644"/>
      <c r="H20" s="645"/>
      <c r="I20" s="644"/>
      <c r="J20" s="645"/>
      <c r="K20" s="645"/>
      <c r="L20" s="644"/>
      <c r="M20" s="645"/>
      <c r="N20" s="645"/>
      <c r="O20" s="645"/>
      <c r="P20" s="644"/>
      <c r="Q20" s="665"/>
    </row>
    <row r="21" s="85" customFormat="1" ht="15" customHeight="1" spans="1:17">
      <c r="A21" s="641"/>
      <c r="B21" s="642">
        <v>0</v>
      </c>
      <c r="C21" s="642">
        <v>0</v>
      </c>
      <c r="D21" s="642">
        <v>0</v>
      </c>
      <c r="E21" s="643"/>
      <c r="F21" s="644"/>
      <c r="G21" s="644"/>
      <c r="H21" s="645"/>
      <c r="I21" s="644"/>
      <c r="J21" s="645"/>
      <c r="K21" s="645"/>
      <c r="L21" s="644"/>
      <c r="M21" s="645"/>
      <c r="N21" s="645"/>
      <c r="O21" s="645"/>
      <c r="P21" s="644"/>
      <c r="Q21" s="665"/>
    </row>
    <row r="22" s="85" customFormat="1" ht="15" customHeight="1" spans="1:17">
      <c r="A22" s="641" t="s">
        <v>44</v>
      </c>
      <c r="B22" s="642" t="s">
        <v>45</v>
      </c>
      <c r="C22" s="642" t="s">
        <v>29</v>
      </c>
      <c r="D22" s="642">
        <v>1</v>
      </c>
      <c r="E22" s="643"/>
      <c r="F22" s="644"/>
      <c r="G22" s="644"/>
      <c r="H22" s="645"/>
      <c r="I22" s="644"/>
      <c r="J22" s="645"/>
      <c r="K22" s="645"/>
      <c r="L22" s="644"/>
      <c r="M22" s="645"/>
      <c r="N22" s="645"/>
      <c r="O22" s="645"/>
      <c r="P22" s="644"/>
      <c r="Q22" s="665"/>
    </row>
    <row r="23" s="85" customFormat="1" ht="15" customHeight="1" spans="1:17">
      <c r="A23" s="641"/>
      <c r="B23" s="642" t="s">
        <v>46</v>
      </c>
      <c r="C23" s="642" t="s">
        <v>31</v>
      </c>
      <c r="D23" s="642">
        <v>1</v>
      </c>
      <c r="E23" s="643"/>
      <c r="F23" s="644"/>
      <c r="G23" s="644"/>
      <c r="H23" s="645"/>
      <c r="I23" s="644"/>
      <c r="J23" s="645"/>
      <c r="K23" s="645"/>
      <c r="L23" s="644"/>
      <c r="M23" s="645"/>
      <c r="N23" s="645"/>
      <c r="O23" s="645"/>
      <c r="P23" s="644"/>
      <c r="Q23" s="665"/>
    </row>
    <row r="24" s="85" customFormat="1" ht="15" customHeight="1" spans="1:17">
      <c r="A24" s="641"/>
      <c r="B24" s="642" t="s">
        <v>33</v>
      </c>
      <c r="C24" s="642" t="s">
        <v>31</v>
      </c>
      <c r="D24" s="642">
        <v>2</v>
      </c>
      <c r="E24" s="643"/>
      <c r="F24" s="644"/>
      <c r="G24" s="644"/>
      <c r="H24" s="645"/>
      <c r="I24" s="644"/>
      <c r="J24" s="645"/>
      <c r="K24" s="645"/>
      <c r="L24" s="644"/>
      <c r="M24" s="645"/>
      <c r="N24" s="645"/>
      <c r="O24" s="645"/>
      <c r="P24" s="644"/>
      <c r="Q24" s="665"/>
    </row>
    <row r="25" s="85" customFormat="1" ht="15" customHeight="1" spans="1:17">
      <c r="A25" s="641"/>
      <c r="B25" s="642" t="s">
        <v>35</v>
      </c>
      <c r="C25" s="642" t="s">
        <v>31</v>
      </c>
      <c r="D25" s="642">
        <v>1</v>
      </c>
      <c r="E25" s="643"/>
      <c r="F25" s="644"/>
      <c r="G25" s="644"/>
      <c r="H25" s="645"/>
      <c r="I25" s="644"/>
      <c r="J25" s="645"/>
      <c r="K25" s="645"/>
      <c r="L25" s="644"/>
      <c r="M25" s="645"/>
      <c r="N25" s="645"/>
      <c r="O25" s="645"/>
      <c r="P25" s="644"/>
      <c r="Q25" s="665"/>
    </row>
    <row r="26" s="85" customFormat="1" ht="15" customHeight="1" spans="1:17">
      <c r="A26" s="641"/>
      <c r="B26" s="642" t="s">
        <v>37</v>
      </c>
      <c r="C26" s="642" t="s">
        <v>38</v>
      </c>
      <c r="D26" s="642">
        <v>1</v>
      </c>
      <c r="E26" s="643"/>
      <c r="F26" s="644"/>
      <c r="G26" s="644"/>
      <c r="H26" s="645"/>
      <c r="I26" s="644"/>
      <c r="J26" s="645"/>
      <c r="K26" s="645"/>
      <c r="L26" s="644"/>
      <c r="M26" s="645"/>
      <c r="N26" s="645"/>
      <c r="O26" s="645"/>
      <c r="P26" s="644"/>
      <c r="Q26" s="665"/>
    </row>
    <row r="27" s="85" customFormat="1" ht="15" customHeight="1" spans="1:17">
      <c r="A27" s="641"/>
      <c r="B27" s="642" t="s">
        <v>39</v>
      </c>
      <c r="C27" s="642" t="s">
        <v>38</v>
      </c>
      <c r="D27" s="642">
        <v>1</v>
      </c>
      <c r="E27" s="643"/>
      <c r="F27" s="644"/>
      <c r="G27" s="644"/>
      <c r="H27" s="645"/>
      <c r="I27" s="644"/>
      <c r="J27" s="645"/>
      <c r="K27" s="645"/>
      <c r="L27" s="644"/>
      <c r="M27" s="645"/>
      <c r="N27" s="645"/>
      <c r="O27" s="645"/>
      <c r="P27" s="644"/>
      <c r="Q27" s="665"/>
    </row>
    <row r="28" s="85" customFormat="1" ht="15" customHeight="1" spans="1:17">
      <c r="A28" s="641"/>
      <c r="B28" s="642" t="s">
        <v>47</v>
      </c>
      <c r="C28" s="642">
        <v>0</v>
      </c>
      <c r="D28" s="642">
        <v>0</v>
      </c>
      <c r="E28" s="643"/>
      <c r="F28" s="644"/>
      <c r="G28" s="644"/>
      <c r="H28" s="645"/>
      <c r="I28" s="644"/>
      <c r="J28" s="645"/>
      <c r="K28" s="645"/>
      <c r="L28" s="644"/>
      <c r="M28" s="645"/>
      <c r="N28" s="645"/>
      <c r="O28" s="645"/>
      <c r="P28" s="644"/>
      <c r="Q28" s="665"/>
    </row>
    <row r="29" s="85" customFormat="1" ht="15" customHeight="1" spans="1:17">
      <c r="A29" s="641"/>
      <c r="B29" s="642" t="s">
        <v>42</v>
      </c>
      <c r="C29" s="642" t="s">
        <v>29</v>
      </c>
      <c r="D29" s="642">
        <v>1</v>
      </c>
      <c r="E29" s="643"/>
      <c r="F29" s="644"/>
      <c r="G29" s="644"/>
      <c r="H29" s="645"/>
      <c r="I29" s="644"/>
      <c r="J29" s="645"/>
      <c r="K29" s="645"/>
      <c r="L29" s="644"/>
      <c r="M29" s="645"/>
      <c r="N29" s="645"/>
      <c r="O29" s="645"/>
      <c r="P29" s="644"/>
      <c r="Q29" s="665"/>
    </row>
    <row r="30" s="85" customFormat="1" ht="15" customHeight="1" spans="1:17">
      <c r="A30" s="641"/>
      <c r="B30" s="642" t="s">
        <v>43</v>
      </c>
      <c r="C30" s="642" t="s">
        <v>38</v>
      </c>
      <c r="D30" s="642">
        <v>1</v>
      </c>
      <c r="E30" s="643"/>
      <c r="F30" s="644"/>
      <c r="G30" s="644"/>
      <c r="H30" s="645"/>
      <c r="I30" s="644"/>
      <c r="J30" s="645"/>
      <c r="K30" s="645"/>
      <c r="L30" s="644"/>
      <c r="M30" s="645"/>
      <c r="N30" s="645"/>
      <c r="O30" s="645"/>
      <c r="P30" s="644"/>
      <c r="Q30" s="665"/>
    </row>
    <row r="31" s="85" customFormat="1" ht="15" customHeight="1" spans="1:17">
      <c r="A31" s="641"/>
      <c r="B31" s="642">
        <v>0</v>
      </c>
      <c r="C31" s="642">
        <v>0</v>
      </c>
      <c r="D31" s="642">
        <v>0</v>
      </c>
      <c r="E31" s="643"/>
      <c r="F31" s="644"/>
      <c r="G31" s="644"/>
      <c r="H31" s="645"/>
      <c r="I31" s="644"/>
      <c r="J31" s="645"/>
      <c r="K31" s="645"/>
      <c r="L31" s="644"/>
      <c r="M31" s="645"/>
      <c r="N31" s="645"/>
      <c r="O31" s="645"/>
      <c r="P31" s="644"/>
      <c r="Q31" s="665"/>
    </row>
    <row r="32" s="85" customFormat="1" ht="15" customHeight="1" spans="1:17">
      <c r="A32" s="641" t="s">
        <v>36</v>
      </c>
      <c r="B32" s="642" t="s">
        <v>48</v>
      </c>
      <c r="C32" s="642" t="s">
        <v>29</v>
      </c>
      <c r="D32" s="642">
        <v>1</v>
      </c>
      <c r="E32" s="643"/>
      <c r="F32" s="644"/>
      <c r="G32" s="644"/>
      <c r="H32" s="645"/>
      <c r="I32" s="644"/>
      <c r="J32" s="645"/>
      <c r="K32" s="645"/>
      <c r="L32" s="644"/>
      <c r="M32" s="645"/>
      <c r="N32" s="645"/>
      <c r="O32" s="645"/>
      <c r="P32" s="644"/>
      <c r="Q32" s="665"/>
    </row>
    <row r="33" s="85" customFormat="1" ht="15" customHeight="1" spans="1:17">
      <c r="A33" s="641"/>
      <c r="B33" s="642" t="s">
        <v>49</v>
      </c>
      <c r="C33" s="642" t="s">
        <v>31</v>
      </c>
      <c r="D33" s="642" t="s">
        <v>27</v>
      </c>
      <c r="E33" s="643"/>
      <c r="F33" s="644"/>
      <c r="G33" s="644"/>
      <c r="H33" s="645"/>
      <c r="I33" s="644"/>
      <c r="J33" s="645"/>
      <c r="K33" s="645"/>
      <c r="L33" s="644"/>
      <c r="M33" s="645"/>
      <c r="N33" s="645"/>
      <c r="O33" s="645"/>
      <c r="P33" s="644"/>
      <c r="Q33" s="665"/>
    </row>
    <row r="34" s="85" customFormat="1" ht="15" customHeight="1" spans="1:17">
      <c r="A34" s="641"/>
      <c r="B34" s="642" t="s">
        <v>33</v>
      </c>
      <c r="C34" s="642" t="s">
        <v>31</v>
      </c>
      <c r="D34" s="642">
        <v>1</v>
      </c>
      <c r="E34" s="643"/>
      <c r="F34" s="644"/>
      <c r="G34" s="644"/>
      <c r="H34" s="645"/>
      <c r="I34" s="644"/>
      <c r="J34" s="645"/>
      <c r="K34" s="645"/>
      <c r="L34" s="644"/>
      <c r="M34" s="645"/>
      <c r="N34" s="645"/>
      <c r="O34" s="645"/>
      <c r="P34" s="644"/>
      <c r="Q34" s="665"/>
    </row>
    <row r="35" s="85" customFormat="1" ht="15" customHeight="1" spans="1:17">
      <c r="A35" s="641"/>
      <c r="B35" s="642" t="s">
        <v>35</v>
      </c>
      <c r="C35" s="642" t="s">
        <v>31</v>
      </c>
      <c r="D35" s="642">
        <v>1</v>
      </c>
      <c r="E35" s="643"/>
      <c r="F35" s="644"/>
      <c r="G35" s="644"/>
      <c r="H35" s="645"/>
      <c r="I35" s="644"/>
      <c r="J35" s="645"/>
      <c r="K35" s="645"/>
      <c r="L35" s="644"/>
      <c r="M35" s="645"/>
      <c r="N35" s="645"/>
      <c r="O35" s="645"/>
      <c r="P35" s="644"/>
      <c r="Q35" s="665"/>
    </row>
    <row r="36" s="85" customFormat="1" ht="15" customHeight="1" spans="1:17">
      <c r="A36" s="641"/>
      <c r="B36" s="642" t="s">
        <v>37</v>
      </c>
      <c r="C36" s="642" t="s">
        <v>38</v>
      </c>
      <c r="D36" s="642">
        <v>1</v>
      </c>
      <c r="E36" s="643"/>
      <c r="F36" s="644"/>
      <c r="G36" s="644"/>
      <c r="H36" s="645"/>
      <c r="I36" s="644"/>
      <c r="J36" s="645"/>
      <c r="K36" s="645"/>
      <c r="L36" s="644"/>
      <c r="M36" s="645"/>
      <c r="N36" s="645"/>
      <c r="O36" s="645"/>
      <c r="P36" s="644"/>
      <c r="Q36" s="665"/>
    </row>
    <row r="37" s="85" customFormat="1" ht="15" customHeight="1" spans="1:17">
      <c r="A37" s="641"/>
      <c r="B37" s="642" t="s">
        <v>39</v>
      </c>
      <c r="C37" s="642" t="s">
        <v>38</v>
      </c>
      <c r="D37" s="642">
        <v>1</v>
      </c>
      <c r="E37" s="643"/>
      <c r="F37" s="644"/>
      <c r="G37" s="644"/>
      <c r="H37" s="645"/>
      <c r="I37" s="644"/>
      <c r="J37" s="645"/>
      <c r="K37" s="645"/>
      <c r="L37" s="644"/>
      <c r="M37" s="645"/>
      <c r="N37" s="645"/>
      <c r="O37" s="645"/>
      <c r="P37" s="644"/>
      <c r="Q37" s="665"/>
    </row>
    <row r="38" s="85" customFormat="1" ht="15" customHeight="1" spans="1:17">
      <c r="A38" s="641"/>
      <c r="B38" s="642" t="s">
        <v>50</v>
      </c>
      <c r="C38" s="642">
        <v>0</v>
      </c>
      <c r="D38" s="642">
        <v>0</v>
      </c>
      <c r="E38" s="643"/>
      <c r="F38" s="644"/>
      <c r="G38" s="644"/>
      <c r="H38" s="645"/>
      <c r="I38" s="644"/>
      <c r="J38" s="645"/>
      <c r="K38" s="645"/>
      <c r="L38" s="644"/>
      <c r="M38" s="645"/>
      <c r="N38" s="645"/>
      <c r="O38" s="645"/>
      <c r="P38" s="644"/>
      <c r="Q38" s="665"/>
    </row>
    <row r="39" s="85" customFormat="1" ht="15" customHeight="1" spans="1:17">
      <c r="A39" s="641"/>
      <c r="B39" s="642" t="s">
        <v>42</v>
      </c>
      <c r="C39" s="642" t="s">
        <v>29</v>
      </c>
      <c r="D39" s="642">
        <v>1</v>
      </c>
      <c r="E39" s="643"/>
      <c r="F39" s="644"/>
      <c r="G39" s="644"/>
      <c r="H39" s="645"/>
      <c r="I39" s="644"/>
      <c r="J39" s="645"/>
      <c r="K39" s="645"/>
      <c r="L39" s="644"/>
      <c r="M39" s="645"/>
      <c r="N39" s="645"/>
      <c r="O39" s="645"/>
      <c r="P39" s="644"/>
      <c r="Q39" s="665"/>
    </row>
    <row r="40" s="85" customFormat="1" ht="15" customHeight="1" spans="1:17">
      <c r="A40" s="641"/>
      <c r="B40" s="642" t="s">
        <v>43</v>
      </c>
      <c r="C40" s="642" t="s">
        <v>38</v>
      </c>
      <c r="D40" s="642">
        <v>1</v>
      </c>
      <c r="E40" s="643"/>
      <c r="F40" s="644"/>
      <c r="G40" s="644"/>
      <c r="H40" s="645"/>
      <c r="I40" s="644"/>
      <c r="J40" s="645"/>
      <c r="K40" s="645"/>
      <c r="L40" s="644"/>
      <c r="M40" s="645"/>
      <c r="N40" s="645"/>
      <c r="O40" s="645"/>
      <c r="P40" s="644"/>
      <c r="Q40" s="665"/>
    </row>
    <row r="41" s="85" customFormat="1" ht="15" customHeight="1" spans="1:17">
      <c r="A41" s="641"/>
      <c r="B41" s="642"/>
      <c r="C41" s="642"/>
      <c r="D41" s="642"/>
      <c r="E41" s="643"/>
      <c r="F41" s="644"/>
      <c r="G41" s="644"/>
      <c r="H41" s="645"/>
      <c r="I41" s="644"/>
      <c r="J41" s="645"/>
      <c r="K41" s="645"/>
      <c r="L41" s="644"/>
      <c r="M41" s="645"/>
      <c r="N41" s="645"/>
      <c r="O41" s="645"/>
      <c r="P41" s="644"/>
      <c r="Q41" s="665"/>
    </row>
    <row r="42" s="85" customFormat="1" ht="15" customHeight="1" spans="1:17">
      <c r="A42" s="641"/>
      <c r="B42" s="646" t="s">
        <v>51</v>
      </c>
      <c r="C42" s="642"/>
      <c r="D42" s="642"/>
      <c r="E42" s="643"/>
      <c r="F42" s="644"/>
      <c r="G42" s="644"/>
      <c r="H42" s="645"/>
      <c r="I42" s="644"/>
      <c r="J42" s="645"/>
      <c r="K42" s="645"/>
      <c r="L42" s="644"/>
      <c r="M42" s="645"/>
      <c r="N42" s="645"/>
      <c r="O42" s="645"/>
      <c r="P42" s="644"/>
      <c r="Q42" s="665"/>
    </row>
    <row r="43" s="85" customFormat="1" ht="15" customHeight="1" spans="1:17">
      <c r="A43" s="641"/>
      <c r="B43" s="642"/>
      <c r="C43" s="642"/>
      <c r="D43" s="642"/>
      <c r="E43" s="643"/>
      <c r="F43" s="644"/>
      <c r="G43" s="644"/>
      <c r="H43" s="645"/>
      <c r="I43" s="644"/>
      <c r="J43" s="645"/>
      <c r="K43" s="645"/>
      <c r="L43" s="644"/>
      <c r="M43" s="645"/>
      <c r="N43" s="645"/>
      <c r="O43" s="645"/>
      <c r="P43" s="644"/>
      <c r="Q43" s="665"/>
    </row>
    <row r="44" s="85" customFormat="1" ht="15" customHeight="1" spans="1:17">
      <c r="A44" s="641"/>
      <c r="B44" s="642" t="s">
        <v>52</v>
      </c>
      <c r="C44" s="642">
        <v>0</v>
      </c>
      <c r="D44" s="642"/>
      <c r="E44" s="643"/>
      <c r="F44" s="644"/>
      <c r="G44" s="644"/>
      <c r="H44" s="645"/>
      <c r="I44" s="644"/>
      <c r="J44" s="645"/>
      <c r="K44" s="645"/>
      <c r="L44" s="644"/>
      <c r="M44" s="645"/>
      <c r="N44" s="645"/>
      <c r="O44" s="645"/>
      <c r="P44" s="644"/>
      <c r="Q44" s="665"/>
    </row>
    <row r="45" s="85" customFormat="1" ht="15" customHeight="1" spans="1:17">
      <c r="A45" s="641"/>
      <c r="B45" s="642" t="s">
        <v>53</v>
      </c>
      <c r="C45" s="642" t="s">
        <v>31</v>
      </c>
      <c r="D45" s="642" t="s">
        <v>44</v>
      </c>
      <c r="E45" s="643"/>
      <c r="F45" s="641"/>
      <c r="G45" s="644"/>
      <c r="H45" s="645"/>
      <c r="I45" s="644"/>
      <c r="J45" s="645"/>
      <c r="K45" s="645"/>
      <c r="L45" s="644"/>
      <c r="M45" s="645"/>
      <c r="N45" s="645"/>
      <c r="O45" s="645"/>
      <c r="P45" s="644"/>
      <c r="Q45" s="665"/>
    </row>
    <row r="46" s="85" customFormat="1" ht="15" customHeight="1" spans="1:17">
      <c r="A46" s="641"/>
      <c r="B46" s="642" t="s">
        <v>54</v>
      </c>
      <c r="C46" s="642" t="s">
        <v>31</v>
      </c>
      <c r="D46" s="642">
        <v>2</v>
      </c>
      <c r="E46" s="643"/>
      <c r="F46" s="641"/>
      <c r="G46" s="644"/>
      <c r="H46" s="645"/>
      <c r="I46" s="644"/>
      <c r="J46" s="645"/>
      <c r="K46" s="645"/>
      <c r="L46" s="644"/>
      <c r="M46" s="645"/>
      <c r="N46" s="645"/>
      <c r="O46" s="645"/>
      <c r="P46" s="644"/>
      <c r="Q46" s="665"/>
    </row>
    <row r="47" s="85" customFormat="1" ht="15" customHeight="1" spans="1:17">
      <c r="A47" s="641"/>
      <c r="B47" s="642">
        <v>0</v>
      </c>
      <c r="C47" s="642">
        <v>0</v>
      </c>
      <c r="D47" s="642"/>
      <c r="E47" s="643"/>
      <c r="F47" s="641"/>
      <c r="G47" s="644"/>
      <c r="H47" s="645"/>
      <c r="I47" s="644"/>
      <c r="J47" s="645"/>
      <c r="K47" s="645"/>
      <c r="L47" s="644"/>
      <c r="M47" s="645"/>
      <c r="N47" s="645"/>
      <c r="O47" s="645"/>
      <c r="P47" s="644"/>
      <c r="Q47" s="665"/>
    </row>
    <row r="48" s="85" customFormat="1" ht="15" customHeight="1" spans="1:17">
      <c r="A48" s="641"/>
      <c r="B48" s="642"/>
      <c r="C48" s="642"/>
      <c r="D48" s="642"/>
      <c r="E48" s="643"/>
      <c r="F48" s="641"/>
      <c r="G48" s="644"/>
      <c r="H48" s="645"/>
      <c r="I48" s="644"/>
      <c r="J48" s="645"/>
      <c r="K48" s="645"/>
      <c r="L48" s="644"/>
      <c r="M48" s="645"/>
      <c r="N48" s="645"/>
      <c r="O48" s="645"/>
      <c r="P48" s="644"/>
      <c r="Q48" s="665"/>
    </row>
    <row r="49" s="85" customFormat="1" ht="15" customHeight="1" spans="1:17">
      <c r="A49" s="641"/>
      <c r="B49" s="646" t="s">
        <v>55</v>
      </c>
      <c r="C49" s="642"/>
      <c r="D49" s="642"/>
      <c r="E49" s="643"/>
      <c r="F49" s="641"/>
      <c r="G49" s="644"/>
      <c r="H49" s="645"/>
      <c r="I49" s="644"/>
      <c r="J49" s="645"/>
      <c r="K49" s="645"/>
      <c r="L49" s="644"/>
      <c r="M49" s="645"/>
      <c r="N49" s="645"/>
      <c r="O49" s="645"/>
      <c r="P49" s="644"/>
      <c r="Q49" s="665"/>
    </row>
    <row r="50" s="85" customFormat="1" ht="15" customHeight="1" spans="1:17">
      <c r="A50" s="641"/>
      <c r="B50" s="642"/>
      <c r="C50" s="642"/>
      <c r="D50" s="642"/>
      <c r="E50" s="643"/>
      <c r="F50" s="641"/>
      <c r="G50" s="644"/>
      <c r="H50" s="645"/>
      <c r="I50" s="644"/>
      <c r="J50" s="645"/>
      <c r="K50" s="645"/>
      <c r="L50" s="644"/>
      <c r="M50" s="645"/>
      <c r="N50" s="645"/>
      <c r="O50" s="645"/>
      <c r="P50" s="644"/>
      <c r="Q50" s="665"/>
    </row>
    <row r="51" s="85" customFormat="1" ht="15" customHeight="1" spans="1:17">
      <c r="A51" s="641"/>
      <c r="B51" s="642" t="s">
        <v>56</v>
      </c>
      <c r="C51" s="648"/>
      <c r="D51" s="642"/>
      <c r="E51" s="643"/>
      <c r="F51" s="641"/>
      <c r="G51" s="644"/>
      <c r="H51" s="645"/>
      <c r="I51" s="644"/>
      <c r="J51" s="645"/>
      <c r="K51" s="645"/>
      <c r="L51" s="644"/>
      <c r="M51" s="645"/>
      <c r="N51" s="645"/>
      <c r="O51" s="645"/>
      <c r="P51" s="644"/>
      <c r="Q51" s="665"/>
    </row>
    <row r="52" s="85" customFormat="1" ht="15" customHeight="1" spans="1:17">
      <c r="A52" s="641"/>
      <c r="B52" s="648" t="s">
        <v>57</v>
      </c>
      <c r="C52" s="648" t="s">
        <v>31</v>
      </c>
      <c r="D52" s="642">
        <v>1</v>
      </c>
      <c r="E52" s="649"/>
      <c r="F52" s="641"/>
      <c r="G52" s="644"/>
      <c r="H52" s="645"/>
      <c r="I52" s="644"/>
      <c r="J52" s="663"/>
      <c r="K52" s="663"/>
      <c r="L52" s="664"/>
      <c r="M52" s="663"/>
      <c r="N52" s="663"/>
      <c r="O52" s="663"/>
      <c r="P52" s="664"/>
      <c r="Q52" s="665"/>
    </row>
    <row r="53" s="85" customFormat="1" ht="15" customHeight="1" spans="1:17">
      <c r="A53" s="641"/>
      <c r="B53" s="648" t="s">
        <v>58</v>
      </c>
      <c r="C53" s="642" t="s">
        <v>31</v>
      </c>
      <c r="D53" s="642">
        <v>2</v>
      </c>
      <c r="E53" s="649"/>
      <c r="F53" s="641"/>
      <c r="G53" s="644"/>
      <c r="H53" s="645"/>
      <c r="I53" s="644"/>
      <c r="J53" s="663"/>
      <c r="K53" s="663"/>
      <c r="L53" s="664"/>
      <c r="M53" s="663"/>
      <c r="N53" s="663"/>
      <c r="O53" s="663"/>
      <c r="P53" s="664"/>
      <c r="Q53" s="665"/>
    </row>
    <row r="54" s="85" customFormat="1" ht="15" customHeight="1" spans="1:17">
      <c r="A54" s="641"/>
      <c r="B54" s="648" t="s">
        <v>59</v>
      </c>
      <c r="C54" s="642" t="s">
        <v>31</v>
      </c>
      <c r="D54" s="642">
        <v>2</v>
      </c>
      <c r="E54" s="649"/>
      <c r="F54" s="641"/>
      <c r="G54" s="644"/>
      <c r="H54" s="645"/>
      <c r="I54" s="644"/>
      <c r="J54" s="663"/>
      <c r="K54" s="663"/>
      <c r="L54" s="664"/>
      <c r="M54" s="663"/>
      <c r="N54" s="663"/>
      <c r="O54" s="663"/>
      <c r="P54" s="664"/>
      <c r="Q54" s="665"/>
    </row>
    <row r="55" s="85" customFormat="1" ht="15" customHeight="1" spans="1:17">
      <c r="A55" s="641"/>
      <c r="B55" s="648" t="s">
        <v>60</v>
      </c>
      <c r="C55" s="642" t="s">
        <v>31</v>
      </c>
      <c r="D55" s="642">
        <v>2</v>
      </c>
      <c r="E55" s="649"/>
      <c r="F55" s="641"/>
      <c r="G55" s="644"/>
      <c r="H55" s="645"/>
      <c r="I55" s="644"/>
      <c r="J55" s="663"/>
      <c r="K55" s="663"/>
      <c r="L55" s="664"/>
      <c r="M55" s="663"/>
      <c r="N55" s="663"/>
      <c r="O55" s="663"/>
      <c r="P55" s="664"/>
      <c r="Q55" s="665"/>
    </row>
    <row r="56" s="85" customFormat="1" ht="15" customHeight="1" spans="1:17">
      <c r="A56" s="641"/>
      <c r="B56" s="648" t="s">
        <v>61</v>
      </c>
      <c r="C56" s="642"/>
      <c r="D56" s="642"/>
      <c r="E56" s="649"/>
      <c r="F56" s="641"/>
      <c r="G56" s="644"/>
      <c r="H56" s="645"/>
      <c r="I56" s="644"/>
      <c r="J56" s="663"/>
      <c r="K56" s="663"/>
      <c r="L56" s="664"/>
      <c r="M56" s="663"/>
      <c r="N56" s="663"/>
      <c r="O56" s="645"/>
      <c r="P56" s="644"/>
      <c r="Q56" s="665"/>
    </row>
    <row r="57" s="85" customFormat="1" ht="15" customHeight="1" spans="1:17">
      <c r="A57" s="641"/>
      <c r="B57" s="646" t="s">
        <v>62</v>
      </c>
      <c r="C57" s="642"/>
      <c r="D57" s="642"/>
      <c r="E57" s="649"/>
      <c r="F57" s="641"/>
      <c r="G57" s="644"/>
      <c r="H57" s="645"/>
      <c r="I57" s="644"/>
      <c r="J57" s="663"/>
      <c r="K57" s="663"/>
      <c r="L57" s="664"/>
      <c r="M57" s="663"/>
      <c r="N57" s="663"/>
      <c r="O57" s="645"/>
      <c r="P57" s="644"/>
      <c r="Q57" s="665"/>
    </row>
    <row r="58" s="85" customFormat="1" ht="15" customHeight="1" spans="1:17">
      <c r="A58" s="641"/>
      <c r="B58" s="642"/>
      <c r="C58" s="642"/>
      <c r="D58" s="642"/>
      <c r="E58" s="649"/>
      <c r="F58" s="641"/>
      <c r="G58" s="644"/>
      <c r="H58" s="645"/>
      <c r="I58" s="644"/>
      <c r="J58" s="663"/>
      <c r="K58" s="663"/>
      <c r="L58" s="664"/>
      <c r="M58" s="663"/>
      <c r="N58" s="663"/>
      <c r="O58" s="645"/>
      <c r="P58" s="644"/>
      <c r="Q58" s="665"/>
    </row>
    <row r="59" s="85" customFormat="1" ht="15" customHeight="1" spans="1:17">
      <c r="A59" s="641"/>
      <c r="B59" s="642" t="s">
        <v>63</v>
      </c>
      <c r="C59" s="642"/>
      <c r="D59" s="642"/>
      <c r="E59" s="649"/>
      <c r="F59" s="641"/>
      <c r="G59" s="644"/>
      <c r="H59" s="645"/>
      <c r="I59" s="644"/>
      <c r="J59" s="663"/>
      <c r="K59" s="663"/>
      <c r="L59" s="664"/>
      <c r="M59" s="663"/>
      <c r="N59" s="663"/>
      <c r="O59" s="645"/>
      <c r="P59" s="644"/>
      <c r="Q59" s="665"/>
    </row>
    <row r="60" s="85" customFormat="1" ht="15" customHeight="1" spans="1:17">
      <c r="A60" s="641"/>
      <c r="B60" s="648" t="s">
        <v>64</v>
      </c>
      <c r="C60" s="642" t="s">
        <v>31</v>
      </c>
      <c r="D60" s="642">
        <v>5</v>
      </c>
      <c r="E60" s="649"/>
      <c r="F60" s="641"/>
      <c r="G60" s="644"/>
      <c r="H60" s="645"/>
      <c r="I60" s="644"/>
      <c r="J60" s="663"/>
      <c r="K60" s="663"/>
      <c r="L60" s="664"/>
      <c r="M60" s="663"/>
      <c r="N60" s="663"/>
      <c r="O60" s="665"/>
      <c r="P60" s="666"/>
      <c r="Q60" s="665"/>
    </row>
    <row r="61" s="85" customFormat="1" ht="15" customHeight="1" spans="1:17">
      <c r="A61" s="641"/>
      <c r="B61" s="648" t="s">
        <v>65</v>
      </c>
      <c r="C61" s="642" t="s">
        <v>31</v>
      </c>
      <c r="D61" s="642">
        <v>1</v>
      </c>
      <c r="E61" s="649"/>
      <c r="F61" s="641"/>
      <c r="G61" s="644"/>
      <c r="H61" s="645"/>
      <c r="I61" s="644"/>
      <c r="J61" s="663"/>
      <c r="K61" s="663"/>
      <c r="L61" s="664"/>
      <c r="M61" s="663"/>
      <c r="N61" s="663"/>
      <c r="O61" s="665"/>
      <c r="P61" s="666"/>
      <c r="Q61" s="665"/>
    </row>
    <row r="62" s="85" customFormat="1" ht="15" customHeight="1" spans="1:17">
      <c r="A62" s="641"/>
      <c r="B62" s="648" t="s">
        <v>66</v>
      </c>
      <c r="C62" s="642" t="s">
        <v>31</v>
      </c>
      <c r="D62" s="642">
        <v>1</v>
      </c>
      <c r="E62" s="649"/>
      <c r="F62" s="641"/>
      <c r="G62" s="644"/>
      <c r="H62" s="645"/>
      <c r="I62" s="644"/>
      <c r="J62" s="663"/>
      <c r="K62" s="663"/>
      <c r="L62" s="664"/>
      <c r="M62" s="663"/>
      <c r="N62" s="663"/>
      <c r="O62" s="665"/>
      <c r="P62" s="666"/>
      <c r="Q62" s="665"/>
    </row>
    <row r="63" s="85" customFormat="1" ht="15" customHeight="1" spans="1:17">
      <c r="A63" s="641"/>
      <c r="B63" s="648" t="s">
        <v>67</v>
      </c>
      <c r="C63" s="642" t="s">
        <v>31</v>
      </c>
      <c r="D63" s="642">
        <v>1</v>
      </c>
      <c r="E63" s="649"/>
      <c r="F63" s="641"/>
      <c r="G63" s="644"/>
      <c r="H63" s="645"/>
      <c r="I63" s="644"/>
      <c r="J63" s="663"/>
      <c r="K63" s="663"/>
      <c r="L63" s="664"/>
      <c r="M63" s="663"/>
      <c r="N63" s="663"/>
      <c r="O63" s="665"/>
      <c r="P63" s="666"/>
      <c r="Q63" s="665"/>
    </row>
    <row r="64" s="85" customFormat="1" ht="15" customHeight="1" spans="1:17">
      <c r="A64" s="641"/>
      <c r="B64" s="648" t="s">
        <v>68</v>
      </c>
      <c r="C64" s="642" t="s">
        <v>31</v>
      </c>
      <c r="D64" s="642">
        <v>1</v>
      </c>
      <c r="E64" s="649"/>
      <c r="F64" s="641"/>
      <c r="G64" s="644"/>
      <c r="H64" s="645"/>
      <c r="I64" s="644"/>
      <c r="J64" s="663"/>
      <c r="K64" s="663"/>
      <c r="L64" s="664"/>
      <c r="M64" s="663"/>
      <c r="N64" s="663"/>
      <c r="O64" s="665"/>
      <c r="P64" s="666"/>
      <c r="Q64" s="665"/>
    </row>
    <row r="65" s="85" customFormat="1" ht="15" customHeight="1" spans="1:17">
      <c r="A65" s="641"/>
      <c r="B65" s="648" t="s">
        <v>69</v>
      </c>
      <c r="C65" s="642" t="s">
        <v>31</v>
      </c>
      <c r="D65" s="642">
        <v>2</v>
      </c>
      <c r="E65" s="649"/>
      <c r="F65" s="641"/>
      <c r="G65" s="644"/>
      <c r="H65" s="645"/>
      <c r="I65" s="644"/>
      <c r="J65" s="663"/>
      <c r="K65" s="663"/>
      <c r="L65" s="664"/>
      <c r="M65" s="663"/>
      <c r="N65" s="663"/>
      <c r="O65" s="665"/>
      <c r="P65" s="666"/>
      <c r="Q65" s="665"/>
    </row>
    <row r="66" s="85" customFormat="1" ht="15" customHeight="1" spans="1:17">
      <c r="A66" s="641"/>
      <c r="B66" s="648" t="s">
        <v>70</v>
      </c>
      <c r="C66" s="642" t="s">
        <v>31</v>
      </c>
      <c r="D66" s="642">
        <v>1</v>
      </c>
      <c r="E66" s="649"/>
      <c r="F66" s="641"/>
      <c r="G66" s="644"/>
      <c r="H66" s="645"/>
      <c r="I66" s="644"/>
      <c r="J66" s="663"/>
      <c r="K66" s="663"/>
      <c r="L66" s="664"/>
      <c r="M66" s="663"/>
      <c r="N66" s="663"/>
      <c r="O66" s="665"/>
      <c r="P66" s="666"/>
      <c r="Q66" s="665"/>
    </row>
    <row r="67" s="85" customFormat="1" ht="15" customHeight="1" spans="1:17">
      <c r="A67" s="641"/>
      <c r="B67" s="648" t="s">
        <v>71</v>
      </c>
      <c r="C67" s="642" t="s">
        <v>31</v>
      </c>
      <c r="D67" s="642">
        <v>3</v>
      </c>
      <c r="E67" s="649"/>
      <c r="F67" s="641"/>
      <c r="G67" s="644"/>
      <c r="H67" s="645"/>
      <c r="I67" s="644"/>
      <c r="J67" s="663"/>
      <c r="K67" s="663"/>
      <c r="L67" s="664"/>
      <c r="M67" s="663"/>
      <c r="N67" s="663"/>
      <c r="O67" s="665"/>
      <c r="P67" s="666"/>
      <c r="Q67" s="665"/>
    </row>
    <row r="68" s="85" customFormat="1" ht="15" customHeight="1" spans="1:17">
      <c r="A68" s="641"/>
      <c r="B68" s="648" t="s">
        <v>72</v>
      </c>
      <c r="C68" s="642" t="s">
        <v>31</v>
      </c>
      <c r="D68" s="642">
        <v>3</v>
      </c>
      <c r="E68" s="649"/>
      <c r="F68" s="641"/>
      <c r="G68" s="644"/>
      <c r="H68" s="645"/>
      <c r="I68" s="644"/>
      <c r="J68" s="663"/>
      <c r="K68" s="663"/>
      <c r="L68" s="664"/>
      <c r="M68" s="663"/>
      <c r="N68" s="663"/>
      <c r="O68" s="665"/>
      <c r="P68" s="666"/>
      <c r="Q68" s="665"/>
    </row>
    <row r="69" s="85" customFormat="1" ht="15" customHeight="1" spans="1:17">
      <c r="A69" s="641"/>
      <c r="B69" s="648" t="s">
        <v>73</v>
      </c>
      <c r="C69" s="642" t="s">
        <v>31</v>
      </c>
      <c r="D69" s="642">
        <v>1</v>
      </c>
      <c r="E69" s="649"/>
      <c r="F69" s="641"/>
      <c r="G69" s="644"/>
      <c r="H69" s="645"/>
      <c r="I69" s="644"/>
      <c r="J69" s="663"/>
      <c r="K69" s="663"/>
      <c r="L69" s="664"/>
      <c r="M69" s="663"/>
      <c r="N69" s="663"/>
      <c r="O69" s="665"/>
      <c r="P69" s="666"/>
      <c r="Q69" s="665"/>
    </row>
    <row r="70" s="85" customFormat="1" ht="15" customHeight="1" spans="1:17">
      <c r="A70" s="641"/>
      <c r="B70" s="648" t="s">
        <v>74</v>
      </c>
      <c r="C70" s="642" t="s">
        <v>31</v>
      </c>
      <c r="D70" s="642">
        <v>1</v>
      </c>
      <c r="E70" s="649"/>
      <c r="F70" s="641"/>
      <c r="G70" s="644"/>
      <c r="H70" s="645"/>
      <c r="I70" s="644"/>
      <c r="J70" s="663"/>
      <c r="K70" s="663"/>
      <c r="L70" s="664"/>
      <c r="M70" s="663"/>
      <c r="N70" s="663"/>
      <c r="O70" s="665"/>
      <c r="P70" s="666"/>
      <c r="Q70" s="665"/>
    </row>
    <row r="71" s="85" customFormat="1" ht="15" customHeight="1" spans="1:17">
      <c r="A71" s="641"/>
      <c r="B71" s="648" t="s">
        <v>75</v>
      </c>
      <c r="C71" s="642" t="s">
        <v>31</v>
      </c>
      <c r="D71" s="642">
        <v>1</v>
      </c>
      <c r="E71" s="649"/>
      <c r="F71" s="641"/>
      <c r="G71" s="644"/>
      <c r="H71" s="645"/>
      <c r="I71" s="644"/>
      <c r="J71" s="663"/>
      <c r="K71" s="663"/>
      <c r="L71" s="664"/>
      <c r="M71" s="663"/>
      <c r="N71" s="663"/>
      <c r="O71" s="665"/>
      <c r="P71" s="666"/>
      <c r="Q71" s="665"/>
    </row>
    <row r="72" s="85" customFormat="1" ht="15" customHeight="1" spans="1:17">
      <c r="A72" s="641"/>
      <c r="B72" s="648" t="s">
        <v>61</v>
      </c>
      <c r="C72" s="642">
        <v>0</v>
      </c>
      <c r="D72" s="642">
        <v>0</v>
      </c>
      <c r="E72" s="643"/>
      <c r="F72" s="641"/>
      <c r="G72" s="644"/>
      <c r="H72" s="645"/>
      <c r="I72" s="644"/>
      <c r="J72" s="645"/>
      <c r="K72" s="663"/>
      <c r="L72" s="644"/>
      <c r="M72" s="645"/>
      <c r="N72" s="645"/>
      <c r="O72" s="645"/>
      <c r="P72" s="644"/>
      <c r="Q72" s="665"/>
    </row>
    <row r="73" s="85" customFormat="1" ht="15" customHeight="1" spans="1:17">
      <c r="A73" s="641"/>
      <c r="B73" s="648" t="s">
        <v>61</v>
      </c>
      <c r="C73" s="642">
        <v>0</v>
      </c>
      <c r="D73" s="642">
        <v>0</v>
      </c>
      <c r="E73" s="643"/>
      <c r="F73" s="641"/>
      <c r="G73" s="644"/>
      <c r="H73" s="645"/>
      <c r="I73" s="644"/>
      <c r="J73" s="645"/>
      <c r="K73" s="663"/>
      <c r="L73" s="644"/>
      <c r="M73" s="645"/>
      <c r="N73" s="645"/>
      <c r="O73" s="645"/>
      <c r="P73" s="644"/>
      <c r="Q73" s="665"/>
    </row>
    <row r="74" s="85" customFormat="1" ht="15" customHeight="1" spans="1:17">
      <c r="A74" s="641"/>
      <c r="B74" s="648" t="s">
        <v>76</v>
      </c>
      <c r="C74" s="642">
        <v>0</v>
      </c>
      <c r="D74" s="642">
        <v>0</v>
      </c>
      <c r="E74" s="643"/>
      <c r="F74" s="641"/>
      <c r="G74" s="644"/>
      <c r="H74" s="645"/>
      <c r="I74" s="644"/>
      <c r="J74" s="645"/>
      <c r="K74" s="663"/>
      <c r="L74" s="644"/>
      <c r="M74" s="645"/>
      <c r="N74" s="645"/>
      <c r="O74" s="645"/>
      <c r="P74" s="644"/>
      <c r="Q74" s="665"/>
    </row>
    <row r="75" s="85" customFormat="1" ht="15" customHeight="1" spans="1:17">
      <c r="A75" s="641"/>
      <c r="B75" s="648" t="s">
        <v>77</v>
      </c>
      <c r="C75" s="642" t="s">
        <v>31</v>
      </c>
      <c r="D75" s="642">
        <v>1</v>
      </c>
      <c r="E75" s="669"/>
      <c r="F75" s="641"/>
      <c r="G75" s="644"/>
      <c r="H75" s="645"/>
      <c r="I75" s="644"/>
      <c r="J75" s="645"/>
      <c r="K75" s="663"/>
      <c r="L75" s="644"/>
      <c r="M75" s="645"/>
      <c r="N75" s="645"/>
      <c r="O75" s="645"/>
      <c r="P75" s="644"/>
      <c r="Q75" s="665"/>
    </row>
    <row r="76" s="85" customFormat="1" ht="15" customHeight="1" spans="1:17">
      <c r="A76" s="641"/>
      <c r="B76" s="648" t="s">
        <v>78</v>
      </c>
      <c r="C76" s="642" t="s">
        <v>31</v>
      </c>
      <c r="D76" s="642">
        <v>1</v>
      </c>
      <c r="E76" s="669"/>
      <c r="F76" s="641"/>
      <c r="G76" s="644"/>
      <c r="H76" s="645"/>
      <c r="I76" s="644"/>
      <c r="J76" s="645"/>
      <c r="K76" s="663"/>
      <c r="L76" s="644"/>
      <c r="M76" s="645"/>
      <c r="N76" s="645"/>
      <c r="O76" s="645"/>
      <c r="P76" s="644"/>
      <c r="Q76" s="665"/>
    </row>
    <row r="77" s="85" customFormat="1" ht="15" customHeight="1" spans="1:17">
      <c r="A77" s="641"/>
      <c r="B77" s="648" t="s">
        <v>61</v>
      </c>
      <c r="C77" s="642">
        <v>0</v>
      </c>
      <c r="D77" s="642">
        <v>0</v>
      </c>
      <c r="E77" s="643"/>
      <c r="F77" s="641"/>
      <c r="G77" s="644"/>
      <c r="H77" s="645"/>
      <c r="I77" s="644"/>
      <c r="J77" s="645"/>
      <c r="K77" s="663"/>
      <c r="L77" s="644"/>
      <c r="M77" s="645"/>
      <c r="N77" s="645"/>
      <c r="O77" s="645"/>
      <c r="P77" s="644"/>
      <c r="Q77" s="665"/>
    </row>
    <row r="78" s="84" customFormat="1" ht="15" customHeight="1" spans="1:17">
      <c r="A78" s="106"/>
      <c r="B78" s="670" t="s">
        <v>79</v>
      </c>
      <c r="C78" s="113"/>
      <c r="D78" s="113"/>
      <c r="E78" s="671"/>
      <c r="F78" s="106"/>
      <c r="G78" s="169"/>
      <c r="H78" s="164"/>
      <c r="I78" s="169"/>
      <c r="J78" s="164"/>
      <c r="K78" s="683"/>
      <c r="L78" s="169"/>
      <c r="M78" s="164"/>
      <c r="N78" s="164"/>
      <c r="O78" s="164"/>
      <c r="P78" s="169"/>
      <c r="Q78" s="689"/>
    </row>
    <row r="79" s="85" customFormat="1" ht="15" customHeight="1" spans="1:17">
      <c r="A79" s="641"/>
      <c r="B79" s="642">
        <v>0</v>
      </c>
      <c r="C79" s="642"/>
      <c r="D79" s="642"/>
      <c r="E79" s="643"/>
      <c r="F79" s="641"/>
      <c r="G79" s="644"/>
      <c r="H79" s="645"/>
      <c r="I79" s="644"/>
      <c r="J79" s="645"/>
      <c r="K79" s="663"/>
      <c r="L79" s="644"/>
      <c r="M79" s="645"/>
      <c r="N79" s="645"/>
      <c r="O79" s="645"/>
      <c r="P79" s="644"/>
      <c r="Q79" s="665"/>
    </row>
    <row r="80" s="85" customFormat="1" ht="15" customHeight="1" spans="1:17">
      <c r="A80" s="641"/>
      <c r="B80" s="642" t="s">
        <v>56</v>
      </c>
      <c r="C80" s="642"/>
      <c r="D80" s="642"/>
      <c r="E80" s="643"/>
      <c r="F80" s="641"/>
      <c r="G80" s="644"/>
      <c r="H80" s="645"/>
      <c r="I80" s="644"/>
      <c r="J80" s="645"/>
      <c r="K80" s="663"/>
      <c r="L80" s="644"/>
      <c r="M80" s="645"/>
      <c r="N80" s="645"/>
      <c r="O80" s="645"/>
      <c r="P80" s="644"/>
      <c r="Q80" s="665"/>
    </row>
    <row r="81" s="85" customFormat="1" ht="22.5" spans="1:17">
      <c r="A81" s="641"/>
      <c r="B81" s="672" t="s">
        <v>80</v>
      </c>
      <c r="C81" s="642" t="s">
        <v>31</v>
      </c>
      <c r="D81" s="642" t="s">
        <v>44</v>
      </c>
      <c r="E81" s="649"/>
      <c r="F81" s="641"/>
      <c r="G81" s="644"/>
      <c r="H81" s="645"/>
      <c r="I81" s="644"/>
      <c r="J81" s="645"/>
      <c r="K81" s="663"/>
      <c r="L81" s="644"/>
      <c r="M81" s="645"/>
      <c r="N81" s="645"/>
      <c r="O81" s="645"/>
      <c r="P81" s="644"/>
      <c r="Q81" s="665"/>
    </row>
    <row r="82" s="85" customFormat="1" ht="15" customHeight="1" spans="1:17">
      <c r="A82" s="641"/>
      <c r="B82" s="673"/>
      <c r="C82" s="673"/>
      <c r="D82" s="673"/>
      <c r="E82" s="278"/>
      <c r="F82" s="641"/>
      <c r="G82" s="644"/>
      <c r="H82" s="645"/>
      <c r="I82" s="644"/>
      <c r="J82" s="645"/>
      <c r="K82" s="663"/>
      <c r="L82" s="644"/>
      <c r="M82" s="645"/>
      <c r="N82" s="645"/>
      <c r="O82" s="645"/>
      <c r="P82" s="644"/>
      <c r="Q82" s="665"/>
    </row>
    <row r="83" s="85" customFormat="1" ht="15" customHeight="1" spans="1:17">
      <c r="A83" s="641"/>
      <c r="B83" s="674" t="s">
        <v>81</v>
      </c>
      <c r="C83" s="674"/>
      <c r="D83" s="674"/>
      <c r="E83" s="278"/>
      <c r="F83" s="641"/>
      <c r="G83" s="644"/>
      <c r="H83" s="645"/>
      <c r="I83" s="644"/>
      <c r="J83" s="645"/>
      <c r="K83" s="663"/>
      <c r="L83" s="644"/>
      <c r="M83" s="645"/>
      <c r="N83" s="645"/>
      <c r="O83" s="645"/>
      <c r="P83" s="644"/>
      <c r="Q83" s="665"/>
    </row>
    <row r="84" s="85" customFormat="1" ht="15" customHeight="1" spans="1:17">
      <c r="A84" s="641"/>
      <c r="B84" s="673" t="s">
        <v>63</v>
      </c>
      <c r="C84" s="673"/>
      <c r="D84" s="673"/>
      <c r="E84" s="278"/>
      <c r="F84" s="641"/>
      <c r="G84" s="644"/>
      <c r="H84" s="645"/>
      <c r="I84" s="644"/>
      <c r="J84" s="645"/>
      <c r="K84" s="663"/>
      <c r="L84" s="644"/>
      <c r="M84" s="645"/>
      <c r="N84" s="645"/>
      <c r="O84" s="645"/>
      <c r="P84" s="644"/>
      <c r="Q84" s="665"/>
    </row>
    <row r="85" s="85" customFormat="1" ht="15" customHeight="1" spans="1:17">
      <c r="A85" s="641"/>
      <c r="B85" s="291" t="s">
        <v>82</v>
      </c>
      <c r="C85" s="673" t="s">
        <v>31</v>
      </c>
      <c r="D85" s="673">
        <v>1</v>
      </c>
      <c r="E85" s="675"/>
      <c r="F85" s="641"/>
      <c r="G85" s="644"/>
      <c r="H85" s="645"/>
      <c r="I85" s="644"/>
      <c r="J85" s="645"/>
      <c r="K85" s="663"/>
      <c r="L85" s="644"/>
      <c r="M85" s="645"/>
      <c r="N85" s="645"/>
      <c r="O85" s="645"/>
      <c r="P85" s="644"/>
      <c r="Q85" s="665"/>
    </row>
    <row r="86" s="85" customFormat="1" ht="15" customHeight="1" spans="1:17">
      <c r="A86" s="641"/>
      <c r="B86" s="673"/>
      <c r="C86" s="673"/>
      <c r="D86" s="673"/>
      <c r="E86" s="278"/>
      <c r="F86" s="641"/>
      <c r="G86" s="644"/>
      <c r="H86" s="645"/>
      <c r="I86" s="644"/>
      <c r="J86" s="645"/>
      <c r="K86" s="663"/>
      <c r="L86" s="644"/>
      <c r="M86" s="645"/>
      <c r="N86" s="645"/>
      <c r="O86" s="645"/>
      <c r="P86" s="644"/>
      <c r="Q86" s="665"/>
    </row>
    <row r="87" s="85" customFormat="1" ht="15" customHeight="1" spans="1:17">
      <c r="A87" s="641"/>
      <c r="B87" s="642"/>
      <c r="C87" s="642"/>
      <c r="D87" s="642"/>
      <c r="E87" s="643"/>
      <c r="F87" s="641"/>
      <c r="G87" s="644"/>
      <c r="H87" s="645"/>
      <c r="I87" s="644"/>
      <c r="J87" s="645"/>
      <c r="K87" s="663"/>
      <c r="L87" s="644"/>
      <c r="M87" s="645"/>
      <c r="N87" s="645"/>
      <c r="O87" s="645"/>
      <c r="P87" s="644"/>
      <c r="Q87" s="665"/>
    </row>
    <row r="88" s="621" customFormat="1" ht="18" customHeight="1" spans="1:18">
      <c r="A88" s="676"/>
      <c r="B88" s="646" t="s">
        <v>83</v>
      </c>
      <c r="C88" s="646"/>
      <c r="D88" s="646"/>
      <c r="E88" s="677"/>
      <c r="F88" s="676"/>
      <c r="G88" s="678"/>
      <c r="H88" s="679"/>
      <c r="I88" s="684"/>
      <c r="J88" s="684"/>
      <c r="K88" s="684"/>
      <c r="L88" s="684"/>
      <c r="M88" s="679"/>
      <c r="N88" s="679"/>
      <c r="O88" s="679"/>
      <c r="P88" s="685"/>
      <c r="Q88" s="690"/>
      <c r="R88" s="691"/>
    </row>
    <row r="89" s="85" customFormat="1" ht="15" customHeight="1" spans="1:17">
      <c r="A89" s="641"/>
      <c r="B89" s="642"/>
      <c r="C89" s="642"/>
      <c r="D89" s="642"/>
      <c r="E89" s="643"/>
      <c r="F89" s="641"/>
      <c r="G89" s="644"/>
      <c r="H89" s="645"/>
      <c r="I89" s="644"/>
      <c r="J89" s="645"/>
      <c r="K89" s="663"/>
      <c r="L89" s="644"/>
      <c r="M89" s="645"/>
      <c r="N89" s="645"/>
      <c r="O89" s="645"/>
      <c r="P89" s="644"/>
      <c r="Q89" s="665"/>
    </row>
    <row r="90" s="85" customFormat="1" ht="15" customHeight="1" spans="1:17">
      <c r="A90" s="641"/>
      <c r="B90" s="646" t="s">
        <v>84</v>
      </c>
      <c r="C90" s="642"/>
      <c r="D90" s="642"/>
      <c r="E90" s="643"/>
      <c r="F90" s="641"/>
      <c r="G90" s="644"/>
      <c r="H90" s="645"/>
      <c r="I90" s="644"/>
      <c r="J90" s="645"/>
      <c r="K90" s="663"/>
      <c r="L90" s="644"/>
      <c r="M90" s="645"/>
      <c r="N90" s="645"/>
      <c r="O90" s="645"/>
      <c r="P90" s="644"/>
      <c r="Q90" s="665"/>
    </row>
    <row r="91" s="85" customFormat="1" ht="15" customHeight="1" spans="1:17">
      <c r="A91" s="641"/>
      <c r="B91" s="642"/>
      <c r="C91" s="642"/>
      <c r="D91" s="642"/>
      <c r="E91" s="643"/>
      <c r="F91" s="641"/>
      <c r="G91" s="644"/>
      <c r="H91" s="645"/>
      <c r="I91" s="644"/>
      <c r="J91" s="645"/>
      <c r="K91" s="663"/>
      <c r="L91" s="644"/>
      <c r="M91" s="645"/>
      <c r="N91" s="645"/>
      <c r="O91" s="645"/>
      <c r="P91" s="644"/>
      <c r="Q91" s="665"/>
    </row>
    <row r="92" s="85" customFormat="1" ht="15" customHeight="1" spans="1:17">
      <c r="A92" s="641"/>
      <c r="B92" s="642" t="s">
        <v>63</v>
      </c>
      <c r="C92" s="642"/>
      <c r="D92" s="642"/>
      <c r="E92" s="643"/>
      <c r="F92" s="641"/>
      <c r="G92" s="644"/>
      <c r="H92" s="645"/>
      <c r="I92" s="644"/>
      <c r="J92" s="645"/>
      <c r="K92" s="663"/>
      <c r="L92" s="644"/>
      <c r="M92" s="645"/>
      <c r="N92" s="645"/>
      <c r="O92" s="645"/>
      <c r="P92" s="644"/>
      <c r="Q92" s="665"/>
    </row>
    <row r="93" s="85" customFormat="1" ht="15" customHeight="1" spans="1:17">
      <c r="A93" s="641"/>
      <c r="B93" s="648" t="s">
        <v>85</v>
      </c>
      <c r="C93" s="642" t="s">
        <v>31</v>
      </c>
      <c r="D93" s="642">
        <v>1</v>
      </c>
      <c r="E93" s="669"/>
      <c r="F93" s="641"/>
      <c r="G93" s="644"/>
      <c r="H93" s="645"/>
      <c r="I93" s="644"/>
      <c r="J93" s="645"/>
      <c r="K93" s="663"/>
      <c r="L93" s="644"/>
      <c r="M93" s="645"/>
      <c r="N93" s="645"/>
      <c r="O93" s="645"/>
      <c r="P93" s="664"/>
      <c r="Q93" s="665"/>
    </row>
    <row r="94" s="85" customFormat="1" ht="15" customHeight="1" spans="1:17">
      <c r="A94" s="641"/>
      <c r="B94" s="648" t="s">
        <v>86</v>
      </c>
      <c r="C94" s="642" t="s">
        <v>31</v>
      </c>
      <c r="D94" s="642">
        <v>2</v>
      </c>
      <c r="E94" s="669"/>
      <c r="F94" s="641"/>
      <c r="G94" s="644"/>
      <c r="H94" s="645"/>
      <c r="I94" s="644"/>
      <c r="J94" s="645"/>
      <c r="K94" s="663"/>
      <c r="L94" s="644"/>
      <c r="M94" s="645"/>
      <c r="N94" s="645"/>
      <c r="O94" s="645"/>
      <c r="P94" s="664"/>
      <c r="Q94" s="665"/>
    </row>
    <row r="95" s="85" customFormat="1" ht="15" customHeight="1" spans="1:17">
      <c r="A95" s="641"/>
      <c r="B95" s="648" t="s">
        <v>87</v>
      </c>
      <c r="C95" s="642" t="s">
        <v>31</v>
      </c>
      <c r="D95" s="642">
        <v>1</v>
      </c>
      <c r="E95" s="669"/>
      <c r="F95" s="641"/>
      <c r="G95" s="644"/>
      <c r="H95" s="645"/>
      <c r="I95" s="644"/>
      <c r="J95" s="645"/>
      <c r="K95" s="663"/>
      <c r="L95" s="644"/>
      <c r="M95" s="645"/>
      <c r="N95" s="645"/>
      <c r="O95" s="645"/>
      <c r="P95" s="664"/>
      <c r="Q95" s="665"/>
    </row>
    <row r="96" s="85" customFormat="1" ht="15" customHeight="1" spans="1:17">
      <c r="A96" s="641"/>
      <c r="B96" s="648" t="s">
        <v>88</v>
      </c>
      <c r="C96" s="642" t="s">
        <v>31</v>
      </c>
      <c r="D96" s="642">
        <v>1</v>
      </c>
      <c r="E96" s="669"/>
      <c r="F96" s="641"/>
      <c r="G96" s="644"/>
      <c r="H96" s="645"/>
      <c r="I96" s="644"/>
      <c r="J96" s="645"/>
      <c r="K96" s="645"/>
      <c r="L96" s="644"/>
      <c r="M96" s="645"/>
      <c r="N96" s="645"/>
      <c r="O96" s="645"/>
      <c r="P96" s="664"/>
      <c r="Q96" s="665"/>
    </row>
    <row r="97" s="85" customFormat="1" ht="15" customHeight="1" spans="1:17">
      <c r="A97" s="608"/>
      <c r="B97" s="680"/>
      <c r="C97" s="608"/>
      <c r="D97" s="681"/>
      <c r="E97" s="681"/>
      <c r="F97" s="681"/>
      <c r="G97" s="681"/>
      <c r="H97" s="681"/>
      <c r="I97" s="681"/>
      <c r="J97" s="645"/>
      <c r="K97" s="645"/>
      <c r="L97" s="644"/>
      <c r="M97" s="645"/>
      <c r="N97" s="645"/>
      <c r="O97" s="645"/>
      <c r="P97" s="664"/>
      <c r="Q97" s="665"/>
    </row>
    <row r="98" s="85" customFormat="1" ht="15" customHeight="1" spans="1:17">
      <c r="A98" s="608"/>
      <c r="B98" s="680"/>
      <c r="C98" s="608"/>
      <c r="D98" s="681"/>
      <c r="E98" s="681"/>
      <c r="F98" s="681"/>
      <c r="G98" s="681"/>
      <c r="H98" s="681"/>
      <c r="I98" s="681"/>
      <c r="J98" s="645"/>
      <c r="K98" s="645"/>
      <c r="L98" s="644"/>
      <c r="M98" s="645"/>
      <c r="N98" s="645"/>
      <c r="O98" s="645"/>
      <c r="P98" s="664"/>
      <c r="Q98" s="665"/>
    </row>
    <row r="99" s="621" customFormat="1" ht="18" customHeight="1" spans="1:18">
      <c r="A99" s="676"/>
      <c r="B99" s="646" t="s">
        <v>89</v>
      </c>
      <c r="C99" s="646"/>
      <c r="D99" s="646"/>
      <c r="E99" s="677"/>
      <c r="F99" s="676"/>
      <c r="G99" s="678"/>
      <c r="H99" s="679"/>
      <c r="I99" s="686"/>
      <c r="J99" s="686"/>
      <c r="K99" s="686"/>
      <c r="L99" s="686"/>
      <c r="M99" s="686"/>
      <c r="N99" s="686"/>
      <c r="O99" s="686"/>
      <c r="P99" s="686"/>
      <c r="Q99" s="690"/>
      <c r="R99" s="692"/>
    </row>
    <row r="100" s="621" customFormat="1" ht="18" customHeight="1" spans="1:17">
      <c r="A100" s="676"/>
      <c r="B100" s="646"/>
      <c r="C100" s="646"/>
      <c r="D100" s="646"/>
      <c r="E100" s="677"/>
      <c r="F100" s="676"/>
      <c r="G100" s="678"/>
      <c r="H100" s="679"/>
      <c r="I100" s="678"/>
      <c r="J100" s="679"/>
      <c r="K100" s="679"/>
      <c r="L100" s="678"/>
      <c r="M100" s="679"/>
      <c r="N100" s="679"/>
      <c r="O100" s="679"/>
      <c r="P100" s="687"/>
      <c r="Q100" s="690"/>
    </row>
    <row r="101" s="621" customFormat="1" ht="18" customHeight="1" spans="1:17">
      <c r="A101" s="676"/>
      <c r="B101" s="646" t="s">
        <v>90</v>
      </c>
      <c r="C101" s="646"/>
      <c r="D101" s="646"/>
      <c r="E101" s="677"/>
      <c r="F101" s="676"/>
      <c r="G101" s="678"/>
      <c r="H101" s="679"/>
      <c r="I101" s="678"/>
      <c r="J101" s="679"/>
      <c r="K101" s="679"/>
      <c r="L101" s="678"/>
      <c r="M101" s="679"/>
      <c r="N101" s="679"/>
      <c r="O101" s="679"/>
      <c r="P101" s="687"/>
      <c r="Q101" s="690"/>
    </row>
    <row r="102" s="85" customFormat="1" ht="18" customHeight="1" spans="1:17">
      <c r="A102" s="641" t="s">
        <v>27</v>
      </c>
      <c r="B102" s="642" t="s">
        <v>91</v>
      </c>
      <c r="C102" s="642" t="s">
        <v>31</v>
      </c>
      <c r="D102" s="642">
        <v>1</v>
      </c>
      <c r="E102" s="643"/>
      <c r="F102" s="641"/>
      <c r="G102" s="644"/>
      <c r="H102" s="645"/>
      <c r="I102" s="644"/>
      <c r="J102" s="645"/>
      <c r="K102" s="645"/>
      <c r="L102" s="664"/>
      <c r="M102" s="645"/>
      <c r="N102" s="645"/>
      <c r="O102" s="645"/>
      <c r="P102" s="664"/>
      <c r="Q102" s="665"/>
    </row>
    <row r="103" s="85" customFormat="1" ht="18" customHeight="1" spans="1:17">
      <c r="A103" s="641" t="s">
        <v>44</v>
      </c>
      <c r="B103" s="642" t="s">
        <v>92</v>
      </c>
      <c r="C103" s="642" t="s">
        <v>29</v>
      </c>
      <c r="D103" s="642">
        <v>1</v>
      </c>
      <c r="E103" s="643"/>
      <c r="F103" s="641"/>
      <c r="G103" s="644"/>
      <c r="H103" s="645"/>
      <c r="I103" s="644"/>
      <c r="J103" s="645"/>
      <c r="K103" s="645"/>
      <c r="L103" s="664"/>
      <c r="M103" s="645"/>
      <c r="N103" s="645"/>
      <c r="O103" s="645"/>
      <c r="P103" s="664"/>
      <c r="Q103" s="665"/>
    </row>
    <row r="104" s="85" customFormat="1" ht="27" customHeight="1" spans="1:17">
      <c r="A104" s="641" t="s">
        <v>36</v>
      </c>
      <c r="B104" s="642" t="s">
        <v>93</v>
      </c>
      <c r="C104" s="642">
        <v>0</v>
      </c>
      <c r="D104" s="642">
        <v>0</v>
      </c>
      <c r="E104" s="643"/>
      <c r="F104" s="641"/>
      <c r="G104" s="644"/>
      <c r="H104" s="645"/>
      <c r="I104" s="644"/>
      <c r="J104" s="645"/>
      <c r="K104" s="645"/>
      <c r="L104" s="664"/>
      <c r="M104" s="645"/>
      <c r="N104" s="645"/>
      <c r="O104" s="645"/>
      <c r="P104" s="664"/>
      <c r="Q104" s="665"/>
    </row>
    <row r="105" s="85" customFormat="1" ht="18" customHeight="1" spans="1:17">
      <c r="A105" s="641" t="s">
        <v>94</v>
      </c>
      <c r="B105" s="642" t="s">
        <v>95</v>
      </c>
      <c r="C105" s="642" t="s">
        <v>29</v>
      </c>
      <c r="D105" s="642" t="s">
        <v>44</v>
      </c>
      <c r="E105" s="643"/>
      <c r="F105" s="641"/>
      <c r="G105" s="644"/>
      <c r="H105" s="645"/>
      <c r="I105" s="644"/>
      <c r="J105" s="645"/>
      <c r="K105" s="645"/>
      <c r="L105" s="664"/>
      <c r="M105" s="645"/>
      <c r="N105" s="645"/>
      <c r="O105" s="645"/>
      <c r="P105" s="664"/>
      <c r="Q105" s="665"/>
    </row>
    <row r="106" s="85" customFormat="1" ht="18" customHeight="1" spans="1:17">
      <c r="A106" s="641" t="s">
        <v>96</v>
      </c>
      <c r="B106" s="642" t="s">
        <v>97</v>
      </c>
      <c r="C106" s="642" t="s">
        <v>29</v>
      </c>
      <c r="D106" s="642">
        <v>1</v>
      </c>
      <c r="E106" s="643"/>
      <c r="F106" s="641"/>
      <c r="G106" s="644"/>
      <c r="H106" s="645"/>
      <c r="I106" s="644"/>
      <c r="J106" s="645"/>
      <c r="K106" s="645"/>
      <c r="L106" s="664"/>
      <c r="M106" s="645"/>
      <c r="N106" s="645"/>
      <c r="O106" s="645"/>
      <c r="P106" s="664"/>
      <c r="Q106" s="665"/>
    </row>
    <row r="107" s="85" customFormat="1" ht="18" customHeight="1" spans="1:17">
      <c r="A107" s="641" t="s">
        <v>98</v>
      </c>
      <c r="B107" s="642" t="s">
        <v>28</v>
      </c>
      <c r="C107" s="642" t="s">
        <v>29</v>
      </c>
      <c r="D107" s="642">
        <v>1</v>
      </c>
      <c r="E107" s="643"/>
      <c r="F107" s="641"/>
      <c r="G107" s="644"/>
      <c r="H107" s="645"/>
      <c r="I107" s="644"/>
      <c r="J107" s="645"/>
      <c r="K107" s="645"/>
      <c r="L107" s="664"/>
      <c r="M107" s="645"/>
      <c r="N107" s="645"/>
      <c r="O107" s="645"/>
      <c r="P107" s="664"/>
      <c r="Q107" s="665"/>
    </row>
    <row r="108" s="85" customFormat="1" ht="18" customHeight="1" spans="1:17">
      <c r="A108" s="641" t="s">
        <v>99</v>
      </c>
      <c r="B108" s="642" t="s">
        <v>100</v>
      </c>
      <c r="C108" s="642" t="s">
        <v>101</v>
      </c>
      <c r="D108" s="642" t="s">
        <v>102</v>
      </c>
      <c r="E108" s="643"/>
      <c r="F108" s="641"/>
      <c r="G108" s="644"/>
      <c r="H108" s="645"/>
      <c r="I108" s="644"/>
      <c r="J108" s="645"/>
      <c r="K108" s="645"/>
      <c r="L108" s="664"/>
      <c r="M108" s="645"/>
      <c r="N108" s="645"/>
      <c r="O108" s="645"/>
      <c r="P108" s="664"/>
      <c r="Q108" s="665"/>
    </row>
    <row r="109" s="85" customFormat="1" ht="18" customHeight="1" spans="1:17">
      <c r="A109" s="641" t="s">
        <v>32</v>
      </c>
      <c r="B109" s="642" t="s">
        <v>103</v>
      </c>
      <c r="C109" s="642" t="s">
        <v>101</v>
      </c>
      <c r="D109" s="642">
        <v>100</v>
      </c>
      <c r="E109" s="643"/>
      <c r="F109" s="641"/>
      <c r="G109" s="644"/>
      <c r="H109" s="645"/>
      <c r="I109" s="644"/>
      <c r="J109" s="645"/>
      <c r="K109" s="645"/>
      <c r="L109" s="664"/>
      <c r="M109" s="645"/>
      <c r="N109" s="645"/>
      <c r="O109" s="645"/>
      <c r="P109" s="664"/>
      <c r="Q109" s="665"/>
    </row>
    <row r="110" s="621" customFormat="1" ht="18" customHeight="1" spans="1:18">
      <c r="A110" s="676"/>
      <c r="B110" s="646" t="s">
        <v>104</v>
      </c>
      <c r="C110" s="646">
        <v>0</v>
      </c>
      <c r="D110" s="646">
        <v>0</v>
      </c>
      <c r="E110" s="677"/>
      <c r="F110" s="676"/>
      <c r="G110" s="678"/>
      <c r="H110" s="679"/>
      <c r="I110" s="684"/>
      <c r="J110" s="688"/>
      <c r="K110" s="688"/>
      <c r="L110" s="688"/>
      <c r="M110" s="688"/>
      <c r="N110" s="688"/>
      <c r="O110" s="688"/>
      <c r="P110" s="684"/>
      <c r="Q110" s="690"/>
      <c r="R110" s="691"/>
    </row>
    <row r="111" s="621" customFormat="1" ht="18" customHeight="1" spans="1:18">
      <c r="A111" s="676"/>
      <c r="B111" s="646" t="s">
        <v>16</v>
      </c>
      <c r="C111" s="646"/>
      <c r="D111" s="646"/>
      <c r="E111" s="677"/>
      <c r="F111" s="676"/>
      <c r="G111" s="678"/>
      <c r="H111" s="679"/>
      <c r="I111" s="686"/>
      <c r="J111" s="686"/>
      <c r="K111" s="686"/>
      <c r="L111" s="686"/>
      <c r="M111" s="686"/>
      <c r="N111" s="686"/>
      <c r="O111" s="686"/>
      <c r="P111" s="664"/>
      <c r="Q111" s="693"/>
      <c r="R111" s="692"/>
    </row>
    <row r="112" s="621" customFormat="1" ht="18" customHeight="1" spans="1:17">
      <c r="A112" s="676"/>
      <c r="B112" s="646"/>
      <c r="C112" s="646"/>
      <c r="D112" s="646"/>
      <c r="E112" s="677"/>
      <c r="F112" s="676"/>
      <c r="G112" s="678"/>
      <c r="H112" s="679"/>
      <c r="I112" s="678"/>
      <c r="J112" s="679"/>
      <c r="K112" s="679"/>
      <c r="L112" s="678"/>
      <c r="M112" s="679"/>
      <c r="N112" s="679"/>
      <c r="O112" s="679"/>
      <c r="P112" s="678"/>
      <c r="Q112" s="690"/>
    </row>
    <row r="113" ht="15.95" hidden="1" customHeight="1" spans="1:2">
      <c r="A113" s="682" t="s">
        <v>105</v>
      </c>
      <c r="B113" s="317" t="s">
        <v>106</v>
      </c>
    </row>
    <row r="114" ht="15.95" hidden="1" customHeight="1" spans="2:2">
      <c r="B114" s="317" t="s">
        <v>107</v>
      </c>
    </row>
    <row r="115" ht="15.95" hidden="1" customHeight="1" spans="2:2">
      <c r="B115" s="317" t="s">
        <v>108</v>
      </c>
    </row>
    <row r="116" ht="15.95" hidden="1" customHeight="1" spans="2:2">
      <c r="B116" s="317" t="s">
        <v>109</v>
      </c>
    </row>
    <row r="117" ht="15.95" hidden="1" customHeight="1" spans="2:2">
      <c r="B117" s="317" t="s">
        <v>110</v>
      </c>
    </row>
    <row r="118" ht="15.95" hidden="1" customHeight="1" spans="2:2">
      <c r="B118" s="317" t="s">
        <v>111</v>
      </c>
    </row>
    <row r="119" ht="15.95" hidden="1" customHeight="1" spans="2:2">
      <c r="B119" s="317" t="s">
        <v>112</v>
      </c>
    </row>
    <row r="120" ht="15.95" customHeight="1"/>
    <row r="121" ht="15.95" customHeight="1"/>
  </sheetData>
  <customSheetViews>
    <customSheetView guid="{6CD32FDE-B892-4416-BE82-8B8C9CF2B414}" showPageBreaks="1" zeroValues="0" printArea="1" hiddenRows="1" hiddenColumns="1" topLeftCell="A85">
      <selection activeCell="T25" sqref="T25"/>
      <pageMargins left="0.31496062992126" right="0.31496062992126" top="0.984251968503937" bottom="0.984251968503937" header="0.31496062992126" footer="0.196850393700787"/>
      <printOptions horizontalCentered="1" verticalCentered="1"/>
      <pageSetup paperSize="9" firstPageNumber="4294963191" orientation="landscape" useFirstPageNumber="1"/>
      <headerFooter>
        <oddFooter>&amp;C&amp;9&amp;P&amp;R&amp;9         &amp;11             </oddFooter>
      </headerFooter>
    </customSheetView>
    <customSheetView guid="{6B5C7A8A-1F87-4590-9A44-BF58B2A0157B}" showPageBreaks="1" zeroValues="0" printArea="1">
      <selection activeCell="N118" sqref="N118"/>
      <pageMargins left="0.31496062992126" right="0.31496062992126" top="0.984251968503937" bottom="0.984251968503937" header="0.31496062992126" footer="0.196850393700787"/>
      <printOptions horizontalCentered="1" verticalCentered="1"/>
      <pageSetup paperSize="9" firstPageNumber="4294963191" orientation="landscape" useFirstPageNumber="1"/>
      <headerFooter>
        <oddFooter>&amp;C&amp;9&amp;P&amp;R&amp;9         &amp;11             </oddFooter>
      </headerFooter>
    </customSheetView>
    <customSheetView guid="{AD2683A8-8C57-42AC-A595-15EACEB7A384}" showPageBreaks="1" zeroValues="0" printArea="1" topLeftCell="A49">
      <selection activeCell="J59" sqref="J59"/>
      <pageMargins left="0.31496062992126" right="0.31496062992126" top="0.984251968503937" bottom="0.984251968503937" header="0.31496062992126" footer="0.196850393700787"/>
      <printOptions horizontalCentered="1" verticalCentered="1"/>
      <pageSetup paperSize="9" firstPageNumber="4294963191" orientation="landscape" useFirstPageNumber="1"/>
      <headerFooter>
        <oddFooter>&amp;C&amp;9&amp;P&amp;R&amp;9         &amp;11             </oddFooter>
      </headerFooter>
    </customSheetView>
  </customSheetViews>
  <mergeCells count="24">
    <mergeCell ref="C2:N2"/>
    <mergeCell ref="C3:N3"/>
    <mergeCell ref="C4:N4"/>
    <mergeCell ref="F5:I5"/>
    <mergeCell ref="K5:P5"/>
    <mergeCell ref="B83:D83"/>
    <mergeCell ref="A5:A7"/>
    <mergeCell ref="B5:B7"/>
    <mergeCell ref="C5:C7"/>
    <mergeCell ref="D5:D7"/>
    <mergeCell ref="E5:E7"/>
    <mergeCell ref="F6:F7"/>
    <mergeCell ref="G6:G7"/>
    <mergeCell ref="H6:H7"/>
    <mergeCell ref="I6:I7"/>
    <mergeCell ref="J5:J7"/>
    <mergeCell ref="K6:K7"/>
    <mergeCell ref="L6:L7"/>
    <mergeCell ref="M6:M7"/>
    <mergeCell ref="N6:N7"/>
    <mergeCell ref="O6:O7"/>
    <mergeCell ref="P6:P7"/>
    <mergeCell ref="Q5:Q7"/>
    <mergeCell ref="A2:B4"/>
  </mergeCells>
  <printOptions horizontalCentered="1"/>
  <pageMargins left="0.118110236220472" right="0.118110236220472" top="0.78740157480315" bottom="0.393700787401575" header="0.31496062992126" footer="0.196850393700787"/>
  <pageSetup paperSize="9" firstPageNumber="4294963191" orientation="landscape" useFirstPageNumber="1"/>
  <headerFooter>
    <oddFooter>&amp;C&amp;9&amp;P&amp;R&amp;9         &amp;11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tabColor rgb="FF7030A0"/>
  </sheetPr>
  <dimension ref="A1:IH472"/>
  <sheetViews>
    <sheetView showZeros="0" view="pageBreakPreview" zoomScaleNormal="100" workbookViewId="0">
      <pane xSplit="6" ySplit="5" topLeftCell="G6" activePane="bottomRight" state="frozen"/>
      <selection/>
      <selection pane="topRight"/>
      <selection pane="bottomLeft"/>
      <selection pane="bottomRight" activeCell="K8" sqref="K8"/>
    </sheetView>
  </sheetViews>
  <sheetFormatPr defaultColWidth="9" defaultRowHeight="13.5"/>
  <cols>
    <col min="1" max="1" width="4.13333333333333" customWidth="1"/>
    <col min="2" max="2" width="7.75" style="241" customWidth="1"/>
    <col min="3" max="4" width="29.3833333333333" customWidth="1"/>
    <col min="5" max="5" width="6.88333333333333" customWidth="1"/>
    <col min="6" max="6" width="8.25" style="242" customWidth="1"/>
    <col min="7" max="9" width="10.6333333333333" customWidth="1"/>
    <col min="238" max="238" width="5.25" customWidth="1"/>
    <col min="240" max="240" width="21.3833333333333" customWidth="1"/>
    <col min="242" max="242" width="8.5" customWidth="1"/>
    <col min="494" max="494" width="5.25" customWidth="1"/>
    <col min="496" max="496" width="21.3833333333333" customWidth="1"/>
    <col min="498" max="498" width="8.5" customWidth="1"/>
    <col min="750" max="750" width="5.25" customWidth="1"/>
    <col min="752" max="752" width="21.3833333333333" customWidth="1"/>
    <col min="754" max="754" width="8.5" customWidth="1"/>
    <col min="1006" max="1006" width="5.25" customWidth="1"/>
    <col min="1008" max="1008" width="21.3833333333333" customWidth="1"/>
    <col min="1010" max="1010" width="8.5" customWidth="1"/>
    <col min="1262" max="1262" width="5.25" customWidth="1"/>
    <col min="1264" max="1264" width="21.3833333333333" customWidth="1"/>
    <col min="1266" max="1266" width="8.5" customWidth="1"/>
    <col min="1518" max="1518" width="5.25" customWidth="1"/>
    <col min="1520" max="1520" width="21.3833333333333" customWidth="1"/>
    <col min="1522" max="1522" width="8.5" customWidth="1"/>
    <col min="1774" max="1774" width="5.25" customWidth="1"/>
    <col min="1776" max="1776" width="21.3833333333333" customWidth="1"/>
    <col min="1778" max="1778" width="8.5" customWidth="1"/>
    <col min="2030" max="2030" width="5.25" customWidth="1"/>
    <col min="2032" max="2032" width="21.3833333333333" customWidth="1"/>
    <col min="2034" max="2034" width="8.5" customWidth="1"/>
    <col min="2286" max="2286" width="5.25" customWidth="1"/>
    <col min="2288" max="2288" width="21.3833333333333" customWidth="1"/>
    <col min="2290" max="2290" width="8.5" customWidth="1"/>
    <col min="2542" max="2542" width="5.25" customWidth="1"/>
    <col min="2544" max="2544" width="21.3833333333333" customWidth="1"/>
    <col min="2546" max="2546" width="8.5" customWidth="1"/>
    <col min="2798" max="2798" width="5.25" customWidth="1"/>
    <col min="2800" max="2800" width="21.3833333333333" customWidth="1"/>
    <col min="2802" max="2802" width="8.5" customWidth="1"/>
    <col min="3054" max="3054" width="5.25" customWidth="1"/>
    <col min="3056" max="3056" width="21.3833333333333" customWidth="1"/>
    <col min="3058" max="3058" width="8.5" customWidth="1"/>
    <col min="3310" max="3310" width="5.25" customWidth="1"/>
    <col min="3312" max="3312" width="21.3833333333333" customWidth="1"/>
    <col min="3314" max="3314" width="8.5" customWidth="1"/>
    <col min="3566" max="3566" width="5.25" customWidth="1"/>
    <col min="3568" max="3568" width="21.3833333333333" customWidth="1"/>
    <col min="3570" max="3570" width="8.5" customWidth="1"/>
    <col min="3822" max="3822" width="5.25" customWidth="1"/>
    <col min="3824" max="3824" width="21.3833333333333" customWidth="1"/>
    <col min="3826" max="3826" width="8.5" customWidth="1"/>
    <col min="4078" max="4078" width="5.25" customWidth="1"/>
    <col min="4080" max="4080" width="21.3833333333333" customWidth="1"/>
    <col min="4082" max="4082" width="8.5" customWidth="1"/>
    <col min="4334" max="4334" width="5.25" customWidth="1"/>
    <col min="4336" max="4336" width="21.3833333333333" customWidth="1"/>
    <col min="4338" max="4338" width="8.5" customWidth="1"/>
    <col min="4590" max="4590" width="5.25" customWidth="1"/>
    <col min="4592" max="4592" width="21.3833333333333" customWidth="1"/>
    <col min="4594" max="4594" width="8.5" customWidth="1"/>
    <col min="4846" max="4846" width="5.25" customWidth="1"/>
    <col min="4848" max="4848" width="21.3833333333333" customWidth="1"/>
    <col min="4850" max="4850" width="8.5" customWidth="1"/>
    <col min="5102" max="5102" width="5.25" customWidth="1"/>
    <col min="5104" max="5104" width="21.3833333333333" customWidth="1"/>
    <col min="5106" max="5106" width="8.5" customWidth="1"/>
    <col min="5358" max="5358" width="5.25" customWidth="1"/>
    <col min="5360" max="5360" width="21.3833333333333" customWidth="1"/>
    <col min="5362" max="5362" width="8.5" customWidth="1"/>
    <col min="5614" max="5614" width="5.25" customWidth="1"/>
    <col min="5616" max="5616" width="21.3833333333333" customWidth="1"/>
    <col min="5618" max="5618" width="8.5" customWidth="1"/>
    <col min="5870" max="5870" width="5.25" customWidth="1"/>
    <col min="5872" max="5872" width="21.3833333333333" customWidth="1"/>
    <col min="5874" max="5874" width="8.5" customWidth="1"/>
    <col min="6126" max="6126" width="5.25" customWidth="1"/>
    <col min="6128" max="6128" width="21.3833333333333" customWidth="1"/>
    <col min="6130" max="6130" width="8.5" customWidth="1"/>
    <col min="6382" max="6382" width="5.25" customWidth="1"/>
    <col min="6384" max="6384" width="21.3833333333333" customWidth="1"/>
    <col min="6386" max="6386" width="8.5" customWidth="1"/>
    <col min="6638" max="6638" width="5.25" customWidth="1"/>
    <col min="6640" max="6640" width="21.3833333333333" customWidth="1"/>
    <col min="6642" max="6642" width="8.5" customWidth="1"/>
    <col min="6894" max="6894" width="5.25" customWidth="1"/>
    <col min="6896" max="6896" width="21.3833333333333" customWidth="1"/>
    <col min="6898" max="6898" width="8.5" customWidth="1"/>
    <col min="7150" max="7150" width="5.25" customWidth="1"/>
    <col min="7152" max="7152" width="21.3833333333333" customWidth="1"/>
    <col min="7154" max="7154" width="8.5" customWidth="1"/>
    <col min="7406" max="7406" width="5.25" customWidth="1"/>
    <col min="7408" max="7408" width="21.3833333333333" customWidth="1"/>
    <col min="7410" max="7410" width="8.5" customWidth="1"/>
    <col min="7662" max="7662" width="5.25" customWidth="1"/>
    <col min="7664" max="7664" width="21.3833333333333" customWidth="1"/>
    <col min="7666" max="7666" width="8.5" customWidth="1"/>
    <col min="7918" max="7918" width="5.25" customWidth="1"/>
    <col min="7920" max="7920" width="21.3833333333333" customWidth="1"/>
    <col min="7922" max="7922" width="8.5" customWidth="1"/>
    <col min="8174" max="8174" width="5.25" customWidth="1"/>
    <col min="8176" max="8176" width="21.3833333333333" customWidth="1"/>
    <col min="8178" max="8178" width="8.5" customWidth="1"/>
    <col min="8430" max="8430" width="5.25" customWidth="1"/>
    <col min="8432" max="8432" width="21.3833333333333" customWidth="1"/>
    <col min="8434" max="8434" width="8.5" customWidth="1"/>
    <col min="8686" max="8686" width="5.25" customWidth="1"/>
    <col min="8688" max="8688" width="21.3833333333333" customWidth="1"/>
    <col min="8690" max="8690" width="8.5" customWidth="1"/>
    <col min="8942" max="8942" width="5.25" customWidth="1"/>
    <col min="8944" max="8944" width="21.3833333333333" customWidth="1"/>
    <col min="8946" max="8946" width="8.5" customWidth="1"/>
    <col min="9198" max="9198" width="5.25" customWidth="1"/>
    <col min="9200" max="9200" width="21.3833333333333" customWidth="1"/>
    <col min="9202" max="9202" width="8.5" customWidth="1"/>
    <col min="9454" max="9454" width="5.25" customWidth="1"/>
    <col min="9456" max="9456" width="21.3833333333333" customWidth="1"/>
    <col min="9458" max="9458" width="8.5" customWidth="1"/>
    <col min="9710" max="9710" width="5.25" customWidth="1"/>
    <col min="9712" max="9712" width="21.3833333333333" customWidth="1"/>
    <col min="9714" max="9714" width="8.5" customWidth="1"/>
    <col min="9966" max="9966" width="5.25" customWidth="1"/>
    <col min="9968" max="9968" width="21.3833333333333" customWidth="1"/>
    <col min="9970" max="9970" width="8.5" customWidth="1"/>
    <col min="10222" max="10222" width="5.25" customWidth="1"/>
    <col min="10224" max="10224" width="21.3833333333333" customWidth="1"/>
    <col min="10226" max="10226" width="8.5" customWidth="1"/>
    <col min="10478" max="10478" width="5.25" customWidth="1"/>
    <col min="10480" max="10480" width="21.3833333333333" customWidth="1"/>
    <col min="10482" max="10482" width="8.5" customWidth="1"/>
    <col min="10734" max="10734" width="5.25" customWidth="1"/>
    <col min="10736" max="10736" width="21.3833333333333" customWidth="1"/>
    <col min="10738" max="10738" width="8.5" customWidth="1"/>
    <col min="10990" max="10990" width="5.25" customWidth="1"/>
    <col min="10992" max="10992" width="21.3833333333333" customWidth="1"/>
    <col min="10994" max="10994" width="8.5" customWidth="1"/>
    <col min="11246" max="11246" width="5.25" customWidth="1"/>
    <col min="11248" max="11248" width="21.3833333333333" customWidth="1"/>
    <col min="11250" max="11250" width="8.5" customWidth="1"/>
    <col min="11502" max="11502" width="5.25" customWidth="1"/>
    <col min="11504" max="11504" width="21.3833333333333" customWidth="1"/>
    <col min="11506" max="11506" width="8.5" customWidth="1"/>
    <col min="11758" max="11758" width="5.25" customWidth="1"/>
    <col min="11760" max="11760" width="21.3833333333333" customWidth="1"/>
    <col min="11762" max="11762" width="8.5" customWidth="1"/>
    <col min="12014" max="12014" width="5.25" customWidth="1"/>
    <col min="12016" max="12016" width="21.3833333333333" customWidth="1"/>
    <col min="12018" max="12018" width="8.5" customWidth="1"/>
    <col min="12270" max="12270" width="5.25" customWidth="1"/>
    <col min="12272" max="12272" width="21.3833333333333" customWidth="1"/>
    <col min="12274" max="12274" width="8.5" customWidth="1"/>
    <col min="12526" max="12526" width="5.25" customWidth="1"/>
    <col min="12528" max="12528" width="21.3833333333333" customWidth="1"/>
    <col min="12530" max="12530" width="8.5" customWidth="1"/>
    <col min="12782" max="12782" width="5.25" customWidth="1"/>
    <col min="12784" max="12784" width="21.3833333333333" customWidth="1"/>
    <col min="12786" max="12786" width="8.5" customWidth="1"/>
    <col min="13038" max="13038" width="5.25" customWidth="1"/>
    <col min="13040" max="13040" width="21.3833333333333" customWidth="1"/>
    <col min="13042" max="13042" width="8.5" customWidth="1"/>
    <col min="13294" max="13294" width="5.25" customWidth="1"/>
    <col min="13296" max="13296" width="21.3833333333333" customWidth="1"/>
    <col min="13298" max="13298" width="8.5" customWidth="1"/>
    <col min="13550" max="13550" width="5.25" customWidth="1"/>
    <col min="13552" max="13552" width="21.3833333333333" customWidth="1"/>
    <col min="13554" max="13554" width="8.5" customWidth="1"/>
    <col min="13806" max="13806" width="5.25" customWidth="1"/>
    <col min="13808" max="13808" width="21.3833333333333" customWidth="1"/>
    <col min="13810" max="13810" width="8.5" customWidth="1"/>
    <col min="14062" max="14062" width="5.25" customWidth="1"/>
    <col min="14064" max="14064" width="21.3833333333333" customWidth="1"/>
    <col min="14066" max="14066" width="8.5" customWidth="1"/>
    <col min="14318" max="14318" width="5.25" customWidth="1"/>
    <col min="14320" max="14320" width="21.3833333333333" customWidth="1"/>
    <col min="14322" max="14322" width="8.5" customWidth="1"/>
    <col min="14574" max="14574" width="5.25" customWidth="1"/>
    <col min="14576" max="14576" width="21.3833333333333" customWidth="1"/>
    <col min="14578" max="14578" width="8.5" customWidth="1"/>
    <col min="14830" max="14830" width="5.25" customWidth="1"/>
    <col min="14832" max="14832" width="21.3833333333333" customWidth="1"/>
    <col min="14834" max="14834" width="8.5" customWidth="1"/>
    <col min="15086" max="15086" width="5.25" customWidth="1"/>
    <col min="15088" max="15088" width="21.3833333333333" customWidth="1"/>
    <col min="15090" max="15090" width="8.5" customWidth="1"/>
    <col min="15342" max="15342" width="5.25" customWidth="1"/>
    <col min="15344" max="15344" width="21.3833333333333" customWidth="1"/>
    <col min="15346" max="15346" width="8.5" customWidth="1"/>
    <col min="15598" max="15598" width="5.25" customWidth="1"/>
    <col min="15600" max="15600" width="21.3833333333333" customWidth="1"/>
    <col min="15602" max="15602" width="8.5" customWidth="1"/>
    <col min="15854" max="15854" width="5.25" customWidth="1"/>
    <col min="15856" max="15856" width="21.3833333333333" customWidth="1"/>
    <col min="15858" max="15858" width="8.5" customWidth="1"/>
    <col min="16110" max="16110" width="5.25" customWidth="1"/>
    <col min="16112" max="16112" width="21.3833333333333" customWidth="1"/>
    <col min="16114" max="16114" width="8.5" customWidth="1"/>
    <col min="16360" max="16376" width="9" customWidth="1"/>
  </cols>
  <sheetData>
    <row r="1" s="238" customFormat="1" ht="17.1" customHeight="1" spans="1:9">
      <c r="A1" s="466"/>
      <c r="B1" s="466"/>
      <c r="E1" s="466"/>
      <c r="F1" s="466"/>
      <c r="G1" s="467"/>
      <c r="H1" s="466"/>
      <c r="I1" s="466"/>
    </row>
    <row r="2" s="238" customFormat="1" ht="17.1" customHeight="1" spans="1:242">
      <c r="A2" s="246" t="s">
        <v>113</v>
      </c>
      <c r="B2" s="246"/>
      <c r="C2" s="246"/>
      <c r="D2" s="246"/>
      <c r="E2" s="246"/>
      <c r="F2" s="246"/>
      <c r="G2" s="246"/>
      <c r="H2" s="246"/>
      <c r="I2" s="246"/>
      <c r="J2" s="350"/>
      <c r="K2" s="350"/>
      <c r="L2" s="350"/>
      <c r="M2" s="350"/>
      <c r="N2" s="350"/>
      <c r="O2" s="350"/>
      <c r="P2" s="350"/>
      <c r="Q2" s="350"/>
      <c r="R2" s="350"/>
      <c r="S2" s="350"/>
      <c r="T2" s="350"/>
      <c r="U2" s="350"/>
      <c r="V2" s="350"/>
      <c r="W2" s="350"/>
      <c r="X2" s="350"/>
      <c r="Y2" s="350"/>
      <c r="Z2" s="350"/>
      <c r="AA2" s="350"/>
      <c r="AB2" s="350"/>
      <c r="AC2" s="350"/>
      <c r="AD2" s="350"/>
      <c r="AE2" s="350"/>
      <c r="AF2" s="350"/>
      <c r="AG2" s="350"/>
      <c r="AH2" s="350"/>
      <c r="AI2" s="350"/>
      <c r="AJ2" s="350"/>
      <c r="AK2" s="350"/>
      <c r="AL2" s="350"/>
      <c r="AM2" s="350"/>
      <c r="AN2" s="350"/>
      <c r="AO2" s="350"/>
      <c r="AP2" s="350"/>
      <c r="AQ2" s="350"/>
      <c r="AR2" s="350"/>
      <c r="AS2" s="350"/>
      <c r="AT2" s="350"/>
      <c r="AU2" s="350"/>
      <c r="AV2" s="350"/>
      <c r="AW2" s="350"/>
      <c r="AX2" s="350"/>
      <c r="AY2" s="350"/>
      <c r="AZ2" s="350"/>
      <c r="BA2" s="350"/>
      <c r="BB2" s="350"/>
      <c r="BC2" s="350"/>
      <c r="BD2" s="350"/>
      <c r="BE2" s="350"/>
      <c r="BF2" s="350"/>
      <c r="BG2" s="350"/>
      <c r="BH2" s="350"/>
      <c r="BI2" s="350"/>
      <c r="BJ2" s="350"/>
      <c r="BK2" s="350"/>
      <c r="BL2" s="350"/>
      <c r="BM2" s="350"/>
      <c r="BN2" s="350"/>
      <c r="BO2" s="350"/>
      <c r="BP2" s="350"/>
      <c r="BQ2" s="350"/>
      <c r="BR2" s="350"/>
      <c r="BS2" s="350"/>
      <c r="BT2" s="350"/>
      <c r="BU2" s="350"/>
      <c r="BV2" s="350"/>
      <c r="BW2" s="350"/>
      <c r="BX2" s="350"/>
      <c r="BY2" s="350"/>
      <c r="BZ2" s="350"/>
      <c r="CA2" s="350"/>
      <c r="CB2" s="350"/>
      <c r="CC2" s="350"/>
      <c r="CD2" s="350"/>
      <c r="CE2" s="350"/>
      <c r="CF2" s="350"/>
      <c r="CG2" s="350"/>
      <c r="CH2" s="350"/>
      <c r="CI2" s="350"/>
      <c r="CJ2" s="350"/>
      <c r="CK2" s="350"/>
      <c r="CL2" s="350"/>
      <c r="CM2" s="350"/>
      <c r="CN2" s="350"/>
      <c r="CO2" s="350"/>
      <c r="CP2" s="350"/>
      <c r="CQ2" s="350"/>
      <c r="CR2" s="350"/>
      <c r="CS2" s="350"/>
      <c r="CT2" s="350"/>
      <c r="CU2" s="350"/>
      <c r="CV2" s="350"/>
      <c r="CW2" s="350"/>
      <c r="CX2" s="350"/>
      <c r="CY2" s="350"/>
      <c r="CZ2" s="350"/>
      <c r="DA2" s="350"/>
      <c r="DB2" s="350"/>
      <c r="DC2" s="350"/>
      <c r="DD2" s="350"/>
      <c r="DE2" s="350"/>
      <c r="DF2" s="350"/>
      <c r="DG2" s="350"/>
      <c r="DH2" s="350"/>
      <c r="DI2" s="350"/>
      <c r="DJ2" s="350"/>
      <c r="DK2" s="350"/>
      <c r="DL2" s="350"/>
      <c r="DM2" s="350"/>
      <c r="DN2" s="350"/>
      <c r="DO2" s="350"/>
      <c r="DP2" s="350"/>
      <c r="DQ2" s="350"/>
      <c r="DR2" s="350"/>
      <c r="DS2" s="350"/>
      <c r="DT2" s="350"/>
      <c r="DU2" s="350"/>
      <c r="DV2" s="350"/>
      <c r="DW2" s="350"/>
      <c r="DX2" s="350"/>
      <c r="DY2" s="350"/>
      <c r="DZ2" s="350"/>
      <c r="EA2" s="350"/>
      <c r="EB2" s="350"/>
      <c r="EC2" s="350"/>
      <c r="ED2" s="350"/>
      <c r="EE2" s="350"/>
      <c r="EF2" s="350"/>
      <c r="EG2" s="350"/>
      <c r="EH2" s="350"/>
      <c r="EI2" s="350"/>
      <c r="EJ2" s="350"/>
      <c r="EK2" s="350"/>
      <c r="EL2" s="350"/>
      <c r="EM2" s="350"/>
      <c r="EN2" s="350"/>
      <c r="EO2" s="350"/>
      <c r="EP2" s="350"/>
      <c r="EQ2" s="350"/>
      <c r="ER2" s="350"/>
      <c r="ES2" s="350"/>
      <c r="ET2" s="350"/>
      <c r="EU2" s="350"/>
      <c r="EV2" s="350"/>
      <c r="EW2" s="350"/>
      <c r="EX2" s="350"/>
      <c r="EY2" s="350"/>
      <c r="EZ2" s="350"/>
      <c r="FA2" s="350"/>
      <c r="FB2" s="350"/>
      <c r="FC2" s="350"/>
      <c r="FD2" s="350"/>
      <c r="FE2" s="350"/>
      <c r="FF2" s="350"/>
      <c r="FG2" s="350"/>
      <c r="FH2" s="350"/>
      <c r="FI2" s="350"/>
      <c r="FJ2" s="350"/>
      <c r="FK2" s="350"/>
      <c r="FL2" s="350"/>
      <c r="FM2" s="350"/>
      <c r="FN2" s="350"/>
      <c r="FO2" s="350"/>
      <c r="FP2" s="350"/>
      <c r="FQ2" s="350"/>
      <c r="FR2" s="350"/>
      <c r="FS2" s="350"/>
      <c r="FT2" s="350"/>
      <c r="FU2" s="350"/>
      <c r="FV2" s="350"/>
      <c r="FW2" s="350"/>
      <c r="FX2" s="350"/>
      <c r="FY2" s="350"/>
      <c r="FZ2" s="350"/>
      <c r="GA2" s="350"/>
      <c r="GB2" s="350"/>
      <c r="GC2" s="350"/>
      <c r="GD2" s="350"/>
      <c r="GE2" s="350"/>
      <c r="GF2" s="350"/>
      <c r="GG2" s="350"/>
      <c r="GH2" s="350"/>
      <c r="GI2" s="350"/>
      <c r="GJ2" s="350"/>
      <c r="GK2" s="350"/>
      <c r="GL2" s="350"/>
      <c r="GM2" s="350"/>
      <c r="GN2" s="350"/>
      <c r="GO2" s="350"/>
      <c r="GP2" s="350"/>
      <c r="GQ2" s="350"/>
      <c r="GR2" s="350"/>
      <c r="GS2" s="350"/>
      <c r="GT2" s="350"/>
      <c r="GU2" s="350"/>
      <c r="GV2" s="350"/>
      <c r="GW2" s="350"/>
      <c r="GX2" s="350"/>
      <c r="GY2" s="350"/>
      <c r="GZ2" s="350"/>
      <c r="HA2" s="350"/>
      <c r="HB2" s="350"/>
      <c r="HC2" s="350"/>
      <c r="HD2" s="350"/>
      <c r="HE2" s="350"/>
      <c r="HF2" s="350"/>
      <c r="HG2" s="350"/>
      <c r="HH2" s="350"/>
      <c r="HI2" s="350"/>
      <c r="HJ2" s="350"/>
      <c r="HK2" s="350"/>
      <c r="HL2" s="350"/>
      <c r="HM2" s="350"/>
      <c r="HN2" s="350"/>
      <c r="HO2" s="350"/>
      <c r="HP2" s="350"/>
      <c r="HQ2" s="350"/>
      <c r="HR2" s="350"/>
      <c r="HS2" s="350"/>
      <c r="HT2" s="350"/>
      <c r="HU2" s="350"/>
      <c r="HV2" s="350"/>
      <c r="HW2" s="350"/>
      <c r="HX2" s="350"/>
      <c r="HY2" s="350"/>
      <c r="HZ2" s="350"/>
      <c r="IA2" s="350"/>
      <c r="IB2" s="350"/>
      <c r="IC2" s="350"/>
      <c r="ID2" s="350"/>
      <c r="IE2" s="350"/>
      <c r="IF2" s="350"/>
      <c r="IG2" s="350"/>
      <c r="IH2" s="350"/>
    </row>
    <row r="3" s="238" customFormat="1" ht="17.1" customHeight="1" spans="1:242">
      <c r="A3" s="247" t="s">
        <v>114</v>
      </c>
      <c r="B3" s="247"/>
      <c r="C3" s="247"/>
      <c r="D3" s="247"/>
      <c r="E3" s="247"/>
      <c r="F3" s="248" t="s">
        <v>115</v>
      </c>
      <c r="G3" s="248"/>
      <c r="H3" s="248"/>
      <c r="I3" s="283"/>
      <c r="J3" s="283"/>
      <c r="K3" s="283"/>
      <c r="L3" s="283"/>
      <c r="M3" s="283"/>
      <c r="N3" s="283"/>
      <c r="O3" s="283"/>
      <c r="P3" s="283"/>
      <c r="Q3" s="283"/>
      <c r="R3" s="283"/>
      <c r="S3" s="283"/>
      <c r="T3" s="283"/>
      <c r="U3" s="283"/>
      <c r="V3" s="28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row>
    <row r="4" s="238" customFormat="1" ht="17.1" customHeight="1" spans="1:242">
      <c r="A4" s="249" t="s">
        <v>8</v>
      </c>
      <c r="B4" s="250" t="s">
        <v>116</v>
      </c>
      <c r="C4" s="249" t="s">
        <v>117</v>
      </c>
      <c r="D4" s="251" t="s">
        <v>118</v>
      </c>
      <c r="E4" s="249" t="s">
        <v>10</v>
      </c>
      <c r="F4" s="252" t="s">
        <v>11</v>
      </c>
      <c r="G4" s="253" t="s">
        <v>119</v>
      </c>
      <c r="H4" s="254"/>
      <c r="I4" s="249" t="s">
        <v>120</v>
      </c>
      <c r="J4" s="351"/>
      <c r="K4" s="351"/>
      <c r="L4" s="351"/>
      <c r="M4" s="351"/>
      <c r="N4" s="351"/>
      <c r="O4" s="351"/>
      <c r="P4" s="351"/>
      <c r="Q4" s="351"/>
      <c r="R4" s="351"/>
      <c r="S4" s="351"/>
      <c r="T4" s="351"/>
      <c r="U4" s="351"/>
      <c r="V4" s="351"/>
      <c r="W4" s="351"/>
      <c r="X4" s="351"/>
      <c r="Y4" s="351"/>
      <c r="Z4" s="351"/>
      <c r="AA4" s="351"/>
      <c r="AB4" s="351"/>
      <c r="AC4" s="351"/>
      <c r="AD4" s="351"/>
      <c r="AE4" s="351"/>
      <c r="AF4" s="351"/>
      <c r="AG4" s="351"/>
      <c r="AH4" s="351"/>
      <c r="AI4" s="351"/>
      <c r="AJ4" s="351"/>
      <c r="AK4" s="351"/>
      <c r="AL4" s="351"/>
      <c r="AM4" s="351"/>
      <c r="AN4" s="351"/>
      <c r="AO4" s="351"/>
      <c r="AP4" s="351"/>
      <c r="AQ4" s="351"/>
      <c r="AR4" s="351"/>
      <c r="AS4" s="351"/>
      <c r="AT4" s="351"/>
      <c r="AU4" s="351"/>
      <c r="AV4" s="351"/>
      <c r="AW4" s="351"/>
      <c r="AX4" s="351"/>
      <c r="AY4" s="351"/>
      <c r="AZ4" s="351"/>
      <c r="BA4" s="351"/>
      <c r="BB4" s="351"/>
      <c r="BC4" s="351"/>
      <c r="BD4" s="351"/>
      <c r="BE4" s="351"/>
      <c r="BF4" s="351"/>
      <c r="BG4" s="351"/>
      <c r="BH4" s="351"/>
      <c r="BI4" s="351"/>
      <c r="BJ4" s="351"/>
      <c r="BK4" s="351"/>
      <c r="BL4" s="351"/>
      <c r="BM4" s="351"/>
      <c r="BN4" s="351"/>
      <c r="BO4" s="351"/>
      <c r="BP4" s="351"/>
      <c r="BQ4" s="351"/>
      <c r="BR4" s="351"/>
      <c r="BS4" s="351"/>
      <c r="BT4" s="351"/>
      <c r="BU4" s="351"/>
      <c r="BV4" s="351"/>
      <c r="BW4" s="351"/>
      <c r="BX4" s="351"/>
      <c r="BY4" s="351"/>
      <c r="BZ4" s="351"/>
      <c r="CA4" s="351"/>
      <c r="CB4" s="351"/>
      <c r="CC4" s="351"/>
      <c r="CD4" s="351"/>
      <c r="CE4" s="351"/>
      <c r="CF4" s="351"/>
      <c r="CG4" s="351"/>
      <c r="CH4" s="351"/>
      <c r="CI4" s="351"/>
      <c r="CJ4" s="351"/>
      <c r="CK4" s="351"/>
      <c r="CL4" s="351"/>
      <c r="CM4" s="351"/>
      <c r="CN4" s="351"/>
      <c r="CO4" s="351"/>
      <c r="CP4" s="351"/>
      <c r="CQ4" s="351"/>
      <c r="CR4" s="351"/>
      <c r="CS4" s="351"/>
      <c r="CT4" s="351"/>
      <c r="CU4" s="351"/>
      <c r="CV4" s="351"/>
      <c r="CW4" s="351"/>
      <c r="CX4" s="351"/>
      <c r="CY4" s="351"/>
      <c r="CZ4" s="351"/>
      <c r="DA4" s="351"/>
      <c r="DB4" s="351"/>
      <c r="DC4" s="351"/>
      <c r="DD4" s="351"/>
      <c r="DE4" s="351"/>
      <c r="DF4" s="351"/>
      <c r="DG4" s="351"/>
      <c r="DH4" s="351"/>
      <c r="DI4" s="351"/>
      <c r="DJ4" s="351"/>
      <c r="DK4" s="351"/>
      <c r="DL4" s="351"/>
      <c r="DM4" s="351"/>
      <c r="DN4" s="351"/>
      <c r="DO4" s="351"/>
      <c r="DP4" s="351"/>
      <c r="DQ4" s="351"/>
      <c r="DR4" s="351"/>
      <c r="DS4" s="351"/>
      <c r="DT4" s="351"/>
      <c r="DU4" s="351"/>
      <c r="DV4" s="351"/>
      <c r="DW4" s="351"/>
      <c r="DX4" s="351"/>
      <c r="DY4" s="351"/>
      <c r="DZ4" s="351"/>
      <c r="EA4" s="351"/>
      <c r="EB4" s="351"/>
      <c r="EC4" s="351"/>
      <c r="ED4" s="351"/>
      <c r="EE4" s="351"/>
      <c r="EF4" s="351"/>
      <c r="EG4" s="351"/>
      <c r="EH4" s="351"/>
      <c r="EI4" s="351"/>
      <c r="EJ4" s="351"/>
      <c r="EK4" s="351"/>
      <c r="EL4" s="351"/>
      <c r="EM4" s="351"/>
      <c r="EN4" s="351"/>
      <c r="EO4" s="351"/>
      <c r="EP4" s="351"/>
      <c r="EQ4" s="351"/>
      <c r="ER4" s="351"/>
      <c r="ES4" s="351"/>
      <c r="ET4" s="351"/>
      <c r="EU4" s="351"/>
      <c r="EV4" s="351"/>
      <c r="EW4" s="351"/>
      <c r="EX4" s="351"/>
      <c r="EY4" s="351"/>
      <c r="EZ4" s="351"/>
      <c r="FA4" s="351"/>
      <c r="FB4" s="351"/>
      <c r="FC4" s="351"/>
      <c r="FD4" s="351"/>
      <c r="FE4" s="351"/>
      <c r="FF4" s="351"/>
      <c r="FG4" s="351"/>
      <c r="FH4" s="351"/>
      <c r="FI4" s="351"/>
      <c r="FJ4" s="351"/>
      <c r="FK4" s="351"/>
      <c r="FL4" s="351"/>
      <c r="FM4" s="351"/>
      <c r="FN4" s="351"/>
      <c r="FO4" s="351"/>
      <c r="FP4" s="351"/>
      <c r="FQ4" s="351"/>
      <c r="FR4" s="351"/>
      <c r="FS4" s="351"/>
      <c r="FT4" s="351"/>
      <c r="FU4" s="351"/>
      <c r="FV4" s="351"/>
      <c r="FW4" s="351"/>
      <c r="FX4" s="351"/>
      <c r="FY4" s="351"/>
      <c r="FZ4" s="351"/>
      <c r="GA4" s="351"/>
      <c r="GB4" s="351"/>
      <c r="GC4" s="351"/>
      <c r="GD4" s="351"/>
      <c r="GE4" s="351"/>
      <c r="GF4" s="351"/>
      <c r="GG4" s="351"/>
      <c r="GH4" s="351"/>
      <c r="GI4" s="351"/>
      <c r="GJ4" s="351"/>
      <c r="GK4" s="351"/>
      <c r="GL4" s="351"/>
      <c r="GM4" s="351"/>
      <c r="GN4" s="351"/>
      <c r="GO4" s="351"/>
      <c r="GP4" s="351"/>
      <c r="GQ4" s="351"/>
      <c r="GR4" s="351"/>
      <c r="GS4" s="351"/>
      <c r="GT4" s="351"/>
      <c r="GU4" s="351"/>
      <c r="GV4" s="351"/>
      <c r="GW4" s="351"/>
      <c r="GX4" s="351"/>
      <c r="GY4" s="351"/>
      <c r="GZ4" s="351"/>
      <c r="HA4" s="351"/>
      <c r="HB4" s="351"/>
      <c r="HC4" s="351"/>
      <c r="HD4" s="351"/>
      <c r="HE4" s="351"/>
      <c r="HF4" s="351"/>
      <c r="HG4" s="351"/>
      <c r="HH4" s="351"/>
      <c r="HI4" s="351"/>
      <c r="HJ4" s="351"/>
      <c r="HK4" s="351"/>
      <c r="HL4" s="351"/>
      <c r="HM4" s="351"/>
      <c r="HN4" s="351"/>
      <c r="HO4" s="351"/>
      <c r="HP4" s="351"/>
      <c r="HQ4" s="351"/>
      <c r="HR4" s="351"/>
      <c r="HS4" s="351"/>
      <c r="HT4" s="351"/>
      <c r="HU4" s="351"/>
      <c r="HV4" s="351"/>
      <c r="HW4" s="351"/>
      <c r="HX4" s="351"/>
      <c r="HY4" s="351"/>
      <c r="HZ4" s="351"/>
      <c r="IA4" s="351"/>
      <c r="IB4" s="351"/>
      <c r="IC4" s="351"/>
      <c r="ID4" s="351"/>
      <c r="IE4" s="351"/>
      <c r="IF4" s="351"/>
      <c r="IG4" s="351"/>
      <c r="IH4" s="351"/>
    </row>
    <row r="5" s="238" customFormat="1" ht="17.1" customHeight="1" spans="1:242">
      <c r="A5" s="249"/>
      <c r="B5" s="250"/>
      <c r="C5" s="249"/>
      <c r="D5" s="255"/>
      <c r="E5" s="249"/>
      <c r="F5" s="252"/>
      <c r="G5" s="249" t="s">
        <v>121</v>
      </c>
      <c r="H5" s="256" t="s">
        <v>122</v>
      </c>
      <c r="I5" s="249"/>
      <c r="J5" s="351"/>
      <c r="K5" s="351"/>
      <c r="L5" s="351"/>
      <c r="M5" s="351"/>
      <c r="N5" s="351"/>
      <c r="O5" s="351"/>
      <c r="P5" s="351"/>
      <c r="Q5" s="351"/>
      <c r="R5" s="351"/>
      <c r="S5" s="351"/>
      <c r="T5" s="351"/>
      <c r="U5" s="351"/>
      <c r="V5" s="351"/>
      <c r="W5" s="351"/>
      <c r="X5" s="351"/>
      <c r="Y5" s="351"/>
      <c r="Z5" s="351"/>
      <c r="AA5" s="351"/>
      <c r="AB5" s="351"/>
      <c r="AC5" s="351"/>
      <c r="AD5" s="351"/>
      <c r="AE5" s="351"/>
      <c r="AF5" s="351"/>
      <c r="AG5" s="351"/>
      <c r="AH5" s="351"/>
      <c r="AI5" s="351"/>
      <c r="AJ5" s="351"/>
      <c r="AK5" s="351"/>
      <c r="AL5" s="351"/>
      <c r="AM5" s="351"/>
      <c r="AN5" s="351"/>
      <c r="AO5" s="351"/>
      <c r="AP5" s="351"/>
      <c r="AQ5" s="351"/>
      <c r="AR5" s="351"/>
      <c r="AS5" s="351"/>
      <c r="AT5" s="351"/>
      <c r="AU5" s="351"/>
      <c r="AV5" s="351"/>
      <c r="AW5" s="351"/>
      <c r="AX5" s="351"/>
      <c r="AY5" s="351"/>
      <c r="AZ5" s="351"/>
      <c r="BA5" s="351"/>
      <c r="BB5" s="351"/>
      <c r="BC5" s="351"/>
      <c r="BD5" s="351"/>
      <c r="BE5" s="351"/>
      <c r="BF5" s="351"/>
      <c r="BG5" s="351"/>
      <c r="BH5" s="351"/>
      <c r="BI5" s="351"/>
      <c r="BJ5" s="351"/>
      <c r="BK5" s="351"/>
      <c r="BL5" s="351"/>
      <c r="BM5" s="351"/>
      <c r="BN5" s="351"/>
      <c r="BO5" s="351"/>
      <c r="BP5" s="351"/>
      <c r="BQ5" s="351"/>
      <c r="BR5" s="351"/>
      <c r="BS5" s="351"/>
      <c r="BT5" s="351"/>
      <c r="BU5" s="351"/>
      <c r="BV5" s="351"/>
      <c r="BW5" s="351"/>
      <c r="BX5" s="351"/>
      <c r="BY5" s="351"/>
      <c r="BZ5" s="351"/>
      <c r="CA5" s="351"/>
      <c r="CB5" s="351"/>
      <c r="CC5" s="351"/>
      <c r="CD5" s="351"/>
      <c r="CE5" s="351"/>
      <c r="CF5" s="351"/>
      <c r="CG5" s="351"/>
      <c r="CH5" s="351"/>
      <c r="CI5" s="351"/>
      <c r="CJ5" s="351"/>
      <c r="CK5" s="351"/>
      <c r="CL5" s="351"/>
      <c r="CM5" s="351"/>
      <c r="CN5" s="351"/>
      <c r="CO5" s="351"/>
      <c r="CP5" s="351"/>
      <c r="CQ5" s="351"/>
      <c r="CR5" s="351"/>
      <c r="CS5" s="351"/>
      <c r="CT5" s="351"/>
      <c r="CU5" s="351"/>
      <c r="CV5" s="351"/>
      <c r="CW5" s="351"/>
      <c r="CX5" s="351"/>
      <c r="CY5" s="351"/>
      <c r="CZ5" s="351"/>
      <c r="DA5" s="351"/>
      <c r="DB5" s="351"/>
      <c r="DC5" s="351"/>
      <c r="DD5" s="351"/>
      <c r="DE5" s="351"/>
      <c r="DF5" s="351"/>
      <c r="DG5" s="351"/>
      <c r="DH5" s="351"/>
      <c r="DI5" s="351"/>
      <c r="DJ5" s="351"/>
      <c r="DK5" s="351"/>
      <c r="DL5" s="351"/>
      <c r="DM5" s="351"/>
      <c r="DN5" s="351"/>
      <c r="DO5" s="351"/>
      <c r="DP5" s="351"/>
      <c r="DQ5" s="351"/>
      <c r="DR5" s="351"/>
      <c r="DS5" s="351"/>
      <c r="DT5" s="351"/>
      <c r="DU5" s="351"/>
      <c r="DV5" s="351"/>
      <c r="DW5" s="351"/>
      <c r="DX5" s="351"/>
      <c r="DY5" s="351"/>
      <c r="DZ5" s="351"/>
      <c r="EA5" s="351"/>
      <c r="EB5" s="351"/>
      <c r="EC5" s="351"/>
      <c r="ED5" s="351"/>
      <c r="EE5" s="351"/>
      <c r="EF5" s="351"/>
      <c r="EG5" s="351"/>
      <c r="EH5" s="351"/>
      <c r="EI5" s="351"/>
      <c r="EJ5" s="351"/>
      <c r="EK5" s="351"/>
      <c r="EL5" s="351"/>
      <c r="EM5" s="351"/>
      <c r="EN5" s="351"/>
      <c r="EO5" s="351"/>
      <c r="EP5" s="351"/>
      <c r="EQ5" s="351"/>
      <c r="ER5" s="351"/>
      <c r="ES5" s="351"/>
      <c r="ET5" s="351"/>
      <c r="EU5" s="351"/>
      <c r="EV5" s="351"/>
      <c r="EW5" s="351"/>
      <c r="EX5" s="351"/>
      <c r="EY5" s="351"/>
      <c r="EZ5" s="351"/>
      <c r="FA5" s="351"/>
      <c r="FB5" s="351"/>
      <c r="FC5" s="351"/>
      <c r="FD5" s="351"/>
      <c r="FE5" s="351"/>
      <c r="FF5" s="351"/>
      <c r="FG5" s="351"/>
      <c r="FH5" s="351"/>
      <c r="FI5" s="351"/>
      <c r="FJ5" s="351"/>
      <c r="FK5" s="351"/>
      <c r="FL5" s="351"/>
      <c r="FM5" s="351"/>
      <c r="FN5" s="351"/>
      <c r="FO5" s="351"/>
      <c r="FP5" s="351"/>
      <c r="FQ5" s="351"/>
      <c r="FR5" s="351"/>
      <c r="FS5" s="351"/>
      <c r="FT5" s="351"/>
      <c r="FU5" s="351"/>
      <c r="FV5" s="351"/>
      <c r="FW5" s="351"/>
      <c r="FX5" s="351"/>
      <c r="FY5" s="351"/>
      <c r="FZ5" s="351"/>
      <c r="GA5" s="351"/>
      <c r="GB5" s="351"/>
      <c r="GC5" s="351"/>
      <c r="GD5" s="351"/>
      <c r="GE5" s="351"/>
      <c r="GF5" s="351"/>
      <c r="GG5" s="351"/>
      <c r="GH5" s="351"/>
      <c r="GI5" s="351"/>
      <c r="GJ5" s="351"/>
      <c r="GK5" s="351"/>
      <c r="GL5" s="351"/>
      <c r="GM5" s="351"/>
      <c r="GN5" s="351"/>
      <c r="GO5" s="351"/>
      <c r="GP5" s="351"/>
      <c r="GQ5" s="351"/>
      <c r="GR5" s="351"/>
      <c r="GS5" s="351"/>
      <c r="GT5" s="351"/>
      <c r="GU5" s="351"/>
      <c r="GV5" s="351"/>
      <c r="GW5" s="351"/>
      <c r="GX5" s="351"/>
      <c r="GY5" s="351"/>
      <c r="GZ5" s="351"/>
      <c r="HA5" s="351"/>
      <c r="HB5" s="351"/>
      <c r="HC5" s="351"/>
      <c r="HD5" s="351"/>
      <c r="HE5" s="351"/>
      <c r="HF5" s="351"/>
      <c r="HG5" s="351"/>
      <c r="HH5" s="351"/>
      <c r="HI5" s="351"/>
      <c r="HJ5" s="351"/>
      <c r="HK5" s="351"/>
      <c r="HL5" s="351"/>
      <c r="HM5" s="351"/>
      <c r="HN5" s="351"/>
      <c r="HO5" s="351"/>
      <c r="HP5" s="351"/>
      <c r="HQ5" s="351"/>
      <c r="HR5" s="351"/>
      <c r="HS5" s="351"/>
      <c r="HT5" s="351"/>
      <c r="HU5" s="351"/>
      <c r="HV5" s="351"/>
      <c r="HW5" s="351"/>
      <c r="HX5" s="351"/>
      <c r="HY5" s="351"/>
      <c r="HZ5" s="351"/>
      <c r="IA5" s="351"/>
      <c r="IB5" s="351"/>
      <c r="IC5" s="351"/>
      <c r="ID5" s="351"/>
      <c r="IE5" s="351"/>
      <c r="IF5" s="351"/>
      <c r="IG5" s="351"/>
      <c r="IH5" s="351"/>
    </row>
    <row r="6" s="85" customFormat="1" ht="18" customHeight="1" spans="1:9">
      <c r="A6" s="608" t="s">
        <v>123</v>
      </c>
      <c r="B6" s="501"/>
      <c r="C6" s="609" t="s">
        <v>124</v>
      </c>
      <c r="D6" s="609"/>
      <c r="E6" s="610"/>
      <c r="F6" s="611"/>
      <c r="G6" s="612"/>
      <c r="H6" s="502"/>
      <c r="I6" s="502"/>
    </row>
    <row r="7" s="85" customFormat="1" ht="18" customHeight="1" spans="1:9">
      <c r="A7" s="608">
        <v>1</v>
      </c>
      <c r="B7" s="501"/>
      <c r="C7" s="609" t="s">
        <v>125</v>
      </c>
      <c r="D7" s="609"/>
      <c r="E7" s="610"/>
      <c r="F7" s="611"/>
      <c r="G7" s="612"/>
      <c r="H7" s="502"/>
      <c r="I7" s="502"/>
    </row>
    <row r="8" s="85" customFormat="1" ht="18" customHeight="1" spans="1:9">
      <c r="A8" s="608">
        <v>1.1</v>
      </c>
      <c r="B8" s="501"/>
      <c r="C8" s="609" t="s">
        <v>126</v>
      </c>
      <c r="D8" s="609"/>
      <c r="E8" s="610"/>
      <c r="F8" s="611"/>
      <c r="G8" s="612"/>
      <c r="H8" s="502"/>
      <c r="I8" s="502"/>
    </row>
    <row r="9" s="85" customFormat="1" ht="18" customHeight="1" spans="1:9">
      <c r="A9" s="608">
        <v>1.2</v>
      </c>
      <c r="B9" s="501"/>
      <c r="C9" s="609" t="s">
        <v>127</v>
      </c>
      <c r="D9" s="609"/>
      <c r="E9" s="610"/>
      <c r="F9" s="611"/>
      <c r="G9" s="612"/>
      <c r="H9" s="502"/>
      <c r="I9" s="502"/>
    </row>
    <row r="10" s="85" customFormat="1" ht="18" customHeight="1" spans="1:9">
      <c r="A10" s="608"/>
      <c r="B10" s="501"/>
      <c r="C10" s="609" t="s">
        <v>128</v>
      </c>
      <c r="D10" s="609"/>
      <c r="E10" s="610"/>
      <c r="F10" s="611"/>
      <c r="G10" s="612"/>
      <c r="H10" s="502"/>
      <c r="I10" s="502"/>
    </row>
    <row r="11" s="85" customFormat="1" ht="18" customHeight="1" spans="1:9">
      <c r="A11" s="608"/>
      <c r="B11" s="501"/>
      <c r="C11" s="609" t="s">
        <v>129</v>
      </c>
      <c r="D11" s="609"/>
      <c r="E11" s="610" t="s">
        <v>130</v>
      </c>
      <c r="F11" s="611">
        <v>6000</v>
      </c>
      <c r="G11" s="612"/>
      <c r="H11" s="502"/>
      <c r="I11" s="502"/>
    </row>
    <row r="12" s="85" customFormat="1" ht="27" customHeight="1" spans="1:9">
      <c r="A12" s="608"/>
      <c r="B12" s="501"/>
      <c r="C12" s="609" t="s">
        <v>131</v>
      </c>
      <c r="D12" s="609"/>
      <c r="E12" s="610" t="s">
        <v>132</v>
      </c>
      <c r="F12" s="611">
        <v>13201</v>
      </c>
      <c r="G12" s="612"/>
      <c r="H12" s="502"/>
      <c r="I12" s="502"/>
    </row>
    <row r="13" s="85" customFormat="1" ht="18" customHeight="1" spans="1:9">
      <c r="A13" s="608"/>
      <c r="B13" s="501"/>
      <c r="C13" s="609" t="s">
        <v>133</v>
      </c>
      <c r="D13" s="609"/>
      <c r="E13" s="610" t="s">
        <v>134</v>
      </c>
      <c r="F13" s="611">
        <v>1</v>
      </c>
      <c r="G13" s="612"/>
      <c r="H13" s="502"/>
      <c r="I13" s="502"/>
    </row>
    <row r="14" s="85" customFormat="1" ht="18" customHeight="1" spans="1:9">
      <c r="A14" s="608"/>
      <c r="B14" s="501"/>
      <c r="C14" s="609" t="s">
        <v>135</v>
      </c>
      <c r="D14" s="609"/>
      <c r="E14" s="610" t="s">
        <v>136</v>
      </c>
      <c r="F14" s="611">
        <v>1095</v>
      </c>
      <c r="G14" s="612"/>
      <c r="H14" s="502"/>
      <c r="I14" s="502"/>
    </row>
    <row r="15" s="85" customFormat="1" ht="18" customHeight="1" spans="1:9">
      <c r="A15" s="608"/>
      <c r="B15" s="501"/>
      <c r="C15" s="609" t="s">
        <v>137</v>
      </c>
      <c r="D15" s="609"/>
      <c r="E15" s="610" t="s">
        <v>136</v>
      </c>
      <c r="F15" s="611">
        <v>34</v>
      </c>
      <c r="G15" s="612"/>
      <c r="H15" s="502"/>
      <c r="I15" s="502"/>
    </row>
    <row r="16" s="85" customFormat="1" ht="18" customHeight="1" spans="1:9">
      <c r="A16" s="608"/>
      <c r="B16" s="501"/>
      <c r="C16" s="609" t="s">
        <v>138</v>
      </c>
      <c r="D16" s="609"/>
      <c r="E16" s="610" t="s">
        <v>136</v>
      </c>
      <c r="F16" s="611">
        <v>439</v>
      </c>
      <c r="G16" s="612"/>
      <c r="H16" s="502"/>
      <c r="I16" s="502"/>
    </row>
    <row r="17" s="85" customFormat="1" ht="18" customHeight="1" spans="1:9">
      <c r="A17" s="608"/>
      <c r="B17" s="501"/>
      <c r="C17" s="609" t="s">
        <v>139</v>
      </c>
      <c r="D17" s="609"/>
      <c r="E17" s="610" t="s">
        <v>136</v>
      </c>
      <c r="F17" s="611">
        <v>121</v>
      </c>
      <c r="G17" s="612"/>
      <c r="H17" s="502"/>
      <c r="I17" s="502"/>
    </row>
    <row r="18" s="85" customFormat="1" ht="18" customHeight="1" spans="1:9">
      <c r="A18" s="608"/>
      <c r="B18" s="501"/>
      <c r="C18" s="609" t="s">
        <v>140</v>
      </c>
      <c r="D18" s="609"/>
      <c r="E18" s="610" t="s">
        <v>136</v>
      </c>
      <c r="F18" s="611">
        <v>288</v>
      </c>
      <c r="G18" s="612"/>
      <c r="H18" s="502"/>
      <c r="I18" s="502"/>
    </row>
    <row r="19" s="85" customFormat="1" ht="18" customHeight="1" spans="1:9">
      <c r="A19" s="608"/>
      <c r="B19" s="501"/>
      <c r="C19" s="609" t="s">
        <v>141</v>
      </c>
      <c r="D19" s="609"/>
      <c r="E19" s="610" t="s">
        <v>136</v>
      </c>
      <c r="F19" s="611">
        <v>29</v>
      </c>
      <c r="G19" s="612"/>
      <c r="H19" s="502"/>
      <c r="I19" s="502"/>
    </row>
    <row r="20" s="85" customFormat="1" ht="18" customHeight="1" spans="1:9">
      <c r="A20" s="608"/>
      <c r="B20" s="501"/>
      <c r="C20" s="609" t="s">
        <v>142</v>
      </c>
      <c r="D20" s="609"/>
      <c r="E20" s="610" t="s">
        <v>143</v>
      </c>
      <c r="F20" s="613">
        <v>11.4</v>
      </c>
      <c r="G20" s="612"/>
      <c r="H20" s="502"/>
      <c r="I20" s="502"/>
    </row>
    <row r="21" s="85" customFormat="1" ht="18" customHeight="1" spans="1:9">
      <c r="A21" s="608"/>
      <c r="B21" s="501"/>
      <c r="C21" s="609" t="s">
        <v>144</v>
      </c>
      <c r="D21" s="609"/>
      <c r="E21" s="610" t="s">
        <v>136</v>
      </c>
      <c r="F21" s="611">
        <v>25</v>
      </c>
      <c r="G21" s="612"/>
      <c r="H21" s="502"/>
      <c r="I21" s="502"/>
    </row>
    <row r="22" s="85" customFormat="1" ht="18" customHeight="1" spans="1:9">
      <c r="A22" s="608"/>
      <c r="B22" s="501"/>
      <c r="C22" s="609" t="s">
        <v>145</v>
      </c>
      <c r="D22" s="609"/>
      <c r="E22" s="610" t="s">
        <v>146</v>
      </c>
      <c r="F22" s="611">
        <v>4150</v>
      </c>
      <c r="G22" s="612"/>
      <c r="H22" s="502"/>
      <c r="I22" s="502"/>
    </row>
    <row r="23" s="85" customFormat="1" ht="27.75" customHeight="1" spans="1:9">
      <c r="A23" s="608"/>
      <c r="B23" s="501"/>
      <c r="C23" s="609" t="s">
        <v>147</v>
      </c>
      <c r="D23" s="609"/>
      <c r="E23" s="610"/>
      <c r="F23" s="611"/>
      <c r="G23" s="612"/>
      <c r="H23" s="502"/>
      <c r="I23" s="502"/>
    </row>
    <row r="24" s="85" customFormat="1" ht="18" customHeight="1" spans="1:9">
      <c r="A24" s="608"/>
      <c r="B24" s="501"/>
      <c r="C24" s="609" t="s">
        <v>148</v>
      </c>
      <c r="D24" s="609"/>
      <c r="E24" s="610"/>
      <c r="F24" s="611"/>
      <c r="G24" s="612"/>
      <c r="H24" s="502"/>
      <c r="I24" s="502"/>
    </row>
    <row r="25" s="85" customFormat="1" ht="18" customHeight="1" spans="1:9">
      <c r="A25" s="608"/>
      <c r="B25" s="501"/>
      <c r="C25" s="609" t="s">
        <v>149</v>
      </c>
      <c r="D25" s="609"/>
      <c r="E25" s="610"/>
      <c r="F25" s="611"/>
      <c r="G25" s="612"/>
      <c r="H25" s="502"/>
      <c r="I25" s="502"/>
    </row>
    <row r="26" s="85" customFormat="1" ht="18" customHeight="1" spans="1:9">
      <c r="A26" s="608"/>
      <c r="B26" s="501"/>
      <c r="C26" s="609" t="s">
        <v>150</v>
      </c>
      <c r="D26" s="609"/>
      <c r="E26" s="610" t="s">
        <v>146</v>
      </c>
      <c r="F26" s="611">
        <v>1150</v>
      </c>
      <c r="G26" s="612"/>
      <c r="H26" s="502"/>
      <c r="I26" s="502"/>
    </row>
    <row r="27" s="85" customFormat="1" ht="31.5" customHeight="1" spans="1:9">
      <c r="A27" s="608"/>
      <c r="B27" s="501"/>
      <c r="C27" s="609" t="s">
        <v>151</v>
      </c>
      <c r="D27" s="609"/>
      <c r="E27" s="610"/>
      <c r="F27" s="611"/>
      <c r="G27" s="612"/>
      <c r="H27" s="502"/>
      <c r="I27" s="502"/>
    </row>
    <row r="28" s="85" customFormat="1" ht="18" customHeight="1" spans="1:9">
      <c r="A28" s="608"/>
      <c r="B28" s="501"/>
      <c r="C28" s="609" t="s">
        <v>152</v>
      </c>
      <c r="D28" s="609"/>
      <c r="E28" s="610"/>
      <c r="F28" s="611"/>
      <c r="G28" s="612"/>
      <c r="H28" s="502"/>
      <c r="I28" s="502"/>
    </row>
    <row r="29" s="85" customFormat="1" ht="18" customHeight="1" spans="1:9">
      <c r="A29" s="608"/>
      <c r="B29" s="501"/>
      <c r="C29" s="609" t="s">
        <v>153</v>
      </c>
      <c r="D29" s="609"/>
      <c r="E29" s="610"/>
      <c r="F29" s="611"/>
      <c r="G29" s="612"/>
      <c r="H29" s="502"/>
      <c r="I29" s="502"/>
    </row>
    <row r="30" s="85" customFormat="1" ht="18" customHeight="1" spans="1:9">
      <c r="A30" s="608"/>
      <c r="B30" s="501"/>
      <c r="C30" s="609" t="s">
        <v>154</v>
      </c>
      <c r="D30" s="609"/>
      <c r="E30" s="610"/>
      <c r="F30" s="611"/>
      <c r="G30" s="612"/>
      <c r="H30" s="502"/>
      <c r="I30" s="502"/>
    </row>
    <row r="31" s="85" customFormat="1" ht="18" customHeight="1" spans="1:9">
      <c r="A31" s="608"/>
      <c r="B31" s="501"/>
      <c r="C31" s="609" t="s">
        <v>155</v>
      </c>
      <c r="D31" s="609"/>
      <c r="E31" s="610"/>
      <c r="F31" s="611"/>
      <c r="G31" s="612"/>
      <c r="H31" s="502"/>
      <c r="I31" s="502"/>
    </row>
    <row r="32" s="85" customFormat="1" ht="18" customHeight="1" spans="1:9">
      <c r="A32" s="608"/>
      <c r="B32" s="501"/>
      <c r="C32" s="609" t="s">
        <v>156</v>
      </c>
      <c r="D32" s="609"/>
      <c r="E32" s="610"/>
      <c r="F32" s="611"/>
      <c r="G32" s="612"/>
      <c r="H32" s="502"/>
      <c r="I32" s="502"/>
    </row>
    <row r="33" s="85" customFormat="1" ht="18" customHeight="1" spans="1:9">
      <c r="A33" s="608"/>
      <c r="B33" s="501"/>
      <c r="C33" s="609" t="s">
        <v>149</v>
      </c>
      <c r="D33" s="609"/>
      <c r="E33" s="610"/>
      <c r="F33" s="611"/>
      <c r="G33" s="612"/>
      <c r="H33" s="502"/>
      <c r="I33" s="502"/>
    </row>
    <row r="34" s="85" customFormat="1" ht="18" customHeight="1" spans="1:9">
      <c r="A34" s="608"/>
      <c r="B34" s="501"/>
      <c r="C34" s="609" t="s">
        <v>157</v>
      </c>
      <c r="D34" s="609"/>
      <c r="E34" s="610" t="s">
        <v>146</v>
      </c>
      <c r="F34" s="611">
        <v>55</v>
      </c>
      <c r="G34" s="612"/>
      <c r="H34" s="502"/>
      <c r="I34" s="502"/>
    </row>
    <row r="35" s="85" customFormat="1" ht="18" customHeight="1" spans="1:9">
      <c r="A35" s="608"/>
      <c r="B35" s="501"/>
      <c r="C35" s="609" t="s">
        <v>158</v>
      </c>
      <c r="D35" s="609"/>
      <c r="E35" s="610"/>
      <c r="F35" s="611"/>
      <c r="G35" s="612"/>
      <c r="H35" s="502"/>
      <c r="I35" s="502"/>
    </row>
    <row r="36" s="85" customFormat="1" ht="18" customHeight="1" spans="1:9">
      <c r="A36" s="608"/>
      <c r="B36" s="501"/>
      <c r="C36" s="609" t="s">
        <v>159</v>
      </c>
      <c r="D36" s="609"/>
      <c r="E36" s="610"/>
      <c r="F36" s="611"/>
      <c r="G36" s="612"/>
      <c r="H36" s="502"/>
      <c r="I36" s="502"/>
    </row>
    <row r="37" s="85" customFormat="1" ht="18" customHeight="1" spans="1:9">
      <c r="A37" s="608"/>
      <c r="B37" s="501"/>
      <c r="C37" s="609" t="s">
        <v>160</v>
      </c>
      <c r="D37" s="609"/>
      <c r="E37" s="610"/>
      <c r="F37" s="611"/>
      <c r="G37" s="612"/>
      <c r="H37" s="502"/>
      <c r="I37" s="502"/>
    </row>
    <row r="38" s="85" customFormat="1" ht="18" customHeight="1" spans="1:9">
      <c r="A38" s="608"/>
      <c r="B38" s="501"/>
      <c r="C38" s="609" t="s">
        <v>159</v>
      </c>
      <c r="D38" s="609"/>
      <c r="E38" s="610"/>
      <c r="F38" s="611"/>
      <c r="G38" s="612"/>
      <c r="H38" s="502"/>
      <c r="I38" s="502"/>
    </row>
    <row r="39" s="85" customFormat="1" ht="18" customHeight="1" spans="1:9">
      <c r="A39" s="608"/>
      <c r="B39" s="501"/>
      <c r="C39" s="609" t="s">
        <v>161</v>
      </c>
      <c r="D39" s="609"/>
      <c r="E39" s="610"/>
      <c r="F39" s="611"/>
      <c r="G39" s="612"/>
      <c r="H39" s="502"/>
      <c r="I39" s="502"/>
    </row>
    <row r="40" s="85" customFormat="1" ht="18" customHeight="1" spans="1:9">
      <c r="A40" s="608"/>
      <c r="B40" s="501"/>
      <c r="C40" s="609" t="s">
        <v>162</v>
      </c>
      <c r="D40" s="609"/>
      <c r="E40" s="610"/>
      <c r="F40" s="611"/>
      <c r="G40" s="612"/>
      <c r="H40" s="502"/>
      <c r="I40" s="502"/>
    </row>
    <row r="41" s="85" customFormat="1" ht="18" customHeight="1" spans="1:9">
      <c r="A41" s="608"/>
      <c r="B41" s="501"/>
      <c r="C41" s="609" t="s">
        <v>163</v>
      </c>
      <c r="D41" s="609"/>
      <c r="E41" s="610"/>
      <c r="F41" s="611"/>
      <c r="G41" s="612"/>
      <c r="H41" s="502"/>
      <c r="I41" s="502"/>
    </row>
    <row r="42" s="85" customFormat="1" ht="18" customHeight="1" spans="1:9">
      <c r="A42" s="608"/>
      <c r="B42" s="501"/>
      <c r="C42" s="609" t="s">
        <v>153</v>
      </c>
      <c r="D42" s="609"/>
      <c r="E42" s="610"/>
      <c r="F42" s="611"/>
      <c r="G42" s="612"/>
      <c r="H42" s="502"/>
      <c r="I42" s="502"/>
    </row>
    <row r="43" s="85" customFormat="1" ht="18" customHeight="1" spans="1:9">
      <c r="A43" s="608"/>
      <c r="B43" s="501"/>
      <c r="C43" s="609" t="s">
        <v>152</v>
      </c>
      <c r="D43" s="609"/>
      <c r="E43" s="610"/>
      <c r="F43" s="611"/>
      <c r="G43" s="612"/>
      <c r="H43" s="502"/>
      <c r="I43" s="502"/>
    </row>
    <row r="44" s="85" customFormat="1" ht="29.25" customHeight="1" spans="1:9">
      <c r="A44" s="608"/>
      <c r="B44" s="501"/>
      <c r="C44" s="609" t="s">
        <v>151</v>
      </c>
      <c r="D44" s="609"/>
      <c r="E44" s="610"/>
      <c r="F44" s="611"/>
      <c r="G44" s="612"/>
      <c r="H44" s="502"/>
      <c r="I44" s="502"/>
    </row>
    <row r="45" s="85" customFormat="1" ht="18" customHeight="1" spans="1:9">
      <c r="A45" s="608">
        <v>1.3</v>
      </c>
      <c r="B45" s="501"/>
      <c r="C45" s="609" t="s">
        <v>164</v>
      </c>
      <c r="D45" s="609"/>
      <c r="E45" s="610"/>
      <c r="F45" s="611"/>
      <c r="G45" s="612"/>
      <c r="H45" s="502"/>
      <c r="I45" s="502"/>
    </row>
    <row r="46" s="85" customFormat="1" ht="18" customHeight="1" spans="1:9">
      <c r="A46" s="608"/>
      <c r="B46" s="501"/>
      <c r="C46" s="609" t="s">
        <v>129</v>
      </c>
      <c r="D46" s="609"/>
      <c r="E46" s="610" t="s">
        <v>130</v>
      </c>
      <c r="F46" s="611">
        <v>4500</v>
      </c>
      <c r="G46" s="612"/>
      <c r="H46" s="502"/>
      <c r="I46" s="502"/>
    </row>
    <row r="47" s="85" customFormat="1" ht="29.25" customHeight="1" spans="1:9">
      <c r="A47" s="608"/>
      <c r="B47" s="501"/>
      <c r="C47" s="609" t="s">
        <v>165</v>
      </c>
      <c r="D47" s="609"/>
      <c r="E47" s="610" t="s">
        <v>132</v>
      </c>
      <c r="F47" s="611">
        <v>5762</v>
      </c>
      <c r="G47" s="612"/>
      <c r="H47" s="502"/>
      <c r="I47" s="502"/>
    </row>
    <row r="48" s="85" customFormat="1" ht="18" customHeight="1" spans="1:9">
      <c r="A48" s="608"/>
      <c r="B48" s="501"/>
      <c r="C48" s="609" t="s">
        <v>133</v>
      </c>
      <c r="D48" s="609"/>
      <c r="E48" s="610" t="s">
        <v>134</v>
      </c>
      <c r="F48" s="611">
        <v>1</v>
      </c>
      <c r="G48" s="612"/>
      <c r="H48" s="502"/>
      <c r="I48" s="502"/>
    </row>
    <row r="49" s="85" customFormat="1" ht="18" customHeight="1" spans="1:9">
      <c r="A49" s="608"/>
      <c r="B49" s="501"/>
      <c r="C49" s="609" t="s">
        <v>135</v>
      </c>
      <c r="D49" s="609"/>
      <c r="E49" s="610" t="s">
        <v>136</v>
      </c>
      <c r="F49" s="611">
        <v>480</v>
      </c>
      <c r="G49" s="612"/>
      <c r="H49" s="502"/>
      <c r="I49" s="502"/>
    </row>
    <row r="50" s="85" customFormat="1" ht="18" customHeight="1" spans="1:9">
      <c r="A50" s="608"/>
      <c r="B50" s="501"/>
      <c r="C50" s="609" t="s">
        <v>137</v>
      </c>
      <c r="D50" s="609"/>
      <c r="E50" s="610" t="s">
        <v>136</v>
      </c>
      <c r="F50" s="611">
        <v>67</v>
      </c>
      <c r="G50" s="612"/>
      <c r="H50" s="502"/>
      <c r="I50" s="502"/>
    </row>
    <row r="51" s="85" customFormat="1" ht="18" customHeight="1" spans="1:9">
      <c r="A51" s="608"/>
      <c r="B51" s="501"/>
      <c r="C51" s="609" t="s">
        <v>138</v>
      </c>
      <c r="D51" s="609"/>
      <c r="E51" s="610" t="s">
        <v>136</v>
      </c>
      <c r="F51" s="611">
        <v>200</v>
      </c>
      <c r="G51" s="612"/>
      <c r="H51" s="502"/>
      <c r="I51" s="502"/>
    </row>
    <row r="52" s="85" customFormat="1" ht="18" customHeight="1" spans="1:9">
      <c r="A52" s="608"/>
      <c r="B52" s="501"/>
      <c r="C52" s="609" t="s">
        <v>139</v>
      </c>
      <c r="D52" s="609"/>
      <c r="E52" s="610" t="s">
        <v>136</v>
      </c>
      <c r="F52" s="611">
        <v>40</v>
      </c>
      <c r="G52" s="612"/>
      <c r="H52" s="502"/>
      <c r="I52" s="502"/>
    </row>
    <row r="53" s="85" customFormat="1" ht="18" customHeight="1" spans="1:9">
      <c r="A53" s="608"/>
      <c r="B53" s="501"/>
      <c r="C53" s="609" t="s">
        <v>140</v>
      </c>
      <c r="D53" s="609"/>
      <c r="E53" s="610" t="s">
        <v>136</v>
      </c>
      <c r="F53" s="611">
        <v>352</v>
      </c>
      <c r="G53" s="612"/>
      <c r="H53" s="502"/>
      <c r="I53" s="502"/>
    </row>
    <row r="54" s="85" customFormat="1" ht="18" customHeight="1" spans="1:9">
      <c r="A54" s="608"/>
      <c r="B54" s="501"/>
      <c r="C54" s="609" t="s">
        <v>166</v>
      </c>
      <c r="D54" s="609"/>
      <c r="E54" s="610" t="s">
        <v>136</v>
      </c>
      <c r="F54" s="611">
        <v>14</v>
      </c>
      <c r="G54" s="612"/>
      <c r="H54" s="502"/>
      <c r="I54" s="502"/>
    </row>
    <row r="55" s="85" customFormat="1" ht="25.5" customHeight="1" spans="1:9">
      <c r="A55" s="608"/>
      <c r="B55" s="501"/>
      <c r="C55" s="609" t="s">
        <v>167</v>
      </c>
      <c r="D55" s="609"/>
      <c r="E55" s="610" t="s">
        <v>143</v>
      </c>
      <c r="F55" s="613">
        <v>11.2</v>
      </c>
      <c r="G55" s="612"/>
      <c r="H55" s="502"/>
      <c r="I55" s="502"/>
    </row>
    <row r="56" s="85" customFormat="1" ht="18" customHeight="1" spans="1:9">
      <c r="A56" s="608"/>
      <c r="B56" s="501"/>
      <c r="C56" s="609" t="s">
        <v>144</v>
      </c>
      <c r="D56" s="609"/>
      <c r="E56" s="610" t="s">
        <v>136</v>
      </c>
      <c r="F56" s="611">
        <v>25</v>
      </c>
      <c r="G56" s="612"/>
      <c r="H56" s="502"/>
      <c r="I56" s="502"/>
    </row>
    <row r="57" s="85" customFormat="1" ht="18" customHeight="1" spans="1:9">
      <c r="A57" s="608"/>
      <c r="B57" s="501"/>
      <c r="C57" s="609" t="s">
        <v>145</v>
      </c>
      <c r="D57" s="609"/>
      <c r="E57" s="610" t="s">
        <v>168</v>
      </c>
      <c r="F57" s="611">
        <v>1928</v>
      </c>
      <c r="G57" s="612"/>
      <c r="H57" s="502"/>
      <c r="I57" s="502"/>
    </row>
    <row r="58" s="85" customFormat="1" ht="25.5" customHeight="1" spans="1:9">
      <c r="A58" s="608"/>
      <c r="B58" s="501"/>
      <c r="C58" s="609" t="s">
        <v>147</v>
      </c>
      <c r="D58" s="609"/>
      <c r="E58" s="610"/>
      <c r="F58" s="611"/>
      <c r="G58" s="612"/>
      <c r="H58" s="502"/>
      <c r="I58" s="502"/>
    </row>
    <row r="59" s="85" customFormat="1" ht="18" customHeight="1" spans="1:9">
      <c r="A59" s="608"/>
      <c r="B59" s="501"/>
      <c r="C59" s="609" t="s">
        <v>148</v>
      </c>
      <c r="D59" s="609"/>
      <c r="E59" s="610"/>
      <c r="F59" s="611"/>
      <c r="G59" s="612"/>
      <c r="H59" s="502"/>
      <c r="I59" s="502"/>
    </row>
    <row r="60" s="85" customFormat="1" ht="18" customHeight="1" spans="1:9">
      <c r="A60" s="608"/>
      <c r="B60" s="501"/>
      <c r="C60" s="609" t="s">
        <v>149</v>
      </c>
      <c r="D60" s="609"/>
      <c r="E60" s="610"/>
      <c r="F60" s="611"/>
      <c r="G60" s="612"/>
      <c r="H60" s="502"/>
      <c r="I60" s="502"/>
    </row>
    <row r="61" s="85" customFormat="1" ht="18" customHeight="1" spans="1:9">
      <c r="A61" s="608"/>
      <c r="B61" s="501"/>
      <c r="C61" s="609" t="s">
        <v>150</v>
      </c>
      <c r="D61" s="609"/>
      <c r="E61" s="610" t="s">
        <v>168</v>
      </c>
      <c r="F61" s="611">
        <v>54</v>
      </c>
      <c r="G61" s="612"/>
      <c r="H61" s="502"/>
      <c r="I61" s="502"/>
    </row>
    <row r="62" s="85" customFormat="1" ht="27.75" customHeight="1" spans="1:9">
      <c r="A62" s="608"/>
      <c r="B62" s="501"/>
      <c r="C62" s="609" t="s">
        <v>151</v>
      </c>
      <c r="D62" s="609"/>
      <c r="E62" s="610"/>
      <c r="F62" s="611"/>
      <c r="G62" s="612"/>
      <c r="H62" s="502"/>
      <c r="I62" s="502"/>
    </row>
    <row r="63" s="85" customFormat="1" ht="18" customHeight="1" spans="1:9">
      <c r="A63" s="608"/>
      <c r="B63" s="501"/>
      <c r="C63" s="609" t="s">
        <v>152</v>
      </c>
      <c r="D63" s="609"/>
      <c r="E63" s="610"/>
      <c r="F63" s="611"/>
      <c r="G63" s="612"/>
      <c r="H63" s="502"/>
      <c r="I63" s="502"/>
    </row>
    <row r="64" s="85" customFormat="1" ht="18" customHeight="1" spans="1:9">
      <c r="A64" s="608"/>
      <c r="B64" s="501"/>
      <c r="C64" s="609" t="s">
        <v>153</v>
      </c>
      <c r="D64" s="609"/>
      <c r="E64" s="610"/>
      <c r="F64" s="611"/>
      <c r="G64" s="612"/>
      <c r="H64" s="502"/>
      <c r="I64" s="502"/>
    </row>
    <row r="65" s="85" customFormat="1" ht="18" customHeight="1" spans="1:9">
      <c r="A65" s="608"/>
      <c r="B65" s="501"/>
      <c r="C65" s="609" t="s">
        <v>154</v>
      </c>
      <c r="D65" s="609"/>
      <c r="E65" s="610"/>
      <c r="F65" s="611"/>
      <c r="G65" s="612"/>
      <c r="H65" s="502"/>
      <c r="I65" s="502"/>
    </row>
    <row r="66" s="85" customFormat="1" ht="18" customHeight="1" spans="1:9">
      <c r="A66" s="608"/>
      <c r="B66" s="501"/>
      <c r="C66" s="609" t="s">
        <v>155</v>
      </c>
      <c r="D66" s="609"/>
      <c r="E66" s="610"/>
      <c r="F66" s="611"/>
      <c r="G66" s="612"/>
      <c r="H66" s="502"/>
      <c r="I66" s="502"/>
    </row>
    <row r="67" s="85" customFormat="1" ht="18" customHeight="1" spans="1:9">
      <c r="A67" s="608"/>
      <c r="B67" s="501"/>
      <c r="C67" s="609" t="s">
        <v>156</v>
      </c>
      <c r="D67" s="609"/>
      <c r="E67" s="610"/>
      <c r="F67" s="611"/>
      <c r="G67" s="612"/>
      <c r="H67" s="502"/>
      <c r="I67" s="502"/>
    </row>
    <row r="68" s="85" customFormat="1" ht="18" customHeight="1" spans="1:9">
      <c r="A68" s="608"/>
      <c r="B68" s="501"/>
      <c r="C68" s="609" t="s">
        <v>149</v>
      </c>
      <c r="D68" s="609"/>
      <c r="E68" s="610"/>
      <c r="F68" s="611"/>
      <c r="G68" s="612"/>
      <c r="H68" s="502"/>
      <c r="I68" s="502"/>
    </row>
    <row r="69" s="85" customFormat="1" ht="18" customHeight="1" spans="1:9">
      <c r="A69" s="608"/>
      <c r="B69" s="501"/>
      <c r="C69" s="609" t="s">
        <v>169</v>
      </c>
      <c r="D69" s="609"/>
      <c r="E69" s="610" t="s">
        <v>168</v>
      </c>
      <c r="F69" s="611">
        <v>97</v>
      </c>
      <c r="G69" s="612"/>
      <c r="H69" s="502"/>
      <c r="I69" s="502"/>
    </row>
    <row r="70" s="85" customFormat="1" ht="18" customHeight="1" spans="1:9">
      <c r="A70" s="608"/>
      <c r="B70" s="501"/>
      <c r="C70" s="609" t="s">
        <v>158</v>
      </c>
      <c r="D70" s="609"/>
      <c r="E70" s="610"/>
      <c r="F70" s="611"/>
      <c r="G70" s="612"/>
      <c r="H70" s="502"/>
      <c r="I70" s="502"/>
    </row>
    <row r="71" s="85" customFormat="1" ht="18" customHeight="1" spans="1:9">
      <c r="A71" s="608"/>
      <c r="B71" s="501"/>
      <c r="C71" s="609" t="s">
        <v>159</v>
      </c>
      <c r="D71" s="609"/>
      <c r="E71" s="610"/>
      <c r="F71" s="611"/>
      <c r="G71" s="612"/>
      <c r="H71" s="502"/>
      <c r="I71" s="502"/>
    </row>
    <row r="72" s="85" customFormat="1" ht="18" customHeight="1" spans="1:9">
      <c r="A72" s="608"/>
      <c r="B72" s="501"/>
      <c r="C72" s="609" t="s">
        <v>160</v>
      </c>
      <c r="D72" s="609"/>
      <c r="E72" s="610"/>
      <c r="F72" s="611"/>
      <c r="G72" s="612"/>
      <c r="H72" s="502"/>
      <c r="I72" s="502"/>
    </row>
    <row r="73" s="85" customFormat="1" ht="18" customHeight="1" spans="1:9">
      <c r="A73" s="608"/>
      <c r="B73" s="501"/>
      <c r="C73" s="609" t="s">
        <v>159</v>
      </c>
      <c r="D73" s="609"/>
      <c r="E73" s="610"/>
      <c r="F73" s="611"/>
      <c r="G73" s="612"/>
      <c r="H73" s="502"/>
      <c r="I73" s="502"/>
    </row>
    <row r="74" s="85" customFormat="1" ht="18" customHeight="1" spans="1:9">
      <c r="A74" s="608"/>
      <c r="B74" s="501"/>
      <c r="C74" s="609" t="s">
        <v>161</v>
      </c>
      <c r="D74" s="609"/>
      <c r="E74" s="610"/>
      <c r="F74" s="611"/>
      <c r="G74" s="612"/>
      <c r="H74" s="502"/>
      <c r="I74" s="502"/>
    </row>
    <row r="75" s="85" customFormat="1" ht="18" customHeight="1" spans="1:9">
      <c r="A75" s="608"/>
      <c r="B75" s="501"/>
      <c r="C75" s="609" t="s">
        <v>162</v>
      </c>
      <c r="D75" s="609"/>
      <c r="E75" s="610"/>
      <c r="F75" s="611"/>
      <c r="G75" s="612"/>
      <c r="H75" s="502"/>
      <c r="I75" s="502"/>
    </row>
    <row r="76" s="85" customFormat="1" ht="18" customHeight="1" spans="1:9">
      <c r="A76" s="608"/>
      <c r="B76" s="501"/>
      <c r="C76" s="609" t="s">
        <v>163</v>
      </c>
      <c r="D76" s="609"/>
      <c r="E76" s="610"/>
      <c r="F76" s="611"/>
      <c r="G76" s="612"/>
      <c r="H76" s="502"/>
      <c r="I76" s="502"/>
    </row>
    <row r="77" s="85" customFormat="1" ht="18" customHeight="1" spans="1:9">
      <c r="A77" s="608"/>
      <c r="B77" s="501"/>
      <c r="C77" s="609" t="s">
        <v>153</v>
      </c>
      <c r="D77" s="609"/>
      <c r="E77" s="610"/>
      <c r="F77" s="611"/>
      <c r="G77" s="612"/>
      <c r="H77" s="502"/>
      <c r="I77" s="502"/>
    </row>
    <row r="78" s="85" customFormat="1" ht="18" customHeight="1" spans="1:9">
      <c r="A78" s="608"/>
      <c r="B78" s="501"/>
      <c r="C78" s="609" t="s">
        <v>152</v>
      </c>
      <c r="D78" s="609"/>
      <c r="E78" s="610"/>
      <c r="F78" s="611"/>
      <c r="G78" s="612"/>
      <c r="H78" s="502"/>
      <c r="I78" s="502"/>
    </row>
    <row r="79" s="85" customFormat="1" ht="27.75" customHeight="1" spans="1:9">
      <c r="A79" s="608"/>
      <c r="B79" s="501"/>
      <c r="C79" s="609" t="s">
        <v>151</v>
      </c>
      <c r="D79" s="609"/>
      <c r="E79" s="610"/>
      <c r="F79" s="611"/>
      <c r="G79" s="612"/>
      <c r="H79" s="502"/>
      <c r="I79" s="502"/>
    </row>
    <row r="80" s="85" customFormat="1" ht="18" customHeight="1" spans="1:9">
      <c r="A80" s="608"/>
      <c r="B80" s="501"/>
      <c r="C80" s="609" t="s">
        <v>170</v>
      </c>
      <c r="D80" s="609"/>
      <c r="E80" s="610" t="s">
        <v>146</v>
      </c>
      <c r="F80" s="611">
        <v>128</v>
      </c>
      <c r="G80" s="612"/>
      <c r="H80" s="502"/>
      <c r="I80" s="502"/>
    </row>
    <row r="81" s="85" customFormat="1" ht="18" customHeight="1" spans="1:9">
      <c r="A81" s="608"/>
      <c r="B81" s="501"/>
      <c r="C81" s="609" t="s">
        <v>171</v>
      </c>
      <c r="D81" s="609"/>
      <c r="E81" s="610"/>
      <c r="F81" s="611"/>
      <c r="G81" s="612"/>
      <c r="H81" s="502"/>
      <c r="I81" s="502"/>
    </row>
    <row r="82" s="85" customFormat="1" ht="18" customHeight="1" spans="1:9">
      <c r="A82" s="608"/>
      <c r="B82" s="501"/>
      <c r="C82" s="609" t="s">
        <v>172</v>
      </c>
      <c r="D82" s="609"/>
      <c r="E82" s="610"/>
      <c r="F82" s="611"/>
      <c r="G82" s="612"/>
      <c r="H82" s="502"/>
      <c r="I82" s="502"/>
    </row>
    <row r="83" s="85" customFormat="1" ht="18" customHeight="1" spans="1:9">
      <c r="A83" s="608"/>
      <c r="B83" s="501"/>
      <c r="C83" s="609" t="s">
        <v>173</v>
      </c>
      <c r="D83" s="609"/>
      <c r="E83" s="610"/>
      <c r="F83" s="611"/>
      <c r="G83" s="612"/>
      <c r="H83" s="502"/>
      <c r="I83" s="502"/>
    </row>
    <row r="84" s="85" customFormat="1" ht="18" customHeight="1" spans="1:9">
      <c r="A84" s="608">
        <v>1.4</v>
      </c>
      <c r="B84" s="501"/>
      <c r="C84" s="609" t="s">
        <v>174</v>
      </c>
      <c r="D84" s="609"/>
      <c r="E84" s="610"/>
      <c r="F84" s="611"/>
      <c r="G84" s="612"/>
      <c r="H84" s="502"/>
      <c r="I84" s="502"/>
    </row>
    <row r="85" s="85" customFormat="1" ht="18" customHeight="1" spans="1:9">
      <c r="A85" s="608"/>
      <c r="B85" s="501"/>
      <c r="C85" s="609" t="s">
        <v>129</v>
      </c>
      <c r="D85" s="609"/>
      <c r="E85" s="610" t="s">
        <v>130</v>
      </c>
      <c r="F85" s="611">
        <v>2100</v>
      </c>
      <c r="G85" s="612"/>
      <c r="H85" s="502"/>
      <c r="I85" s="502"/>
    </row>
    <row r="86" s="85" customFormat="1" ht="28.5" customHeight="1" spans="1:9">
      <c r="A86" s="608"/>
      <c r="B86" s="501"/>
      <c r="C86" s="609" t="s">
        <v>175</v>
      </c>
      <c r="D86" s="609"/>
      <c r="E86" s="610" t="s">
        <v>132</v>
      </c>
      <c r="F86" s="611">
        <v>2214.5</v>
      </c>
      <c r="G86" s="612"/>
      <c r="H86" s="502"/>
      <c r="I86" s="502"/>
    </row>
    <row r="87" s="85" customFormat="1" ht="18" customHeight="1" spans="1:9">
      <c r="A87" s="608"/>
      <c r="B87" s="501"/>
      <c r="C87" s="609" t="s">
        <v>133</v>
      </c>
      <c r="D87" s="609"/>
      <c r="E87" s="610" t="s">
        <v>134</v>
      </c>
      <c r="F87" s="611">
        <v>1</v>
      </c>
      <c r="G87" s="612"/>
      <c r="H87" s="502"/>
      <c r="I87" s="502"/>
    </row>
    <row r="88" s="85" customFormat="1" ht="18" customHeight="1" spans="1:9">
      <c r="A88" s="608"/>
      <c r="B88" s="501"/>
      <c r="C88" s="609" t="s">
        <v>135</v>
      </c>
      <c r="D88" s="609"/>
      <c r="E88" s="610" t="s">
        <v>136</v>
      </c>
      <c r="F88" s="611">
        <v>136</v>
      </c>
      <c r="G88" s="612"/>
      <c r="H88" s="502"/>
      <c r="I88" s="502"/>
    </row>
    <row r="89" s="85" customFormat="1" ht="18" customHeight="1" spans="1:9">
      <c r="A89" s="608"/>
      <c r="B89" s="501"/>
      <c r="C89" s="609" t="s">
        <v>137</v>
      </c>
      <c r="D89" s="609"/>
      <c r="E89" s="610" t="s">
        <v>136</v>
      </c>
      <c r="F89" s="611">
        <v>24</v>
      </c>
      <c r="G89" s="612"/>
      <c r="H89" s="502"/>
      <c r="I89" s="502"/>
    </row>
    <row r="90" s="85" customFormat="1" ht="18" customHeight="1" spans="1:9">
      <c r="A90" s="608"/>
      <c r="B90" s="501"/>
      <c r="C90" s="609" t="s">
        <v>138</v>
      </c>
      <c r="D90" s="609"/>
      <c r="E90" s="610" t="s">
        <v>136</v>
      </c>
      <c r="F90" s="611">
        <v>50</v>
      </c>
      <c r="G90" s="612"/>
      <c r="H90" s="502"/>
      <c r="I90" s="502"/>
    </row>
    <row r="91" s="85" customFormat="1" ht="18" customHeight="1" spans="1:9">
      <c r="A91" s="608"/>
      <c r="B91" s="501"/>
      <c r="C91" s="609" t="s">
        <v>139</v>
      </c>
      <c r="D91" s="609"/>
      <c r="E91" s="610" t="s">
        <v>136</v>
      </c>
      <c r="F91" s="611">
        <v>17</v>
      </c>
      <c r="G91" s="612"/>
      <c r="H91" s="502"/>
      <c r="I91" s="502"/>
    </row>
    <row r="92" s="85" customFormat="1" ht="18" customHeight="1" spans="1:9">
      <c r="A92" s="608"/>
      <c r="B92" s="501"/>
      <c r="C92" s="609" t="s">
        <v>140</v>
      </c>
      <c r="D92" s="609"/>
      <c r="E92" s="610" t="s">
        <v>136</v>
      </c>
      <c r="F92" s="611">
        <v>308</v>
      </c>
      <c r="G92" s="612"/>
      <c r="H92" s="502"/>
      <c r="I92" s="502"/>
    </row>
    <row r="93" s="85" customFormat="1" ht="18" customHeight="1" spans="1:9">
      <c r="A93" s="608"/>
      <c r="B93" s="501"/>
      <c r="C93" s="609" t="s">
        <v>166</v>
      </c>
      <c r="D93" s="609"/>
      <c r="E93" s="610" t="s">
        <v>136</v>
      </c>
      <c r="F93" s="611">
        <v>10</v>
      </c>
      <c r="G93" s="612"/>
      <c r="H93" s="502"/>
      <c r="I93" s="502"/>
    </row>
    <row r="94" s="85" customFormat="1" ht="28.5" customHeight="1" spans="1:9">
      <c r="A94" s="608"/>
      <c r="B94" s="501"/>
      <c r="C94" s="609" t="s">
        <v>176</v>
      </c>
      <c r="D94" s="609"/>
      <c r="E94" s="610" t="s">
        <v>143</v>
      </c>
      <c r="F94" s="613">
        <v>5.3</v>
      </c>
      <c r="G94" s="614"/>
      <c r="H94" s="502"/>
      <c r="I94" s="502"/>
    </row>
    <row r="95" s="85" customFormat="1" ht="18" customHeight="1" spans="1:9">
      <c r="A95" s="608"/>
      <c r="B95" s="501"/>
      <c r="C95" s="609" t="s">
        <v>145</v>
      </c>
      <c r="D95" s="609"/>
      <c r="E95" s="610" t="s">
        <v>168</v>
      </c>
      <c r="F95" s="611">
        <v>671</v>
      </c>
      <c r="G95" s="612"/>
      <c r="H95" s="502"/>
      <c r="I95" s="502"/>
    </row>
    <row r="96" s="85" customFormat="1" ht="27.75" customHeight="1" spans="1:9">
      <c r="A96" s="608"/>
      <c r="B96" s="501"/>
      <c r="C96" s="609" t="s">
        <v>147</v>
      </c>
      <c r="D96" s="609"/>
      <c r="E96" s="610"/>
      <c r="F96" s="611"/>
      <c r="G96" s="612"/>
      <c r="H96" s="502"/>
      <c r="I96" s="502"/>
    </row>
    <row r="97" s="85" customFormat="1" ht="18" customHeight="1" spans="1:9">
      <c r="A97" s="608"/>
      <c r="B97" s="501"/>
      <c r="C97" s="609" t="s">
        <v>148</v>
      </c>
      <c r="D97" s="609"/>
      <c r="E97" s="610"/>
      <c r="F97" s="611"/>
      <c r="G97" s="612"/>
      <c r="H97" s="502"/>
      <c r="I97" s="502"/>
    </row>
    <row r="98" s="85" customFormat="1" ht="18" customHeight="1" spans="1:9">
      <c r="A98" s="608"/>
      <c r="B98" s="501"/>
      <c r="C98" s="609" t="s">
        <v>149</v>
      </c>
      <c r="D98" s="609"/>
      <c r="E98" s="610"/>
      <c r="F98" s="611"/>
      <c r="G98" s="612"/>
      <c r="H98" s="502"/>
      <c r="I98" s="502"/>
    </row>
    <row r="99" s="85" customFormat="1" ht="18" customHeight="1" spans="1:9">
      <c r="A99" s="608">
        <v>1.5</v>
      </c>
      <c r="B99" s="501"/>
      <c r="C99" s="609" t="s">
        <v>177</v>
      </c>
      <c r="D99" s="609"/>
      <c r="E99" s="610"/>
      <c r="F99" s="611"/>
      <c r="G99" s="612"/>
      <c r="H99" s="502"/>
      <c r="I99" s="502"/>
    </row>
    <row r="100" s="85" customFormat="1" ht="18" customHeight="1" spans="1:9">
      <c r="A100" s="608" t="s">
        <v>178</v>
      </c>
      <c r="B100" s="501"/>
      <c r="C100" s="609" t="s">
        <v>179</v>
      </c>
      <c r="D100" s="609"/>
      <c r="E100" s="610"/>
      <c r="F100" s="611"/>
      <c r="G100" s="612"/>
      <c r="H100" s="502"/>
      <c r="I100" s="502"/>
    </row>
    <row r="101" s="85" customFormat="1" ht="18" customHeight="1" spans="1:9">
      <c r="A101" s="608"/>
      <c r="B101" s="501"/>
      <c r="C101" s="609" t="s">
        <v>129</v>
      </c>
      <c r="D101" s="609"/>
      <c r="E101" s="610" t="s">
        <v>130</v>
      </c>
      <c r="F101" s="611">
        <v>2800</v>
      </c>
      <c r="G101" s="612"/>
      <c r="H101" s="502"/>
      <c r="I101" s="502"/>
    </row>
    <row r="102" s="85" customFormat="1" ht="26.25" customHeight="1" spans="1:9">
      <c r="A102" s="608"/>
      <c r="B102" s="501"/>
      <c r="C102" s="609" t="s">
        <v>180</v>
      </c>
      <c r="D102" s="609"/>
      <c r="E102" s="610" t="s">
        <v>132</v>
      </c>
      <c r="F102" s="611">
        <v>2150</v>
      </c>
      <c r="G102" s="614"/>
      <c r="H102" s="502"/>
      <c r="I102" s="502"/>
    </row>
    <row r="103" s="85" customFormat="1" ht="18" customHeight="1" spans="1:9">
      <c r="A103" s="608"/>
      <c r="B103" s="501"/>
      <c r="C103" s="609" t="s">
        <v>133</v>
      </c>
      <c r="D103" s="609"/>
      <c r="E103" s="610" t="s">
        <v>134</v>
      </c>
      <c r="F103" s="611">
        <v>1</v>
      </c>
      <c r="G103" s="612"/>
      <c r="H103" s="502"/>
      <c r="I103" s="502"/>
    </row>
    <row r="104" s="85" customFormat="1" ht="18" customHeight="1" spans="1:9">
      <c r="A104" s="608"/>
      <c r="B104" s="501"/>
      <c r="C104" s="609" t="s">
        <v>135</v>
      </c>
      <c r="D104" s="609"/>
      <c r="E104" s="610" t="s">
        <v>136</v>
      </c>
      <c r="F104" s="611">
        <v>383</v>
      </c>
      <c r="G104" s="612"/>
      <c r="H104" s="502"/>
      <c r="I104" s="502"/>
    </row>
    <row r="105" s="85" customFormat="1" ht="18" customHeight="1" spans="1:9">
      <c r="A105" s="608"/>
      <c r="B105" s="501"/>
      <c r="C105" s="609" t="s">
        <v>137</v>
      </c>
      <c r="D105" s="609"/>
      <c r="E105" s="610" t="s">
        <v>136</v>
      </c>
      <c r="F105" s="611">
        <v>30</v>
      </c>
      <c r="G105" s="612"/>
      <c r="H105" s="502"/>
      <c r="I105" s="502"/>
    </row>
    <row r="106" s="85" customFormat="1" ht="18" customHeight="1" spans="1:9">
      <c r="A106" s="608"/>
      <c r="B106" s="501"/>
      <c r="C106" s="609" t="s">
        <v>138</v>
      </c>
      <c r="D106" s="609"/>
      <c r="E106" s="610" t="s">
        <v>136</v>
      </c>
      <c r="F106" s="611">
        <v>50</v>
      </c>
      <c r="G106" s="612"/>
      <c r="H106" s="502"/>
      <c r="I106" s="502"/>
    </row>
    <row r="107" s="85" customFormat="1" ht="18" customHeight="1" spans="1:9">
      <c r="A107" s="608"/>
      <c r="B107" s="501"/>
      <c r="C107" s="609" t="s">
        <v>139</v>
      </c>
      <c r="D107" s="609"/>
      <c r="E107" s="610" t="s">
        <v>136</v>
      </c>
      <c r="F107" s="611">
        <v>30</v>
      </c>
      <c r="G107" s="612"/>
      <c r="H107" s="502"/>
      <c r="I107" s="502"/>
    </row>
    <row r="108" s="85" customFormat="1" ht="18" customHeight="1" spans="1:9">
      <c r="A108" s="608"/>
      <c r="B108" s="501"/>
      <c r="C108" s="609" t="s">
        <v>140</v>
      </c>
      <c r="D108" s="609"/>
      <c r="E108" s="610" t="s">
        <v>136</v>
      </c>
      <c r="F108" s="611">
        <v>100</v>
      </c>
      <c r="G108" s="612"/>
      <c r="H108" s="502"/>
      <c r="I108" s="502"/>
    </row>
    <row r="109" s="85" customFormat="1" ht="18" customHeight="1" spans="1:9">
      <c r="A109" s="608"/>
      <c r="B109" s="501"/>
      <c r="C109" s="609" t="s">
        <v>181</v>
      </c>
      <c r="D109" s="609"/>
      <c r="E109" s="610" t="s">
        <v>136</v>
      </c>
      <c r="F109" s="611">
        <v>50</v>
      </c>
      <c r="G109" s="612"/>
      <c r="H109" s="502"/>
      <c r="I109" s="502"/>
    </row>
    <row r="110" s="85" customFormat="1" ht="18" customHeight="1" spans="1:9">
      <c r="A110" s="608"/>
      <c r="B110" s="501"/>
      <c r="C110" s="609" t="s">
        <v>182</v>
      </c>
      <c r="D110" s="609"/>
      <c r="E110" s="610" t="s">
        <v>136</v>
      </c>
      <c r="F110" s="611">
        <v>25</v>
      </c>
      <c r="G110" s="612"/>
      <c r="H110" s="502"/>
      <c r="I110" s="502"/>
    </row>
    <row r="111" s="85" customFormat="1" ht="18" customHeight="1" spans="1:9">
      <c r="A111" s="608"/>
      <c r="B111" s="501"/>
      <c r="C111" s="609" t="s">
        <v>183</v>
      </c>
      <c r="D111" s="609"/>
      <c r="E111" s="610" t="s">
        <v>136</v>
      </c>
      <c r="F111" s="611">
        <v>30</v>
      </c>
      <c r="G111" s="612"/>
      <c r="H111" s="502"/>
      <c r="I111" s="502"/>
    </row>
    <row r="112" s="85" customFormat="1" ht="18" customHeight="1" spans="1:9">
      <c r="A112" s="608"/>
      <c r="B112" s="501"/>
      <c r="C112" s="609" t="s">
        <v>184</v>
      </c>
      <c r="D112" s="609"/>
      <c r="E112" s="610" t="s">
        <v>136</v>
      </c>
      <c r="F112" s="611">
        <v>8</v>
      </c>
      <c r="G112" s="612"/>
      <c r="H112" s="502"/>
      <c r="I112" s="502"/>
    </row>
    <row r="113" s="85" customFormat="1" ht="29.25" customHeight="1" spans="1:9">
      <c r="A113" s="608"/>
      <c r="B113" s="501"/>
      <c r="C113" s="609" t="s">
        <v>185</v>
      </c>
      <c r="D113" s="609"/>
      <c r="E113" s="610" t="s">
        <v>143</v>
      </c>
      <c r="F113" s="613">
        <v>5.7</v>
      </c>
      <c r="G113" s="612"/>
      <c r="H113" s="502"/>
      <c r="I113" s="502"/>
    </row>
    <row r="114" s="85" customFormat="1" ht="18" customHeight="1" spans="1:9">
      <c r="A114" s="608"/>
      <c r="B114" s="501"/>
      <c r="C114" s="609" t="s">
        <v>145</v>
      </c>
      <c r="D114" s="609"/>
      <c r="E114" s="610" t="s">
        <v>168</v>
      </c>
      <c r="F114" s="611">
        <v>546</v>
      </c>
      <c r="G114" s="612"/>
      <c r="H114" s="502"/>
      <c r="I114" s="502"/>
    </row>
    <row r="115" s="85" customFormat="1" ht="30.75" customHeight="1" spans="1:9">
      <c r="A115" s="608"/>
      <c r="B115" s="501"/>
      <c r="C115" s="609" t="s">
        <v>147</v>
      </c>
      <c r="D115" s="609"/>
      <c r="E115" s="610"/>
      <c r="F115" s="611"/>
      <c r="G115" s="612"/>
      <c r="H115" s="502"/>
      <c r="I115" s="502"/>
    </row>
    <row r="116" s="85" customFormat="1" ht="18" customHeight="1" spans="1:9">
      <c r="A116" s="608"/>
      <c r="B116" s="501"/>
      <c r="C116" s="609" t="s">
        <v>148</v>
      </c>
      <c r="D116" s="609"/>
      <c r="E116" s="610"/>
      <c r="F116" s="611"/>
      <c r="G116" s="612"/>
      <c r="H116" s="502"/>
      <c r="I116" s="502"/>
    </row>
    <row r="117" s="85" customFormat="1" ht="18" customHeight="1" spans="1:9">
      <c r="A117" s="608"/>
      <c r="B117" s="501"/>
      <c r="C117" s="609" t="s">
        <v>149</v>
      </c>
      <c r="D117" s="609"/>
      <c r="E117" s="610"/>
      <c r="F117" s="611"/>
      <c r="G117" s="612"/>
      <c r="H117" s="502"/>
      <c r="I117" s="502"/>
    </row>
    <row r="118" s="85" customFormat="1" ht="18" customHeight="1" spans="1:9">
      <c r="A118" s="608"/>
      <c r="B118" s="501"/>
      <c r="C118" s="609" t="s">
        <v>186</v>
      </c>
      <c r="D118" s="609"/>
      <c r="E118" s="610" t="s">
        <v>168</v>
      </c>
      <c r="F118" s="611">
        <v>657</v>
      </c>
      <c r="G118" s="612"/>
      <c r="H118" s="502"/>
      <c r="I118" s="502"/>
    </row>
    <row r="119" s="85" customFormat="1" ht="18" customHeight="1" spans="1:9">
      <c r="A119" s="608"/>
      <c r="B119" s="501"/>
      <c r="C119" s="609" t="s">
        <v>187</v>
      </c>
      <c r="D119" s="609"/>
      <c r="E119" s="610"/>
      <c r="F119" s="611"/>
      <c r="G119" s="612"/>
      <c r="H119" s="502"/>
      <c r="I119" s="502"/>
    </row>
    <row r="120" s="85" customFormat="1" ht="18" customHeight="1" spans="1:9">
      <c r="A120" s="608" t="s">
        <v>188</v>
      </c>
      <c r="B120" s="501"/>
      <c r="C120" s="609" t="s">
        <v>189</v>
      </c>
      <c r="D120" s="609"/>
      <c r="E120" s="610"/>
      <c r="F120" s="611"/>
      <c r="G120" s="612"/>
      <c r="H120" s="502"/>
      <c r="I120" s="502"/>
    </row>
    <row r="121" s="85" customFormat="1" ht="18" customHeight="1" spans="1:9">
      <c r="A121" s="608"/>
      <c r="B121" s="501"/>
      <c r="C121" s="609" t="s">
        <v>129</v>
      </c>
      <c r="D121" s="609"/>
      <c r="E121" s="610" t="s">
        <v>130</v>
      </c>
      <c r="F121" s="611">
        <v>1800</v>
      </c>
      <c r="G121" s="612"/>
      <c r="H121" s="502"/>
      <c r="I121" s="502"/>
    </row>
    <row r="122" s="85" customFormat="1" ht="28.5" customHeight="1" spans="1:9">
      <c r="A122" s="608"/>
      <c r="B122" s="501"/>
      <c r="C122" s="609" t="s">
        <v>180</v>
      </c>
      <c r="D122" s="609"/>
      <c r="E122" s="610" t="s">
        <v>132</v>
      </c>
      <c r="F122" s="611">
        <v>2150</v>
      </c>
      <c r="G122" s="614"/>
      <c r="H122" s="502"/>
      <c r="I122" s="502"/>
    </row>
    <row r="123" s="85" customFormat="1" ht="18" customHeight="1" spans="1:9">
      <c r="A123" s="608"/>
      <c r="B123" s="501"/>
      <c r="C123" s="609" t="s">
        <v>133</v>
      </c>
      <c r="D123" s="609"/>
      <c r="E123" s="610" t="s">
        <v>134</v>
      </c>
      <c r="F123" s="611">
        <v>1</v>
      </c>
      <c r="G123" s="614"/>
      <c r="H123" s="502"/>
      <c r="I123" s="502"/>
    </row>
    <row r="124" s="85" customFormat="1" ht="18" customHeight="1" spans="1:9">
      <c r="A124" s="608"/>
      <c r="B124" s="501"/>
      <c r="C124" s="609" t="s">
        <v>135</v>
      </c>
      <c r="D124" s="609"/>
      <c r="E124" s="610" t="s">
        <v>136</v>
      </c>
      <c r="F124" s="611">
        <v>213</v>
      </c>
      <c r="G124" s="614"/>
      <c r="H124" s="502"/>
      <c r="I124" s="502"/>
    </row>
    <row r="125" s="85" customFormat="1" ht="18" customHeight="1" spans="1:9">
      <c r="A125" s="608"/>
      <c r="B125" s="501"/>
      <c r="C125" s="609" t="s">
        <v>137</v>
      </c>
      <c r="D125" s="609"/>
      <c r="E125" s="610" t="s">
        <v>136</v>
      </c>
      <c r="F125" s="611">
        <v>48</v>
      </c>
      <c r="G125" s="614"/>
      <c r="H125" s="502"/>
      <c r="I125" s="502"/>
    </row>
    <row r="126" s="85" customFormat="1" ht="18" customHeight="1" spans="1:9">
      <c r="A126" s="608"/>
      <c r="B126" s="501"/>
      <c r="C126" s="609" t="s">
        <v>138</v>
      </c>
      <c r="D126" s="609"/>
      <c r="E126" s="610" t="s">
        <v>136</v>
      </c>
      <c r="F126" s="611">
        <v>50</v>
      </c>
      <c r="G126" s="614"/>
      <c r="H126" s="502"/>
      <c r="I126" s="502"/>
    </row>
    <row r="127" s="85" customFormat="1" ht="18" customHeight="1" spans="1:9">
      <c r="A127" s="608"/>
      <c r="B127" s="501"/>
      <c r="C127" s="609" t="s">
        <v>190</v>
      </c>
      <c r="D127" s="609"/>
      <c r="E127" s="610" t="s">
        <v>136</v>
      </c>
      <c r="F127" s="611">
        <v>25</v>
      </c>
      <c r="G127" s="614"/>
      <c r="H127" s="502"/>
      <c r="I127" s="502"/>
    </row>
    <row r="128" s="85" customFormat="1" ht="18" customHeight="1" spans="1:9">
      <c r="A128" s="608"/>
      <c r="B128" s="501"/>
      <c r="C128" s="609" t="s">
        <v>191</v>
      </c>
      <c r="D128" s="609"/>
      <c r="E128" s="610" t="s">
        <v>136</v>
      </c>
      <c r="F128" s="611">
        <v>30</v>
      </c>
      <c r="G128" s="614"/>
      <c r="H128" s="502"/>
      <c r="I128" s="502"/>
    </row>
    <row r="129" s="85" customFormat="1" ht="18" customHeight="1" spans="1:9">
      <c r="A129" s="608"/>
      <c r="B129" s="501"/>
      <c r="C129" s="609" t="s">
        <v>139</v>
      </c>
      <c r="D129" s="609"/>
      <c r="E129" s="610" t="s">
        <v>136</v>
      </c>
      <c r="F129" s="611">
        <v>16</v>
      </c>
      <c r="G129" s="614"/>
      <c r="H129" s="502"/>
      <c r="I129" s="502"/>
    </row>
    <row r="130" s="85" customFormat="1" ht="18" customHeight="1" spans="1:9">
      <c r="A130" s="608"/>
      <c r="B130" s="501"/>
      <c r="C130" s="609" t="s">
        <v>140</v>
      </c>
      <c r="D130" s="609"/>
      <c r="E130" s="610" t="s">
        <v>136</v>
      </c>
      <c r="F130" s="611">
        <v>100</v>
      </c>
      <c r="G130" s="614"/>
      <c r="H130" s="502"/>
      <c r="I130" s="502"/>
    </row>
    <row r="131" s="85" customFormat="1" ht="18" customHeight="1" spans="1:9">
      <c r="A131" s="608"/>
      <c r="B131" s="501"/>
      <c r="C131" s="609" t="s">
        <v>184</v>
      </c>
      <c r="D131" s="609"/>
      <c r="E131" s="610" t="s">
        <v>136</v>
      </c>
      <c r="F131" s="611">
        <v>6</v>
      </c>
      <c r="G131" s="614"/>
      <c r="H131" s="502"/>
      <c r="I131" s="502"/>
    </row>
    <row r="132" s="85" customFormat="1" ht="27.75" customHeight="1" spans="1:9">
      <c r="A132" s="608"/>
      <c r="B132" s="501"/>
      <c r="C132" s="609" t="s">
        <v>192</v>
      </c>
      <c r="D132" s="609"/>
      <c r="E132" s="610" t="s">
        <v>143</v>
      </c>
      <c r="F132" s="613">
        <v>5.5</v>
      </c>
      <c r="G132" s="612"/>
      <c r="H132" s="502"/>
      <c r="I132" s="502"/>
    </row>
    <row r="133" s="85" customFormat="1" ht="18" customHeight="1" spans="1:9">
      <c r="A133" s="608"/>
      <c r="B133" s="501"/>
      <c r="C133" s="609" t="s">
        <v>145</v>
      </c>
      <c r="D133" s="609"/>
      <c r="E133" s="610" t="s">
        <v>168</v>
      </c>
      <c r="F133" s="611">
        <v>1290</v>
      </c>
      <c r="G133" s="612"/>
      <c r="H133" s="502"/>
      <c r="I133" s="502"/>
    </row>
    <row r="134" s="85" customFormat="1" ht="27.75" customHeight="1" spans="1:9">
      <c r="A134" s="608"/>
      <c r="B134" s="501"/>
      <c r="C134" s="609" t="s">
        <v>147</v>
      </c>
      <c r="D134" s="609"/>
      <c r="E134" s="610"/>
      <c r="F134" s="611"/>
      <c r="G134" s="612"/>
      <c r="H134" s="502"/>
      <c r="I134" s="502"/>
    </row>
    <row r="135" s="85" customFormat="1" ht="18" customHeight="1" spans="1:9">
      <c r="A135" s="608"/>
      <c r="B135" s="501"/>
      <c r="C135" s="609" t="s">
        <v>148</v>
      </c>
      <c r="D135" s="609"/>
      <c r="E135" s="610"/>
      <c r="F135" s="611"/>
      <c r="G135" s="612"/>
      <c r="H135" s="502"/>
      <c r="I135" s="502"/>
    </row>
    <row r="136" s="85" customFormat="1" ht="18" customHeight="1" spans="1:9">
      <c r="A136" s="608"/>
      <c r="B136" s="501"/>
      <c r="C136" s="609" t="s">
        <v>149</v>
      </c>
      <c r="D136" s="609"/>
      <c r="E136" s="610"/>
      <c r="F136" s="611"/>
      <c r="G136" s="612"/>
      <c r="H136" s="502"/>
      <c r="I136" s="502"/>
    </row>
    <row r="137" s="85" customFormat="1" ht="18" customHeight="1" spans="1:9">
      <c r="A137" s="608"/>
      <c r="B137" s="501"/>
      <c r="C137" s="609" t="s">
        <v>193</v>
      </c>
      <c r="D137" s="609"/>
      <c r="E137" s="610" t="s">
        <v>168</v>
      </c>
      <c r="F137" s="611">
        <v>39</v>
      </c>
      <c r="G137" s="612"/>
      <c r="H137" s="502"/>
      <c r="I137" s="502"/>
    </row>
    <row r="138" s="85" customFormat="1" ht="18" customHeight="1" spans="1:9">
      <c r="A138" s="608"/>
      <c r="B138" s="501"/>
      <c r="C138" s="609" t="s">
        <v>194</v>
      </c>
      <c r="D138" s="609"/>
      <c r="E138" s="610"/>
      <c r="F138" s="611"/>
      <c r="G138" s="612"/>
      <c r="H138" s="502"/>
      <c r="I138" s="502"/>
    </row>
    <row r="139" s="85" customFormat="1" ht="18" customHeight="1" spans="1:9">
      <c r="A139" s="608"/>
      <c r="B139" s="501"/>
      <c r="C139" s="609" t="s">
        <v>195</v>
      </c>
      <c r="D139" s="609"/>
      <c r="E139" s="610"/>
      <c r="F139" s="611"/>
      <c r="G139" s="612"/>
      <c r="H139" s="502"/>
      <c r="I139" s="502"/>
    </row>
    <row r="140" s="85" customFormat="1" ht="18" customHeight="1" spans="1:9">
      <c r="A140" s="608"/>
      <c r="B140" s="501"/>
      <c r="C140" s="609" t="s">
        <v>196</v>
      </c>
      <c r="D140" s="609"/>
      <c r="E140" s="610"/>
      <c r="F140" s="611"/>
      <c r="G140" s="612"/>
      <c r="H140" s="502"/>
      <c r="I140" s="502"/>
    </row>
    <row r="141" s="85" customFormat="1" ht="18" customHeight="1" spans="1:9">
      <c r="A141" s="608"/>
      <c r="B141" s="501"/>
      <c r="C141" s="609" t="s">
        <v>197</v>
      </c>
      <c r="D141" s="609"/>
      <c r="E141" s="610"/>
      <c r="F141" s="611"/>
      <c r="G141" s="612"/>
      <c r="H141" s="502"/>
      <c r="I141" s="502"/>
    </row>
    <row r="142" s="85" customFormat="1" ht="18" customHeight="1" spans="1:9">
      <c r="A142" s="608"/>
      <c r="B142" s="501"/>
      <c r="C142" s="609" t="s">
        <v>196</v>
      </c>
      <c r="D142" s="609"/>
      <c r="E142" s="610"/>
      <c r="F142" s="611"/>
      <c r="G142" s="612"/>
      <c r="H142" s="502"/>
      <c r="I142" s="502"/>
    </row>
    <row r="143" s="85" customFormat="1" ht="18" customHeight="1" spans="1:9">
      <c r="A143" s="608"/>
      <c r="B143" s="501"/>
      <c r="C143" s="609" t="s">
        <v>198</v>
      </c>
      <c r="D143" s="609"/>
      <c r="E143" s="610"/>
      <c r="F143" s="611"/>
      <c r="G143" s="612"/>
      <c r="H143" s="502"/>
      <c r="I143" s="502"/>
    </row>
    <row r="144" s="85" customFormat="1" ht="18" customHeight="1" spans="1:9">
      <c r="A144" s="608"/>
      <c r="B144" s="501"/>
      <c r="C144" s="609" t="s">
        <v>199</v>
      </c>
      <c r="D144" s="609"/>
      <c r="E144" s="610"/>
      <c r="F144" s="611"/>
      <c r="G144" s="612"/>
      <c r="H144" s="502"/>
      <c r="I144" s="502"/>
    </row>
    <row r="145" s="85" customFormat="1" ht="18" customHeight="1" spans="1:9">
      <c r="A145" s="608"/>
      <c r="B145" s="501"/>
      <c r="C145" s="609" t="s">
        <v>186</v>
      </c>
      <c r="D145" s="609"/>
      <c r="E145" s="610" t="s">
        <v>168</v>
      </c>
      <c r="F145" s="611">
        <v>1283</v>
      </c>
      <c r="G145" s="612"/>
      <c r="H145" s="502"/>
      <c r="I145" s="502"/>
    </row>
    <row r="146" s="85" customFormat="1" ht="18" customHeight="1" spans="1:9">
      <c r="A146" s="608"/>
      <c r="B146" s="501"/>
      <c r="C146" s="609" t="s">
        <v>187</v>
      </c>
      <c r="D146" s="609"/>
      <c r="E146" s="610"/>
      <c r="F146" s="611"/>
      <c r="G146" s="612"/>
      <c r="H146" s="502"/>
      <c r="I146" s="502"/>
    </row>
    <row r="147" s="85" customFormat="1" ht="18" customHeight="1" spans="1:9">
      <c r="A147" s="608">
        <v>1.6</v>
      </c>
      <c r="B147" s="501"/>
      <c r="C147" s="609" t="s">
        <v>200</v>
      </c>
      <c r="D147" s="609"/>
      <c r="E147" s="610"/>
      <c r="F147" s="611"/>
      <c r="G147" s="612"/>
      <c r="H147" s="502"/>
      <c r="I147" s="502"/>
    </row>
    <row r="148" s="85" customFormat="1" ht="18" customHeight="1" spans="1:9">
      <c r="A148" s="608"/>
      <c r="B148" s="501"/>
      <c r="C148" s="609" t="s">
        <v>129</v>
      </c>
      <c r="D148" s="609"/>
      <c r="E148" s="610" t="s">
        <v>130</v>
      </c>
      <c r="F148" s="611">
        <v>850</v>
      </c>
      <c r="G148" s="612"/>
      <c r="H148" s="502"/>
      <c r="I148" s="502"/>
    </row>
    <row r="149" s="85" customFormat="1" ht="26.25" customHeight="1" spans="1:9">
      <c r="A149" s="608"/>
      <c r="B149" s="501"/>
      <c r="C149" s="609" t="s">
        <v>201</v>
      </c>
      <c r="D149" s="609"/>
      <c r="E149" s="610" t="s">
        <v>132</v>
      </c>
      <c r="F149" s="611">
        <v>838.5</v>
      </c>
      <c r="G149" s="612"/>
      <c r="H149" s="502"/>
      <c r="I149" s="502"/>
    </row>
    <row r="150" s="85" customFormat="1" ht="18" customHeight="1" spans="1:9">
      <c r="A150" s="608"/>
      <c r="B150" s="501"/>
      <c r="C150" s="609" t="s">
        <v>133</v>
      </c>
      <c r="D150" s="609"/>
      <c r="E150" s="610" t="s">
        <v>134</v>
      </c>
      <c r="F150" s="611">
        <v>1</v>
      </c>
      <c r="G150" s="612"/>
      <c r="H150" s="502"/>
      <c r="I150" s="502"/>
    </row>
    <row r="151" s="85" customFormat="1" ht="18" customHeight="1" spans="1:9">
      <c r="A151" s="608"/>
      <c r="B151" s="501"/>
      <c r="C151" s="609" t="s">
        <v>135</v>
      </c>
      <c r="D151" s="609"/>
      <c r="E151" s="610" t="s">
        <v>136</v>
      </c>
      <c r="F151" s="611">
        <v>128</v>
      </c>
      <c r="G151" s="612"/>
      <c r="H151" s="502"/>
      <c r="I151" s="502"/>
    </row>
    <row r="152" s="85" customFormat="1" ht="18" customHeight="1" spans="1:9">
      <c r="A152" s="608"/>
      <c r="B152" s="501"/>
      <c r="C152" s="609" t="s">
        <v>137</v>
      </c>
      <c r="D152" s="609"/>
      <c r="E152" s="610" t="s">
        <v>136</v>
      </c>
      <c r="F152" s="611">
        <v>2</v>
      </c>
      <c r="G152" s="612"/>
      <c r="H152" s="502"/>
      <c r="I152" s="502"/>
    </row>
    <row r="153" s="85" customFormat="1" ht="18" customHeight="1" spans="1:9">
      <c r="A153" s="608"/>
      <c r="B153" s="501"/>
      <c r="C153" s="609" t="s">
        <v>139</v>
      </c>
      <c r="D153" s="609"/>
      <c r="E153" s="610" t="s">
        <v>136</v>
      </c>
      <c r="F153" s="611">
        <v>10</v>
      </c>
      <c r="G153" s="612"/>
      <c r="H153" s="502"/>
      <c r="I153" s="502"/>
    </row>
    <row r="154" s="85" customFormat="1" ht="18" customHeight="1" spans="1:9">
      <c r="A154" s="608"/>
      <c r="B154" s="501"/>
      <c r="C154" s="609" t="s">
        <v>140</v>
      </c>
      <c r="D154" s="609"/>
      <c r="E154" s="610" t="s">
        <v>136</v>
      </c>
      <c r="F154" s="611">
        <v>68</v>
      </c>
      <c r="G154" s="612"/>
      <c r="H154" s="502"/>
      <c r="I154" s="502"/>
    </row>
    <row r="155" s="85" customFormat="1" ht="18" customHeight="1" spans="1:9">
      <c r="A155" s="608"/>
      <c r="B155" s="501"/>
      <c r="C155" s="609" t="s">
        <v>166</v>
      </c>
      <c r="D155" s="609"/>
      <c r="E155" s="610" t="s">
        <v>136</v>
      </c>
      <c r="F155" s="611">
        <v>2</v>
      </c>
      <c r="G155" s="612"/>
      <c r="H155" s="502"/>
      <c r="I155" s="502"/>
    </row>
    <row r="156" s="85" customFormat="1" ht="27" customHeight="1" spans="1:9">
      <c r="A156" s="608"/>
      <c r="B156" s="501"/>
      <c r="C156" s="609" t="s">
        <v>202</v>
      </c>
      <c r="D156" s="609"/>
      <c r="E156" s="610" t="s">
        <v>143</v>
      </c>
      <c r="F156" s="613">
        <v>1.8</v>
      </c>
      <c r="G156" s="612"/>
      <c r="H156" s="502"/>
      <c r="I156" s="502"/>
    </row>
    <row r="157" s="85" customFormat="1" ht="18" customHeight="1" spans="1:9">
      <c r="A157" s="608"/>
      <c r="B157" s="501"/>
      <c r="C157" s="609" t="s">
        <v>145</v>
      </c>
      <c r="D157" s="609"/>
      <c r="E157" s="610" t="s">
        <v>168</v>
      </c>
      <c r="F157" s="611">
        <v>202</v>
      </c>
      <c r="G157" s="612"/>
      <c r="H157" s="502"/>
      <c r="I157" s="502"/>
    </row>
    <row r="158" s="85" customFormat="1" ht="26.25" customHeight="1" spans="1:9">
      <c r="A158" s="608"/>
      <c r="B158" s="501"/>
      <c r="C158" s="609" t="s">
        <v>147</v>
      </c>
      <c r="D158" s="609"/>
      <c r="E158" s="610"/>
      <c r="F158" s="611"/>
      <c r="G158" s="612"/>
      <c r="H158" s="502"/>
      <c r="I158" s="502"/>
    </row>
    <row r="159" s="85" customFormat="1" ht="18" customHeight="1" spans="1:9">
      <c r="A159" s="608"/>
      <c r="B159" s="501"/>
      <c r="C159" s="609" t="s">
        <v>148</v>
      </c>
      <c r="D159" s="609"/>
      <c r="E159" s="610"/>
      <c r="F159" s="611"/>
      <c r="G159" s="612"/>
      <c r="H159" s="502"/>
      <c r="I159" s="502"/>
    </row>
    <row r="160" s="85" customFormat="1" ht="18" customHeight="1" spans="1:9">
      <c r="A160" s="608"/>
      <c r="B160" s="501"/>
      <c r="C160" s="609" t="s">
        <v>149</v>
      </c>
      <c r="D160" s="609"/>
      <c r="E160" s="610"/>
      <c r="F160" s="611"/>
      <c r="G160" s="612"/>
      <c r="H160" s="502"/>
      <c r="I160" s="502"/>
    </row>
    <row r="161" s="85" customFormat="1" ht="18" customHeight="1" spans="1:9">
      <c r="A161" s="608"/>
      <c r="B161" s="501"/>
      <c r="C161" s="609" t="s">
        <v>169</v>
      </c>
      <c r="D161" s="609"/>
      <c r="E161" s="610" t="s">
        <v>168</v>
      </c>
      <c r="F161" s="611">
        <v>55</v>
      </c>
      <c r="G161" s="612"/>
      <c r="H161" s="502"/>
      <c r="I161" s="502"/>
    </row>
    <row r="162" s="85" customFormat="1" ht="18" customHeight="1" spans="1:9">
      <c r="A162" s="608"/>
      <c r="B162" s="501"/>
      <c r="C162" s="609" t="s">
        <v>158</v>
      </c>
      <c r="D162" s="609"/>
      <c r="E162" s="610"/>
      <c r="F162" s="611"/>
      <c r="G162" s="612"/>
      <c r="H162" s="502"/>
      <c r="I162" s="502"/>
    </row>
    <row r="163" s="85" customFormat="1" ht="18" customHeight="1" spans="1:9">
      <c r="A163" s="608"/>
      <c r="B163" s="501"/>
      <c r="C163" s="609" t="s">
        <v>159</v>
      </c>
      <c r="D163" s="609"/>
      <c r="E163" s="610"/>
      <c r="F163" s="611"/>
      <c r="G163" s="612"/>
      <c r="H163" s="502"/>
      <c r="I163" s="502"/>
    </row>
    <row r="164" s="85" customFormat="1" ht="18" customHeight="1" spans="1:9">
      <c r="A164" s="608"/>
      <c r="B164" s="501"/>
      <c r="C164" s="609" t="s">
        <v>160</v>
      </c>
      <c r="D164" s="609"/>
      <c r="E164" s="610"/>
      <c r="F164" s="611"/>
      <c r="G164" s="612"/>
      <c r="H164" s="502"/>
      <c r="I164" s="502"/>
    </row>
    <row r="165" s="85" customFormat="1" ht="18" customHeight="1" spans="1:9">
      <c r="A165" s="608"/>
      <c r="B165" s="501"/>
      <c r="C165" s="609" t="s">
        <v>159</v>
      </c>
      <c r="D165" s="609"/>
      <c r="E165" s="610"/>
      <c r="F165" s="611"/>
      <c r="G165" s="612"/>
      <c r="H165" s="502"/>
      <c r="I165" s="502"/>
    </row>
    <row r="166" s="85" customFormat="1" ht="18" customHeight="1" spans="1:9">
      <c r="A166" s="608"/>
      <c r="B166" s="501"/>
      <c r="C166" s="609" t="s">
        <v>161</v>
      </c>
      <c r="D166" s="609"/>
      <c r="E166" s="610"/>
      <c r="F166" s="611"/>
      <c r="G166" s="612"/>
      <c r="H166" s="502"/>
      <c r="I166" s="502"/>
    </row>
    <row r="167" s="85" customFormat="1" ht="18" customHeight="1" spans="1:9">
      <c r="A167" s="608"/>
      <c r="B167" s="501"/>
      <c r="C167" s="609" t="s">
        <v>162</v>
      </c>
      <c r="D167" s="609"/>
      <c r="E167" s="610"/>
      <c r="F167" s="611"/>
      <c r="G167" s="612"/>
      <c r="H167" s="502"/>
      <c r="I167" s="502"/>
    </row>
    <row r="168" s="87" customFormat="1" ht="18" customHeight="1" spans="1:9">
      <c r="A168" s="181"/>
      <c r="B168" s="615"/>
      <c r="C168" s="616" t="s">
        <v>203</v>
      </c>
      <c r="D168" s="616"/>
      <c r="E168" s="617"/>
      <c r="F168" s="618"/>
      <c r="G168" s="614"/>
      <c r="H168" s="619"/>
      <c r="I168" s="619"/>
    </row>
    <row r="169" s="85" customFormat="1" ht="18" customHeight="1" spans="1:9">
      <c r="A169" s="608">
        <v>1.7</v>
      </c>
      <c r="B169" s="501"/>
      <c r="C169" s="609" t="s">
        <v>204</v>
      </c>
      <c r="D169" s="609"/>
      <c r="E169" s="610"/>
      <c r="F169" s="611"/>
      <c r="G169" s="612"/>
      <c r="H169" s="502"/>
      <c r="I169" s="502"/>
    </row>
    <row r="170" s="85" customFormat="1" ht="18" customHeight="1" spans="1:9">
      <c r="A170" s="608">
        <v>1.8</v>
      </c>
      <c r="B170" s="501"/>
      <c r="C170" s="609" t="s">
        <v>205</v>
      </c>
      <c r="D170" s="609"/>
      <c r="E170" s="610"/>
      <c r="F170" s="611"/>
      <c r="G170" s="612"/>
      <c r="H170" s="502"/>
      <c r="I170" s="502"/>
    </row>
    <row r="171" s="85" customFormat="1" ht="18" customHeight="1" spans="1:9">
      <c r="A171" s="608"/>
      <c r="B171" s="501"/>
      <c r="C171" s="609" t="s">
        <v>206</v>
      </c>
      <c r="D171" s="609"/>
      <c r="E171" s="610" t="s">
        <v>146</v>
      </c>
      <c r="F171" s="611">
        <v>170</v>
      </c>
      <c r="G171" s="612"/>
      <c r="H171" s="502"/>
      <c r="I171" s="502"/>
    </row>
    <row r="172" s="85" customFormat="1" ht="18" customHeight="1" spans="1:9">
      <c r="A172" s="608"/>
      <c r="B172" s="501"/>
      <c r="C172" s="609" t="s">
        <v>207</v>
      </c>
      <c r="D172" s="609"/>
      <c r="E172" s="610"/>
      <c r="F172" s="611"/>
      <c r="G172" s="612"/>
      <c r="H172" s="502"/>
      <c r="I172" s="502"/>
    </row>
    <row r="173" s="85" customFormat="1" ht="18" customHeight="1" spans="1:9">
      <c r="A173" s="608"/>
      <c r="B173" s="501"/>
      <c r="C173" s="609" t="s">
        <v>208</v>
      </c>
      <c r="D173" s="609"/>
      <c r="E173" s="610"/>
      <c r="F173" s="611"/>
      <c r="G173" s="612"/>
      <c r="H173" s="502"/>
      <c r="I173" s="502"/>
    </row>
    <row r="174" s="85" customFormat="1" ht="18" customHeight="1" spans="1:9">
      <c r="A174" s="608"/>
      <c r="B174" s="501"/>
      <c r="C174" s="609" t="s">
        <v>209</v>
      </c>
      <c r="D174" s="609"/>
      <c r="E174" s="610"/>
      <c r="F174" s="611"/>
      <c r="G174" s="612"/>
      <c r="H174" s="502"/>
      <c r="I174" s="502"/>
    </row>
    <row r="175" s="85" customFormat="1" ht="18" customHeight="1" spans="1:9">
      <c r="A175" s="608"/>
      <c r="B175" s="501"/>
      <c r="C175" s="609" t="s">
        <v>210</v>
      </c>
      <c r="D175" s="609"/>
      <c r="E175" s="610" t="s">
        <v>211</v>
      </c>
      <c r="F175" s="611">
        <v>22.4</v>
      </c>
      <c r="G175" s="612"/>
      <c r="H175" s="502"/>
      <c r="I175" s="502"/>
    </row>
    <row r="176" s="85" customFormat="1" ht="18" customHeight="1" spans="1:9">
      <c r="A176" s="608"/>
      <c r="B176" s="501"/>
      <c r="C176" s="609" t="s">
        <v>212</v>
      </c>
      <c r="D176" s="609"/>
      <c r="E176" s="610" t="s">
        <v>211</v>
      </c>
      <c r="F176" s="611">
        <v>232.4</v>
      </c>
      <c r="G176" s="612"/>
      <c r="H176" s="502"/>
      <c r="I176" s="502"/>
    </row>
    <row r="177" s="85" customFormat="1" ht="18" customHeight="1" spans="1:9">
      <c r="A177" s="608"/>
      <c r="B177" s="501"/>
      <c r="C177" s="609" t="s">
        <v>129</v>
      </c>
      <c r="D177" s="609"/>
      <c r="E177" s="610" t="s">
        <v>211</v>
      </c>
      <c r="F177" s="611">
        <v>438.83</v>
      </c>
      <c r="G177" s="612"/>
      <c r="H177" s="502"/>
      <c r="I177" s="502"/>
    </row>
    <row r="178" s="85" customFormat="1" ht="18" customHeight="1" spans="1:9">
      <c r="A178" s="608"/>
      <c r="B178" s="501"/>
      <c r="C178" s="609" t="s">
        <v>213</v>
      </c>
      <c r="D178" s="609"/>
      <c r="E178" s="610" t="s">
        <v>132</v>
      </c>
      <c r="F178" s="611">
        <v>1860</v>
      </c>
      <c r="G178" s="612"/>
      <c r="H178" s="502"/>
      <c r="I178" s="502"/>
    </row>
    <row r="179" s="85" customFormat="1" ht="18" customHeight="1" spans="1:9">
      <c r="A179" s="608"/>
      <c r="B179" s="501"/>
      <c r="C179" s="609" t="s">
        <v>133</v>
      </c>
      <c r="D179" s="609"/>
      <c r="E179" s="610" t="s">
        <v>134</v>
      </c>
      <c r="F179" s="611">
        <v>1</v>
      </c>
      <c r="G179" s="612"/>
      <c r="H179" s="502"/>
      <c r="I179" s="502"/>
    </row>
    <row r="180" s="87" customFormat="1" ht="18" customHeight="1" spans="1:9">
      <c r="A180" s="181"/>
      <c r="B180" s="615"/>
      <c r="C180" s="616" t="s">
        <v>203</v>
      </c>
      <c r="D180" s="616"/>
      <c r="E180" s="617"/>
      <c r="F180" s="618"/>
      <c r="G180" s="614"/>
      <c r="H180" s="619"/>
      <c r="I180" s="619"/>
    </row>
    <row r="181" s="85" customFormat="1" ht="18" customHeight="1" spans="1:9">
      <c r="A181" s="608">
        <v>2</v>
      </c>
      <c r="B181" s="501"/>
      <c r="C181" s="609" t="s">
        <v>214</v>
      </c>
      <c r="D181" s="609"/>
      <c r="E181" s="610"/>
      <c r="F181" s="611"/>
      <c r="G181" s="612"/>
      <c r="H181" s="502"/>
      <c r="I181" s="502"/>
    </row>
    <row r="182" s="85" customFormat="1" ht="18" customHeight="1" spans="1:9">
      <c r="A182" s="608"/>
      <c r="B182" s="501"/>
      <c r="C182" s="609" t="s">
        <v>129</v>
      </c>
      <c r="D182" s="609"/>
      <c r="E182" s="610" t="s">
        <v>130</v>
      </c>
      <c r="F182" s="611">
        <v>3500</v>
      </c>
      <c r="G182" s="612"/>
      <c r="H182" s="502"/>
      <c r="I182" s="502"/>
    </row>
    <row r="183" s="85" customFormat="1" ht="25.5" customHeight="1" spans="1:9">
      <c r="A183" s="608"/>
      <c r="B183" s="501"/>
      <c r="C183" s="609" t="s">
        <v>215</v>
      </c>
      <c r="D183" s="609"/>
      <c r="E183" s="610" t="s">
        <v>132</v>
      </c>
      <c r="F183" s="611">
        <v>1784.5</v>
      </c>
      <c r="G183" s="612"/>
      <c r="H183" s="502"/>
      <c r="I183" s="502"/>
    </row>
    <row r="184" s="85" customFormat="1" ht="18" customHeight="1" spans="1:9">
      <c r="A184" s="608"/>
      <c r="B184" s="501"/>
      <c r="C184" s="616" t="s">
        <v>133</v>
      </c>
      <c r="D184" s="616"/>
      <c r="E184" s="617" t="s">
        <v>134</v>
      </c>
      <c r="F184" s="618">
        <v>1</v>
      </c>
      <c r="G184" s="614"/>
      <c r="H184" s="502"/>
      <c r="I184" s="502"/>
    </row>
    <row r="185" s="85" customFormat="1" ht="18" customHeight="1" spans="1:9">
      <c r="A185" s="608"/>
      <c r="B185" s="501"/>
      <c r="C185" s="609" t="s">
        <v>216</v>
      </c>
      <c r="D185" s="609"/>
      <c r="E185" s="610" t="s">
        <v>136</v>
      </c>
      <c r="F185" s="611">
        <v>208</v>
      </c>
      <c r="G185" s="612"/>
      <c r="H185" s="502"/>
      <c r="I185" s="502"/>
    </row>
    <row r="186" s="85" customFormat="1" ht="18" customHeight="1" spans="1:9">
      <c r="A186" s="608"/>
      <c r="B186" s="501"/>
      <c r="C186" s="609" t="s">
        <v>139</v>
      </c>
      <c r="D186" s="609"/>
      <c r="E186" s="610" t="s">
        <v>136</v>
      </c>
      <c r="F186" s="611">
        <v>79</v>
      </c>
      <c r="G186" s="612"/>
      <c r="H186" s="502"/>
      <c r="I186" s="502"/>
    </row>
    <row r="187" s="85" customFormat="1" ht="18" customHeight="1" spans="1:9">
      <c r="A187" s="608"/>
      <c r="B187" s="501"/>
      <c r="C187" s="609" t="s">
        <v>217</v>
      </c>
      <c r="D187" s="609"/>
      <c r="E187" s="610" t="s">
        <v>136</v>
      </c>
      <c r="F187" s="611">
        <v>13</v>
      </c>
      <c r="G187" s="612"/>
      <c r="H187" s="502"/>
      <c r="I187" s="502"/>
    </row>
    <row r="188" s="85" customFormat="1" ht="18" customHeight="1" spans="1:9">
      <c r="A188" s="608"/>
      <c r="B188" s="501"/>
      <c r="C188" s="609" t="s">
        <v>140</v>
      </c>
      <c r="D188" s="609"/>
      <c r="E188" s="610" t="s">
        <v>136</v>
      </c>
      <c r="F188" s="611">
        <v>50</v>
      </c>
      <c r="G188" s="612"/>
      <c r="H188" s="502"/>
      <c r="I188" s="502"/>
    </row>
    <row r="189" s="85" customFormat="1" ht="18" customHeight="1" spans="1:9">
      <c r="A189" s="608"/>
      <c r="B189" s="501"/>
      <c r="C189" s="609" t="s">
        <v>138</v>
      </c>
      <c r="D189" s="609"/>
      <c r="E189" s="610" t="s">
        <v>136</v>
      </c>
      <c r="F189" s="611">
        <v>100</v>
      </c>
      <c r="G189" s="612"/>
      <c r="H189" s="502"/>
      <c r="I189" s="502"/>
    </row>
    <row r="190" s="85" customFormat="1" ht="18" customHeight="1" spans="1:9">
      <c r="A190" s="608"/>
      <c r="B190" s="501"/>
      <c r="C190" s="609" t="s">
        <v>218</v>
      </c>
      <c r="D190" s="609"/>
      <c r="E190" s="610" t="s">
        <v>143</v>
      </c>
      <c r="F190" s="611">
        <v>1</v>
      </c>
      <c r="G190" s="612"/>
      <c r="H190" s="502"/>
      <c r="I190" s="502"/>
    </row>
    <row r="191" s="85" customFormat="1" ht="18" customHeight="1" spans="1:9">
      <c r="A191" s="608"/>
      <c r="B191" s="501"/>
      <c r="C191" s="609" t="s">
        <v>166</v>
      </c>
      <c r="D191" s="609"/>
      <c r="E191" s="610" t="s">
        <v>136</v>
      </c>
      <c r="F191" s="611">
        <v>2</v>
      </c>
      <c r="G191" s="612"/>
      <c r="H191" s="502"/>
      <c r="I191" s="502"/>
    </row>
    <row r="192" s="85" customFormat="1" ht="27" customHeight="1" spans="1:9">
      <c r="A192" s="608"/>
      <c r="B192" s="501"/>
      <c r="C192" s="609" t="s">
        <v>219</v>
      </c>
      <c r="D192" s="609"/>
      <c r="E192" s="610" t="s">
        <v>143</v>
      </c>
      <c r="F192" s="613">
        <v>5</v>
      </c>
      <c r="G192" s="612"/>
      <c r="H192" s="502"/>
      <c r="I192" s="502"/>
    </row>
    <row r="193" s="87" customFormat="1" ht="18" customHeight="1" spans="1:9">
      <c r="A193" s="181"/>
      <c r="B193" s="615"/>
      <c r="C193" s="616" t="s">
        <v>203</v>
      </c>
      <c r="D193" s="616"/>
      <c r="E193" s="617"/>
      <c r="F193" s="620"/>
      <c r="G193" s="614"/>
      <c r="H193" s="619"/>
      <c r="I193" s="619"/>
    </row>
    <row r="194" s="85" customFormat="1" ht="18" customHeight="1" spans="1:9">
      <c r="A194" s="608">
        <v>3</v>
      </c>
      <c r="B194" s="501"/>
      <c r="C194" s="609" t="s">
        <v>220</v>
      </c>
      <c r="D194" s="609"/>
      <c r="E194" s="610"/>
      <c r="F194" s="611"/>
      <c r="G194" s="612"/>
      <c r="H194" s="502"/>
      <c r="I194" s="502"/>
    </row>
    <row r="195" s="85" customFormat="1" ht="18" customHeight="1" spans="1:9">
      <c r="A195" s="608"/>
      <c r="B195" s="501"/>
      <c r="C195" s="609" t="s">
        <v>221</v>
      </c>
      <c r="D195" s="609"/>
      <c r="E195" s="610" t="s">
        <v>211</v>
      </c>
      <c r="F195" s="611">
        <v>200</v>
      </c>
      <c r="G195" s="612"/>
      <c r="H195" s="502"/>
      <c r="I195" s="502"/>
    </row>
    <row r="196" s="85" customFormat="1" ht="18" customHeight="1" spans="1:9">
      <c r="A196" s="608"/>
      <c r="B196" s="501"/>
      <c r="C196" s="609" t="s">
        <v>222</v>
      </c>
      <c r="D196" s="609"/>
      <c r="E196" s="610" t="s">
        <v>211</v>
      </c>
      <c r="F196" s="611">
        <v>134</v>
      </c>
      <c r="G196" s="612"/>
      <c r="H196" s="502"/>
      <c r="I196" s="502"/>
    </row>
    <row r="197" s="85" customFormat="1" ht="18" customHeight="1" spans="1:9">
      <c r="A197" s="608"/>
      <c r="B197" s="501"/>
      <c r="C197" s="609" t="s">
        <v>129</v>
      </c>
      <c r="D197" s="609"/>
      <c r="E197" s="610" t="s">
        <v>211</v>
      </c>
      <c r="F197" s="611">
        <v>5000</v>
      </c>
      <c r="G197" s="612"/>
      <c r="H197" s="502"/>
      <c r="I197" s="502"/>
    </row>
    <row r="198" s="85" customFormat="1" ht="28.5" customHeight="1" spans="1:9">
      <c r="A198" s="608"/>
      <c r="B198" s="501"/>
      <c r="C198" s="609" t="s">
        <v>223</v>
      </c>
      <c r="D198" s="609"/>
      <c r="E198" s="610" t="s">
        <v>132</v>
      </c>
      <c r="F198" s="611">
        <v>6063</v>
      </c>
      <c r="G198" s="612"/>
      <c r="H198" s="502"/>
      <c r="I198" s="502"/>
    </row>
    <row r="199" s="85" customFormat="1" ht="18" customHeight="1" spans="1:9">
      <c r="A199" s="608"/>
      <c r="B199" s="501"/>
      <c r="C199" s="609" t="s">
        <v>133</v>
      </c>
      <c r="D199" s="609"/>
      <c r="E199" s="610" t="s">
        <v>134</v>
      </c>
      <c r="F199" s="611">
        <v>1</v>
      </c>
      <c r="G199" s="612"/>
      <c r="H199" s="502"/>
      <c r="I199" s="502"/>
    </row>
    <row r="200" s="85" customFormat="1" ht="18" customHeight="1" spans="1:9">
      <c r="A200" s="608"/>
      <c r="B200" s="501"/>
      <c r="C200" s="609" t="s">
        <v>224</v>
      </c>
      <c r="D200" s="609"/>
      <c r="E200" s="610" t="s">
        <v>211</v>
      </c>
      <c r="F200" s="611">
        <v>1551</v>
      </c>
      <c r="G200" s="612"/>
      <c r="H200" s="502"/>
      <c r="I200" s="502"/>
    </row>
    <row r="201" s="85" customFormat="1" ht="18" customHeight="1" spans="1:9">
      <c r="A201" s="608"/>
      <c r="B201" s="501"/>
      <c r="C201" s="609" t="s">
        <v>225</v>
      </c>
      <c r="D201" s="609"/>
      <c r="E201" s="610" t="s">
        <v>211</v>
      </c>
      <c r="F201" s="611">
        <v>100</v>
      </c>
      <c r="G201" s="612"/>
      <c r="H201" s="502"/>
      <c r="I201" s="502"/>
    </row>
    <row r="202" s="85" customFormat="1" ht="18" customHeight="1" spans="1:9">
      <c r="A202" s="608"/>
      <c r="B202" s="501"/>
      <c r="C202" s="609" t="s">
        <v>226</v>
      </c>
      <c r="D202" s="609"/>
      <c r="E202" s="610" t="s">
        <v>143</v>
      </c>
      <c r="F202" s="611">
        <v>10</v>
      </c>
      <c r="G202" s="612"/>
      <c r="H202" s="502"/>
      <c r="I202" s="502"/>
    </row>
    <row r="203" s="85" customFormat="1" ht="18" customHeight="1" spans="1:9">
      <c r="A203" s="608"/>
      <c r="B203" s="501"/>
      <c r="C203" s="609" t="s">
        <v>227</v>
      </c>
      <c r="D203" s="609"/>
      <c r="E203" s="610" t="s">
        <v>211</v>
      </c>
      <c r="F203" s="611">
        <v>5</v>
      </c>
      <c r="G203" s="612"/>
      <c r="H203" s="502"/>
      <c r="I203" s="502"/>
    </row>
    <row r="204" s="85" customFormat="1" ht="18" customHeight="1" spans="1:9">
      <c r="A204" s="608"/>
      <c r="B204" s="501"/>
      <c r="C204" s="609" t="s">
        <v>228</v>
      </c>
      <c r="D204" s="609"/>
      <c r="E204" s="610" t="s">
        <v>143</v>
      </c>
      <c r="F204" s="613">
        <v>1.8</v>
      </c>
      <c r="G204" s="612"/>
      <c r="H204" s="502"/>
      <c r="I204" s="502"/>
    </row>
    <row r="205" s="87" customFormat="1" ht="18" customHeight="1" spans="1:9">
      <c r="A205" s="181"/>
      <c r="B205" s="615"/>
      <c r="C205" s="616" t="s">
        <v>203</v>
      </c>
      <c r="D205" s="616"/>
      <c r="E205" s="617"/>
      <c r="F205" s="620"/>
      <c r="G205" s="614"/>
      <c r="H205" s="619"/>
      <c r="I205" s="619"/>
    </row>
    <row r="206" s="85" customFormat="1" ht="18" customHeight="1" spans="1:9">
      <c r="A206" s="608">
        <v>4</v>
      </c>
      <c r="B206" s="501"/>
      <c r="C206" s="609" t="s">
        <v>229</v>
      </c>
      <c r="D206" s="609"/>
      <c r="E206" s="610"/>
      <c r="F206" s="611"/>
      <c r="G206" s="612"/>
      <c r="H206" s="502"/>
      <c r="I206" s="502"/>
    </row>
    <row r="207" s="85" customFormat="1" ht="18" customHeight="1" spans="1:9">
      <c r="A207" s="608"/>
      <c r="B207" s="501"/>
      <c r="C207" s="609" t="s">
        <v>129</v>
      </c>
      <c r="D207" s="609"/>
      <c r="E207" s="610" t="s">
        <v>130</v>
      </c>
      <c r="F207" s="611">
        <v>2000</v>
      </c>
      <c r="G207" s="612"/>
      <c r="H207" s="502"/>
      <c r="I207" s="502"/>
    </row>
    <row r="208" s="85" customFormat="1" ht="25.5" customHeight="1" spans="1:9">
      <c r="A208" s="608"/>
      <c r="B208" s="501"/>
      <c r="C208" s="609" t="s">
        <v>230</v>
      </c>
      <c r="D208" s="609"/>
      <c r="E208" s="610" t="s">
        <v>132</v>
      </c>
      <c r="F208" s="611">
        <v>2773.5</v>
      </c>
      <c r="G208" s="612"/>
      <c r="H208" s="502"/>
      <c r="I208" s="502"/>
    </row>
    <row r="209" s="85" customFormat="1" ht="18" customHeight="1" spans="1:9">
      <c r="A209" s="608"/>
      <c r="B209" s="501"/>
      <c r="C209" s="609" t="s">
        <v>133</v>
      </c>
      <c r="D209" s="609"/>
      <c r="E209" s="610" t="s">
        <v>134</v>
      </c>
      <c r="F209" s="611">
        <v>1</v>
      </c>
      <c r="G209" s="612"/>
      <c r="H209" s="502"/>
      <c r="I209" s="502"/>
    </row>
    <row r="210" s="85" customFormat="1" ht="18" customHeight="1" spans="1:9">
      <c r="A210" s="608"/>
      <c r="B210" s="501"/>
      <c r="C210" s="609" t="s">
        <v>135</v>
      </c>
      <c r="D210" s="609"/>
      <c r="E210" s="610" t="s">
        <v>136</v>
      </c>
      <c r="F210" s="611">
        <v>169</v>
      </c>
      <c r="G210" s="612"/>
      <c r="H210" s="502"/>
      <c r="I210" s="502"/>
    </row>
    <row r="211" s="85" customFormat="1" ht="18" customHeight="1" spans="1:9">
      <c r="A211" s="608"/>
      <c r="B211" s="501"/>
      <c r="C211" s="609" t="s">
        <v>137</v>
      </c>
      <c r="D211" s="609"/>
      <c r="E211" s="610" t="s">
        <v>136</v>
      </c>
      <c r="F211" s="611">
        <v>13</v>
      </c>
      <c r="G211" s="612"/>
      <c r="H211" s="502"/>
      <c r="I211" s="502"/>
    </row>
    <row r="212" s="85" customFormat="1" ht="18" customHeight="1" spans="1:9">
      <c r="A212" s="608"/>
      <c r="B212" s="501"/>
      <c r="C212" s="609" t="s">
        <v>138</v>
      </c>
      <c r="D212" s="609"/>
      <c r="E212" s="610" t="s">
        <v>136</v>
      </c>
      <c r="F212" s="611">
        <v>54</v>
      </c>
      <c r="G212" s="612"/>
      <c r="H212" s="502"/>
      <c r="I212" s="502"/>
    </row>
    <row r="213" s="85" customFormat="1" ht="18" customHeight="1" spans="1:9">
      <c r="A213" s="608"/>
      <c r="B213" s="501"/>
      <c r="C213" s="609" t="s">
        <v>139</v>
      </c>
      <c r="D213" s="609"/>
      <c r="E213" s="610" t="s">
        <v>136</v>
      </c>
      <c r="F213" s="611">
        <v>18</v>
      </c>
      <c r="G213" s="612"/>
      <c r="H213" s="502"/>
      <c r="I213" s="502"/>
    </row>
    <row r="214" s="85" customFormat="1" ht="18" customHeight="1" spans="1:9">
      <c r="A214" s="608"/>
      <c r="B214" s="501"/>
      <c r="C214" s="609" t="s">
        <v>140</v>
      </c>
      <c r="D214" s="609"/>
      <c r="E214" s="610" t="s">
        <v>136</v>
      </c>
      <c r="F214" s="611">
        <v>269</v>
      </c>
      <c r="G214" s="612"/>
      <c r="H214" s="502"/>
      <c r="I214" s="502"/>
    </row>
    <row r="215" s="85" customFormat="1" ht="18" customHeight="1" spans="1:9">
      <c r="A215" s="608"/>
      <c r="B215" s="501"/>
      <c r="C215" s="609" t="s">
        <v>166</v>
      </c>
      <c r="D215" s="609"/>
      <c r="E215" s="610" t="s">
        <v>136</v>
      </c>
      <c r="F215" s="611">
        <v>8</v>
      </c>
      <c r="G215" s="612"/>
      <c r="H215" s="502"/>
      <c r="I215" s="502"/>
    </row>
    <row r="216" s="85" customFormat="1" ht="25.5" customHeight="1" spans="1:9">
      <c r="A216" s="608"/>
      <c r="B216" s="501"/>
      <c r="C216" s="609" t="s">
        <v>231</v>
      </c>
      <c r="D216" s="609"/>
      <c r="E216" s="610" t="s">
        <v>143</v>
      </c>
      <c r="F216" s="611">
        <v>3.916044</v>
      </c>
      <c r="G216" s="612"/>
      <c r="H216" s="502"/>
      <c r="I216" s="502"/>
    </row>
    <row r="217" s="85" customFormat="1" ht="18" customHeight="1" spans="1:9">
      <c r="A217" s="608"/>
      <c r="B217" s="501"/>
      <c r="C217" s="609" t="s">
        <v>144</v>
      </c>
      <c r="D217" s="609"/>
      <c r="E217" s="610" t="s">
        <v>136</v>
      </c>
      <c r="F217" s="611">
        <v>29</v>
      </c>
      <c r="G217" s="612"/>
      <c r="H217" s="502"/>
      <c r="I217" s="502"/>
    </row>
    <row r="218" s="85" customFormat="1" ht="18" customHeight="1" spans="1:9">
      <c r="A218" s="608"/>
      <c r="B218" s="501"/>
      <c r="C218" s="609" t="s">
        <v>145</v>
      </c>
      <c r="D218" s="609"/>
      <c r="E218" s="610" t="s">
        <v>168</v>
      </c>
      <c r="F218" s="611">
        <v>772</v>
      </c>
      <c r="G218" s="612"/>
      <c r="H218" s="502"/>
      <c r="I218" s="502"/>
    </row>
    <row r="219" s="85" customFormat="1" ht="27" customHeight="1" spans="1:9">
      <c r="A219" s="608"/>
      <c r="B219" s="501"/>
      <c r="C219" s="609" t="s">
        <v>147</v>
      </c>
      <c r="D219" s="609"/>
      <c r="E219" s="610"/>
      <c r="F219" s="611"/>
      <c r="G219" s="612"/>
      <c r="H219" s="502"/>
      <c r="I219" s="502"/>
    </row>
    <row r="220" s="85" customFormat="1" ht="18" customHeight="1" spans="1:9">
      <c r="A220" s="608"/>
      <c r="B220" s="501"/>
      <c r="C220" s="609" t="s">
        <v>148</v>
      </c>
      <c r="D220" s="609"/>
      <c r="E220" s="610"/>
      <c r="F220" s="611"/>
      <c r="G220" s="612"/>
      <c r="H220" s="502"/>
      <c r="I220" s="502"/>
    </row>
    <row r="221" s="85" customFormat="1" ht="18" customHeight="1" spans="1:9">
      <c r="A221" s="608"/>
      <c r="B221" s="501"/>
      <c r="C221" s="609" t="s">
        <v>149</v>
      </c>
      <c r="D221" s="609"/>
      <c r="E221" s="610"/>
      <c r="F221" s="611"/>
      <c r="G221" s="612"/>
      <c r="H221" s="502"/>
      <c r="I221" s="502"/>
    </row>
    <row r="222" s="85" customFormat="1" ht="18" customHeight="1" spans="1:9">
      <c r="A222" s="608"/>
      <c r="B222" s="501"/>
      <c r="C222" s="609" t="s">
        <v>169</v>
      </c>
      <c r="D222" s="609"/>
      <c r="E222" s="610" t="s">
        <v>168</v>
      </c>
      <c r="F222" s="611">
        <v>68</v>
      </c>
      <c r="G222" s="612"/>
      <c r="H222" s="502"/>
      <c r="I222" s="502"/>
    </row>
    <row r="223" s="85" customFormat="1" ht="18" customHeight="1" spans="1:9">
      <c r="A223" s="608"/>
      <c r="B223" s="501"/>
      <c r="C223" s="609" t="s">
        <v>158</v>
      </c>
      <c r="D223" s="609"/>
      <c r="E223" s="610"/>
      <c r="F223" s="611"/>
      <c r="G223" s="612"/>
      <c r="H223" s="502"/>
      <c r="I223" s="502"/>
    </row>
    <row r="224" s="85" customFormat="1" ht="18" customHeight="1" spans="1:9">
      <c r="A224" s="608"/>
      <c r="B224" s="501"/>
      <c r="C224" s="609" t="s">
        <v>159</v>
      </c>
      <c r="D224" s="609"/>
      <c r="E224" s="610"/>
      <c r="F224" s="611"/>
      <c r="G224" s="612"/>
      <c r="H224" s="502"/>
      <c r="I224" s="502"/>
    </row>
    <row r="225" s="85" customFormat="1" ht="18" customHeight="1" spans="1:9">
      <c r="A225" s="608"/>
      <c r="B225" s="501"/>
      <c r="C225" s="609" t="s">
        <v>160</v>
      </c>
      <c r="D225" s="609"/>
      <c r="E225" s="610"/>
      <c r="F225" s="611"/>
      <c r="G225" s="612"/>
      <c r="H225" s="502"/>
      <c r="I225" s="502"/>
    </row>
    <row r="226" s="85" customFormat="1" ht="18" customHeight="1" spans="1:9">
      <c r="A226" s="608"/>
      <c r="B226" s="501"/>
      <c r="C226" s="609" t="s">
        <v>159</v>
      </c>
      <c r="D226" s="609"/>
      <c r="E226" s="610"/>
      <c r="F226" s="611"/>
      <c r="G226" s="612"/>
      <c r="H226" s="502"/>
      <c r="I226" s="502"/>
    </row>
    <row r="227" s="85" customFormat="1" ht="18" customHeight="1" spans="1:9">
      <c r="A227" s="608"/>
      <c r="B227" s="501"/>
      <c r="C227" s="609" t="s">
        <v>161</v>
      </c>
      <c r="D227" s="609"/>
      <c r="E227" s="610"/>
      <c r="F227" s="611"/>
      <c r="G227" s="612"/>
      <c r="H227" s="502"/>
      <c r="I227" s="502"/>
    </row>
    <row r="228" s="85" customFormat="1" ht="18" customHeight="1" spans="1:9">
      <c r="A228" s="608"/>
      <c r="B228" s="501"/>
      <c r="C228" s="609" t="s">
        <v>162</v>
      </c>
      <c r="D228" s="609"/>
      <c r="E228" s="610"/>
      <c r="F228" s="611"/>
      <c r="G228" s="612"/>
      <c r="H228" s="502"/>
      <c r="I228" s="502"/>
    </row>
    <row r="229" s="85" customFormat="1" ht="18" customHeight="1" spans="1:9">
      <c r="A229" s="608"/>
      <c r="B229" s="501"/>
      <c r="C229" s="609" t="s">
        <v>232</v>
      </c>
      <c r="D229" s="609"/>
      <c r="E229" s="610" t="s">
        <v>146</v>
      </c>
      <c r="F229" s="611">
        <v>72</v>
      </c>
      <c r="G229" s="612"/>
      <c r="H229" s="502"/>
      <c r="I229" s="502"/>
    </row>
    <row r="230" s="85" customFormat="1" ht="18" customHeight="1" spans="1:9">
      <c r="A230" s="608"/>
      <c r="B230" s="501"/>
      <c r="C230" s="609" t="s">
        <v>233</v>
      </c>
      <c r="D230" s="609"/>
      <c r="E230" s="610"/>
      <c r="F230" s="611"/>
      <c r="G230" s="612"/>
      <c r="H230" s="502"/>
      <c r="I230" s="502"/>
    </row>
    <row r="231" s="85" customFormat="1" ht="18" customHeight="1" spans="1:9">
      <c r="A231" s="608"/>
      <c r="B231" s="501"/>
      <c r="C231" s="609" t="s">
        <v>234</v>
      </c>
      <c r="D231" s="609"/>
      <c r="E231" s="610"/>
      <c r="F231" s="611"/>
      <c r="G231" s="612"/>
      <c r="H231" s="502"/>
      <c r="I231" s="502"/>
    </row>
    <row r="232" s="85" customFormat="1" ht="18" customHeight="1" spans="1:9">
      <c r="A232" s="608"/>
      <c r="B232" s="501"/>
      <c r="C232" s="609" t="s">
        <v>173</v>
      </c>
      <c r="D232" s="609"/>
      <c r="E232" s="610"/>
      <c r="F232" s="611"/>
      <c r="G232" s="612"/>
      <c r="H232" s="502"/>
      <c r="I232" s="502"/>
    </row>
    <row r="233" s="87" customFormat="1" ht="18" customHeight="1" spans="1:9">
      <c r="A233" s="181"/>
      <c r="B233" s="615"/>
      <c r="C233" s="616" t="s">
        <v>203</v>
      </c>
      <c r="D233" s="616"/>
      <c r="E233" s="617"/>
      <c r="F233" s="620"/>
      <c r="G233" s="614"/>
      <c r="H233" s="619"/>
      <c r="I233" s="619"/>
    </row>
    <row r="234" s="85" customFormat="1" ht="18" customHeight="1" spans="1:9">
      <c r="A234" s="608" t="s">
        <v>235</v>
      </c>
      <c r="B234" s="501"/>
      <c r="C234" s="609" t="s">
        <v>236</v>
      </c>
      <c r="D234" s="609"/>
      <c r="E234" s="610"/>
      <c r="F234" s="611"/>
      <c r="G234" s="612"/>
      <c r="H234" s="502"/>
      <c r="I234" s="502"/>
    </row>
    <row r="235" s="85" customFormat="1" ht="18" customHeight="1" spans="1:9">
      <c r="A235" s="608">
        <v>2.2</v>
      </c>
      <c r="B235" s="501"/>
      <c r="C235" s="609" t="s">
        <v>237</v>
      </c>
      <c r="D235" s="609"/>
      <c r="E235" s="610"/>
      <c r="F235" s="611"/>
      <c r="G235" s="612"/>
      <c r="H235" s="502"/>
      <c r="I235" s="502"/>
    </row>
    <row r="236" s="85" customFormat="1" ht="18" customHeight="1" spans="1:9">
      <c r="A236" s="608"/>
      <c r="B236" s="501"/>
      <c r="C236" s="609" t="s">
        <v>129</v>
      </c>
      <c r="D236" s="609"/>
      <c r="E236" s="610" t="s">
        <v>238</v>
      </c>
      <c r="F236" s="611">
        <v>2450</v>
      </c>
      <c r="G236" s="612"/>
      <c r="H236" s="502"/>
      <c r="I236" s="502"/>
    </row>
    <row r="237" s="85" customFormat="1" ht="18" customHeight="1" spans="1:9">
      <c r="A237" s="608"/>
      <c r="B237" s="501"/>
      <c r="C237" s="609" t="s">
        <v>239</v>
      </c>
      <c r="D237" s="609"/>
      <c r="E237" s="610" t="s">
        <v>132</v>
      </c>
      <c r="F237" s="611">
        <v>10728.5</v>
      </c>
      <c r="G237" s="612"/>
      <c r="H237" s="502"/>
      <c r="I237" s="502"/>
    </row>
    <row r="238" s="85" customFormat="1" ht="18" customHeight="1" spans="1:9">
      <c r="A238" s="608"/>
      <c r="B238" s="501"/>
      <c r="C238" s="609" t="s">
        <v>133</v>
      </c>
      <c r="D238" s="609"/>
      <c r="E238" s="610" t="s">
        <v>134</v>
      </c>
      <c r="F238" s="611">
        <v>1</v>
      </c>
      <c r="G238" s="612"/>
      <c r="H238" s="502"/>
      <c r="I238" s="502"/>
    </row>
    <row r="239" s="85" customFormat="1" ht="18" customHeight="1" spans="1:9">
      <c r="A239" s="608"/>
      <c r="B239" s="501"/>
      <c r="C239" s="609" t="s">
        <v>240</v>
      </c>
      <c r="D239" s="609"/>
      <c r="E239" s="610" t="s">
        <v>241</v>
      </c>
      <c r="F239" s="611">
        <v>504</v>
      </c>
      <c r="G239" s="612"/>
      <c r="H239" s="502"/>
      <c r="I239" s="502"/>
    </row>
    <row r="240" s="85" customFormat="1" ht="18" customHeight="1" spans="1:9">
      <c r="A240" s="608"/>
      <c r="B240" s="501"/>
      <c r="C240" s="609" t="s">
        <v>242</v>
      </c>
      <c r="D240" s="609"/>
      <c r="E240" s="610" t="s">
        <v>241</v>
      </c>
      <c r="F240" s="611">
        <v>52</v>
      </c>
      <c r="G240" s="612"/>
      <c r="H240" s="502"/>
      <c r="I240" s="502"/>
    </row>
    <row r="241" s="85" customFormat="1" ht="18" customHeight="1" spans="1:9">
      <c r="A241" s="608"/>
      <c r="B241" s="501"/>
      <c r="C241" s="609" t="s">
        <v>243</v>
      </c>
      <c r="D241" s="609"/>
      <c r="E241" s="610" t="s">
        <v>241</v>
      </c>
      <c r="F241" s="611">
        <v>62</v>
      </c>
      <c r="G241" s="612"/>
      <c r="H241" s="502"/>
      <c r="I241" s="502"/>
    </row>
    <row r="242" s="85" customFormat="1" ht="18" customHeight="1" spans="1:9">
      <c r="A242" s="608"/>
      <c r="B242" s="501"/>
      <c r="C242" s="609" t="s">
        <v>244</v>
      </c>
      <c r="D242" s="609"/>
      <c r="E242" s="610" t="s">
        <v>241</v>
      </c>
      <c r="F242" s="611">
        <v>7</v>
      </c>
      <c r="G242" s="612"/>
      <c r="H242" s="502"/>
      <c r="I242" s="502"/>
    </row>
    <row r="243" s="85" customFormat="1" ht="27" customHeight="1" spans="1:9">
      <c r="A243" s="608"/>
      <c r="B243" s="501"/>
      <c r="C243" s="609" t="s">
        <v>245</v>
      </c>
      <c r="D243" s="609"/>
      <c r="E243" s="610" t="s">
        <v>143</v>
      </c>
      <c r="F243" s="613">
        <v>14.5</v>
      </c>
      <c r="G243" s="612"/>
      <c r="H243" s="502"/>
      <c r="I243" s="502"/>
    </row>
    <row r="244" s="87" customFormat="1" ht="18" customHeight="1" spans="1:9">
      <c r="A244" s="181"/>
      <c r="B244" s="615"/>
      <c r="C244" s="616" t="s">
        <v>203</v>
      </c>
      <c r="D244" s="616"/>
      <c r="E244" s="617"/>
      <c r="F244" s="620"/>
      <c r="G244" s="614"/>
      <c r="H244" s="619"/>
      <c r="I244" s="619"/>
    </row>
    <row r="245" s="85" customFormat="1" ht="18" customHeight="1" spans="1:9">
      <c r="A245" s="608">
        <v>2.3</v>
      </c>
      <c r="B245" s="501"/>
      <c r="C245" s="609" t="s">
        <v>246</v>
      </c>
      <c r="D245" s="609"/>
      <c r="E245" s="610"/>
      <c r="F245" s="611"/>
      <c r="G245" s="612"/>
      <c r="H245" s="502"/>
      <c r="I245" s="502"/>
    </row>
    <row r="246" s="85" customFormat="1" ht="18" customHeight="1" spans="1:9">
      <c r="A246" s="608">
        <v>2.4</v>
      </c>
      <c r="B246" s="501"/>
      <c r="C246" s="609" t="s">
        <v>247</v>
      </c>
      <c r="D246" s="609"/>
      <c r="E246" s="610"/>
      <c r="F246" s="611"/>
      <c r="G246" s="612"/>
      <c r="H246" s="502"/>
      <c r="I246" s="502"/>
    </row>
    <row r="247" s="85" customFormat="1" ht="18" customHeight="1" spans="1:9">
      <c r="A247" s="608">
        <v>2.5</v>
      </c>
      <c r="B247" s="501"/>
      <c r="C247" s="609" t="s">
        <v>248</v>
      </c>
      <c r="D247" s="609"/>
      <c r="E247" s="610"/>
      <c r="F247" s="611"/>
      <c r="G247" s="612"/>
      <c r="H247" s="502"/>
      <c r="I247" s="502"/>
    </row>
    <row r="248" s="85" customFormat="1" ht="18" customHeight="1" spans="1:9">
      <c r="A248" s="608">
        <v>2.6</v>
      </c>
      <c r="B248" s="501"/>
      <c r="C248" s="609" t="s">
        <v>249</v>
      </c>
      <c r="D248" s="609"/>
      <c r="E248" s="610"/>
      <c r="F248" s="611"/>
      <c r="G248" s="612"/>
      <c r="H248" s="502"/>
      <c r="I248" s="502"/>
    </row>
    <row r="249" s="85" customFormat="1" ht="27" customHeight="1" spans="1:9">
      <c r="A249" s="608"/>
      <c r="B249" s="501"/>
      <c r="C249" s="609" t="s">
        <v>250</v>
      </c>
      <c r="D249" s="609"/>
      <c r="E249" s="610"/>
      <c r="F249" s="611"/>
      <c r="G249" s="612"/>
      <c r="H249" s="502"/>
      <c r="I249" s="502"/>
    </row>
    <row r="250" s="85" customFormat="1" ht="18" customHeight="1" spans="1:9">
      <c r="A250" s="608"/>
      <c r="B250" s="501"/>
      <c r="C250" s="609" t="s">
        <v>129</v>
      </c>
      <c r="D250" s="609"/>
      <c r="E250" s="610" t="s">
        <v>251</v>
      </c>
      <c r="F250" s="611">
        <v>2000</v>
      </c>
      <c r="G250" s="612"/>
      <c r="H250" s="502"/>
      <c r="I250" s="502"/>
    </row>
    <row r="251" s="85" customFormat="1" ht="18" customHeight="1" spans="1:9">
      <c r="A251" s="608"/>
      <c r="B251" s="501"/>
      <c r="C251" s="609" t="s">
        <v>252</v>
      </c>
      <c r="D251" s="609"/>
      <c r="E251" s="610" t="s">
        <v>253</v>
      </c>
      <c r="F251" s="611">
        <v>33</v>
      </c>
      <c r="G251" s="612"/>
      <c r="H251" s="502"/>
      <c r="I251" s="502"/>
    </row>
    <row r="252" s="85" customFormat="1" ht="18" customHeight="1" spans="1:9">
      <c r="A252" s="608"/>
      <c r="B252" s="501"/>
      <c r="C252" s="609" t="s">
        <v>254</v>
      </c>
      <c r="D252" s="609"/>
      <c r="E252" s="610" t="s">
        <v>253</v>
      </c>
      <c r="F252" s="611">
        <v>20</v>
      </c>
      <c r="G252" s="612"/>
      <c r="H252" s="502"/>
      <c r="I252" s="502"/>
    </row>
    <row r="253" s="85" customFormat="1" ht="18" customHeight="1" spans="1:9">
      <c r="A253" s="608"/>
      <c r="B253" s="501"/>
      <c r="C253" s="609" t="s">
        <v>255</v>
      </c>
      <c r="D253" s="609"/>
      <c r="E253" s="610" t="s">
        <v>253</v>
      </c>
      <c r="F253" s="611">
        <v>5</v>
      </c>
      <c r="G253" s="612"/>
      <c r="H253" s="502"/>
      <c r="I253" s="502"/>
    </row>
    <row r="254" s="85" customFormat="1" ht="18" customHeight="1" spans="1:9">
      <c r="A254" s="608"/>
      <c r="B254" s="501"/>
      <c r="C254" s="609" t="s">
        <v>256</v>
      </c>
      <c r="D254" s="609"/>
      <c r="E254" s="610" t="s">
        <v>251</v>
      </c>
      <c r="F254" s="611">
        <v>158</v>
      </c>
      <c r="G254" s="612"/>
      <c r="H254" s="502"/>
      <c r="I254" s="502"/>
    </row>
    <row r="255" s="85" customFormat="1" ht="18" customHeight="1" spans="1:9">
      <c r="A255" s="608"/>
      <c r="B255" s="501"/>
      <c r="C255" s="609" t="s">
        <v>257</v>
      </c>
      <c r="D255" s="609"/>
      <c r="E255" s="610" t="s">
        <v>251</v>
      </c>
      <c r="F255" s="611">
        <v>141</v>
      </c>
      <c r="G255" s="612"/>
      <c r="H255" s="502"/>
      <c r="I255" s="502"/>
    </row>
    <row r="256" s="85" customFormat="1" ht="18" customHeight="1" spans="1:9">
      <c r="A256" s="608"/>
      <c r="B256" s="501"/>
      <c r="C256" s="609" t="s">
        <v>258</v>
      </c>
      <c r="D256" s="609"/>
      <c r="E256" s="610" t="s">
        <v>251</v>
      </c>
      <c r="F256" s="611">
        <v>39</v>
      </c>
      <c r="G256" s="612"/>
      <c r="H256" s="502"/>
      <c r="I256" s="502"/>
    </row>
    <row r="257" s="85" customFormat="1" ht="18" customHeight="1" spans="1:9">
      <c r="A257" s="608"/>
      <c r="B257" s="501"/>
      <c r="C257" s="609" t="s">
        <v>259</v>
      </c>
      <c r="D257" s="609"/>
      <c r="E257" s="610" t="s">
        <v>143</v>
      </c>
      <c r="F257" s="611">
        <v>2</v>
      </c>
      <c r="G257" s="612"/>
      <c r="H257" s="502"/>
      <c r="I257" s="502"/>
    </row>
    <row r="258" s="85" customFormat="1" ht="18" customHeight="1" spans="1:9">
      <c r="A258" s="608"/>
      <c r="B258" s="501"/>
      <c r="C258" s="609" t="s">
        <v>260</v>
      </c>
      <c r="D258" s="609"/>
      <c r="E258" s="610" t="s">
        <v>168</v>
      </c>
      <c r="F258" s="611">
        <v>180</v>
      </c>
      <c r="G258" s="612"/>
      <c r="H258" s="502"/>
      <c r="I258" s="502"/>
    </row>
    <row r="259" s="85" customFormat="1" ht="18" customHeight="1" spans="1:9">
      <c r="A259" s="608"/>
      <c r="B259" s="501"/>
      <c r="C259" s="609" t="s">
        <v>261</v>
      </c>
      <c r="D259" s="609"/>
      <c r="E259" s="610"/>
      <c r="F259" s="611"/>
      <c r="G259" s="612"/>
      <c r="H259" s="502"/>
      <c r="I259" s="502"/>
    </row>
    <row r="260" s="85" customFormat="1" ht="18" customHeight="1" spans="1:9">
      <c r="A260" s="608"/>
      <c r="B260" s="501"/>
      <c r="C260" s="609" t="s">
        <v>262</v>
      </c>
      <c r="D260" s="609"/>
      <c r="E260" s="610"/>
      <c r="F260" s="611"/>
      <c r="G260" s="612"/>
      <c r="H260" s="502"/>
      <c r="I260" s="502"/>
    </row>
    <row r="261" s="85" customFormat="1" ht="18" customHeight="1" spans="1:9">
      <c r="A261" s="608"/>
      <c r="B261" s="501"/>
      <c r="C261" s="609" t="s">
        <v>163</v>
      </c>
      <c r="D261" s="609"/>
      <c r="E261" s="610"/>
      <c r="F261" s="611"/>
      <c r="G261" s="612"/>
      <c r="H261" s="502"/>
      <c r="I261" s="502"/>
    </row>
    <row r="262" s="85" customFormat="1" ht="18" customHeight="1" spans="1:9">
      <c r="A262" s="608"/>
      <c r="B262" s="501"/>
      <c r="C262" s="609" t="s">
        <v>263</v>
      </c>
      <c r="D262" s="609"/>
      <c r="E262" s="610"/>
      <c r="F262" s="611"/>
      <c r="G262" s="612"/>
      <c r="H262" s="502"/>
      <c r="I262" s="502"/>
    </row>
    <row r="263" s="85" customFormat="1" ht="18" customHeight="1" spans="1:9">
      <c r="A263" s="608"/>
      <c r="B263" s="501"/>
      <c r="C263" s="609" t="s">
        <v>264</v>
      </c>
      <c r="D263" s="609"/>
      <c r="E263" s="610" t="s">
        <v>168</v>
      </c>
      <c r="F263" s="611">
        <v>270</v>
      </c>
      <c r="G263" s="612"/>
      <c r="H263" s="502"/>
      <c r="I263" s="502"/>
    </row>
    <row r="264" s="85" customFormat="1" ht="18" customHeight="1" spans="1:9">
      <c r="A264" s="608"/>
      <c r="B264" s="501"/>
      <c r="C264" s="609" t="s">
        <v>263</v>
      </c>
      <c r="D264" s="609"/>
      <c r="E264" s="610"/>
      <c r="F264" s="611"/>
      <c r="G264" s="612"/>
      <c r="H264" s="502"/>
      <c r="I264" s="502"/>
    </row>
    <row r="265" s="85" customFormat="1" ht="18" customHeight="1" spans="1:9">
      <c r="A265" s="608"/>
      <c r="B265" s="501"/>
      <c r="C265" s="609" t="s">
        <v>163</v>
      </c>
      <c r="D265" s="609"/>
      <c r="E265" s="610"/>
      <c r="F265" s="611"/>
      <c r="G265" s="612"/>
      <c r="H265" s="502"/>
      <c r="I265" s="502"/>
    </row>
    <row r="266" s="85" customFormat="1" ht="18" customHeight="1" spans="1:9">
      <c r="A266" s="608"/>
      <c r="B266" s="501"/>
      <c r="C266" s="609" t="s">
        <v>162</v>
      </c>
      <c r="D266" s="609"/>
      <c r="E266" s="610"/>
      <c r="F266" s="611"/>
      <c r="G266" s="612"/>
      <c r="H266" s="502"/>
      <c r="I266" s="502"/>
    </row>
    <row r="267" s="85" customFormat="1" ht="18" customHeight="1" spans="1:9">
      <c r="A267" s="608"/>
      <c r="B267" s="501"/>
      <c r="C267" s="609" t="s">
        <v>265</v>
      </c>
      <c r="D267" s="609"/>
      <c r="E267" s="610" t="s">
        <v>168</v>
      </c>
      <c r="F267" s="611">
        <v>240</v>
      </c>
      <c r="G267" s="612"/>
      <c r="H267" s="502"/>
      <c r="I267" s="502"/>
    </row>
    <row r="268" s="85" customFormat="1" ht="18" customHeight="1" spans="1:9">
      <c r="A268" s="608"/>
      <c r="B268" s="501"/>
      <c r="C268" s="609" t="s">
        <v>263</v>
      </c>
      <c r="D268" s="609"/>
      <c r="E268" s="610"/>
      <c r="F268" s="611"/>
      <c r="G268" s="612"/>
      <c r="H268" s="502"/>
      <c r="I268" s="502"/>
    </row>
    <row r="269" s="85" customFormat="1" ht="18" customHeight="1" spans="1:9">
      <c r="A269" s="608"/>
      <c r="B269" s="501"/>
      <c r="C269" s="609" t="s">
        <v>163</v>
      </c>
      <c r="D269" s="609"/>
      <c r="E269" s="610"/>
      <c r="F269" s="611"/>
      <c r="G269" s="612"/>
      <c r="H269" s="502"/>
      <c r="I269" s="502"/>
    </row>
    <row r="270" s="85" customFormat="1" ht="28.5" customHeight="1" spans="1:9">
      <c r="A270" s="608"/>
      <c r="B270" s="501"/>
      <c r="C270" s="609" t="s">
        <v>266</v>
      </c>
      <c r="D270" s="609"/>
      <c r="E270" s="610"/>
      <c r="F270" s="611"/>
      <c r="G270" s="612"/>
      <c r="H270" s="502"/>
      <c r="I270" s="502"/>
    </row>
    <row r="271" s="85" customFormat="1" ht="18" customHeight="1" spans="1:9">
      <c r="A271" s="608"/>
      <c r="B271" s="501"/>
      <c r="C271" s="609" t="s">
        <v>267</v>
      </c>
      <c r="D271" s="609"/>
      <c r="E271" s="610"/>
      <c r="F271" s="611"/>
      <c r="G271" s="612"/>
      <c r="H271" s="502"/>
      <c r="I271" s="502"/>
    </row>
    <row r="272" s="85" customFormat="1" ht="18" customHeight="1" spans="1:9">
      <c r="A272" s="608"/>
      <c r="B272" s="501"/>
      <c r="C272" s="609" t="s">
        <v>268</v>
      </c>
      <c r="D272" s="609"/>
      <c r="E272" s="610"/>
      <c r="F272" s="611"/>
      <c r="G272" s="612"/>
      <c r="H272" s="502"/>
      <c r="I272" s="502"/>
    </row>
    <row r="273" s="85" customFormat="1" ht="18" customHeight="1" spans="1:9">
      <c r="A273" s="608"/>
      <c r="B273" s="501"/>
      <c r="C273" s="609" t="s">
        <v>269</v>
      </c>
      <c r="D273" s="609"/>
      <c r="E273" s="610"/>
      <c r="F273" s="611"/>
      <c r="G273" s="612"/>
      <c r="H273" s="502"/>
      <c r="I273" s="502"/>
    </row>
    <row r="274" s="87" customFormat="1" ht="18" customHeight="1" spans="1:9">
      <c r="A274" s="181"/>
      <c r="B274" s="615"/>
      <c r="C274" s="616" t="s">
        <v>203</v>
      </c>
      <c r="D274" s="616"/>
      <c r="E274" s="617"/>
      <c r="F274" s="620"/>
      <c r="G274" s="614"/>
      <c r="H274" s="619"/>
      <c r="I274" s="619"/>
    </row>
    <row r="275" s="85" customFormat="1" ht="18" customHeight="1" spans="1:9">
      <c r="A275" s="608">
        <v>2.7</v>
      </c>
      <c r="B275" s="501"/>
      <c r="C275" s="609" t="s">
        <v>270</v>
      </c>
      <c r="D275" s="609"/>
      <c r="E275" s="610" t="s">
        <v>146</v>
      </c>
      <c r="F275" s="611">
        <v>1329</v>
      </c>
      <c r="G275" s="612"/>
      <c r="H275" s="502"/>
      <c r="I275" s="502"/>
    </row>
    <row r="276" s="85" customFormat="1" ht="18" customHeight="1" spans="1:9">
      <c r="A276" s="608"/>
      <c r="B276" s="501"/>
      <c r="C276" s="609" t="s">
        <v>271</v>
      </c>
      <c r="D276" s="609"/>
      <c r="E276" s="610"/>
      <c r="F276" s="611"/>
      <c r="G276" s="612"/>
      <c r="H276" s="502"/>
      <c r="I276" s="502"/>
    </row>
    <row r="277" s="85" customFormat="1" ht="18" customHeight="1" spans="1:9">
      <c r="A277" s="608"/>
      <c r="B277" s="501"/>
      <c r="C277" s="609" t="s">
        <v>272</v>
      </c>
      <c r="D277" s="609"/>
      <c r="E277" s="610"/>
      <c r="F277" s="611"/>
      <c r="G277" s="612"/>
      <c r="H277" s="502"/>
      <c r="I277" s="502"/>
    </row>
    <row r="278" s="85" customFormat="1" ht="18" customHeight="1" spans="1:9">
      <c r="A278" s="608"/>
      <c r="B278" s="501"/>
      <c r="C278" s="609" t="s">
        <v>209</v>
      </c>
      <c r="D278" s="609"/>
      <c r="E278" s="610"/>
      <c r="F278" s="611"/>
      <c r="G278" s="612"/>
      <c r="H278" s="502"/>
      <c r="I278" s="502"/>
    </row>
    <row r="279" s="85" customFormat="1" ht="26.25" customHeight="1" spans="1:9">
      <c r="A279" s="608"/>
      <c r="B279" s="501"/>
      <c r="C279" s="609" t="s">
        <v>273</v>
      </c>
      <c r="D279" s="609"/>
      <c r="E279" s="610" t="s">
        <v>132</v>
      </c>
      <c r="F279" s="611">
        <v>1032</v>
      </c>
      <c r="G279" s="612"/>
      <c r="H279" s="502"/>
      <c r="I279" s="502"/>
    </row>
    <row r="280" s="85" customFormat="1" ht="18" customHeight="1" spans="1:9">
      <c r="A280" s="608"/>
      <c r="B280" s="501"/>
      <c r="C280" s="609" t="s">
        <v>133</v>
      </c>
      <c r="D280" s="609"/>
      <c r="E280" s="610" t="s">
        <v>134</v>
      </c>
      <c r="F280" s="611">
        <v>1</v>
      </c>
      <c r="G280" s="612"/>
      <c r="H280" s="502"/>
      <c r="I280" s="502"/>
    </row>
    <row r="281" s="87" customFormat="1" ht="18" customHeight="1" spans="1:9">
      <c r="A281" s="181"/>
      <c r="B281" s="615"/>
      <c r="C281" s="616" t="s">
        <v>203</v>
      </c>
      <c r="D281" s="616"/>
      <c r="E281" s="617"/>
      <c r="F281" s="620"/>
      <c r="G281" s="614"/>
      <c r="H281" s="619"/>
      <c r="I281" s="619"/>
    </row>
    <row r="282" s="85" customFormat="1" ht="18" customHeight="1" spans="1:9">
      <c r="A282" s="608">
        <v>2.8</v>
      </c>
      <c r="B282" s="501"/>
      <c r="C282" s="609" t="s">
        <v>274</v>
      </c>
      <c r="D282" s="609"/>
      <c r="E282" s="610"/>
      <c r="F282" s="611"/>
      <c r="G282" s="612"/>
      <c r="H282" s="502"/>
      <c r="I282" s="502"/>
    </row>
    <row r="283" s="85" customFormat="1" ht="29.25" customHeight="1" spans="1:9">
      <c r="A283" s="608"/>
      <c r="B283" s="501"/>
      <c r="C283" s="609" t="s">
        <v>275</v>
      </c>
      <c r="D283" s="609"/>
      <c r="E283" s="610"/>
      <c r="F283" s="611"/>
      <c r="G283" s="612"/>
      <c r="H283" s="502"/>
      <c r="I283" s="502"/>
    </row>
    <row r="284" s="85" customFormat="1" ht="18" customHeight="1" spans="1:9">
      <c r="A284" s="608"/>
      <c r="B284" s="501"/>
      <c r="C284" s="609" t="s">
        <v>129</v>
      </c>
      <c r="D284" s="609"/>
      <c r="E284" s="610" t="s">
        <v>251</v>
      </c>
      <c r="F284" s="611">
        <v>260</v>
      </c>
      <c r="G284" s="612"/>
      <c r="H284" s="502"/>
      <c r="I284" s="502"/>
    </row>
    <row r="285" s="85" customFormat="1" ht="18" customHeight="1" spans="1:9">
      <c r="A285" s="608"/>
      <c r="B285" s="501"/>
      <c r="C285" s="609" t="s">
        <v>252</v>
      </c>
      <c r="D285" s="609"/>
      <c r="E285" s="610" t="s">
        <v>253</v>
      </c>
      <c r="F285" s="611">
        <v>8</v>
      </c>
      <c r="G285" s="612"/>
      <c r="H285" s="502"/>
      <c r="I285" s="502"/>
    </row>
    <row r="286" s="85" customFormat="1" ht="18" customHeight="1" spans="1:9">
      <c r="A286" s="608"/>
      <c r="B286" s="501"/>
      <c r="C286" s="609" t="s">
        <v>254</v>
      </c>
      <c r="D286" s="609"/>
      <c r="E286" s="610" t="s">
        <v>253</v>
      </c>
      <c r="F286" s="611">
        <v>3</v>
      </c>
      <c r="G286" s="612"/>
      <c r="H286" s="502"/>
      <c r="I286" s="502"/>
    </row>
    <row r="287" s="85" customFormat="1" ht="18" customHeight="1" spans="1:9">
      <c r="A287" s="608"/>
      <c r="B287" s="501"/>
      <c r="C287" s="609" t="s">
        <v>276</v>
      </c>
      <c r="D287" s="609"/>
      <c r="E287" s="610" t="s">
        <v>253</v>
      </c>
      <c r="F287" s="611">
        <v>1</v>
      </c>
      <c r="G287" s="612"/>
      <c r="H287" s="502"/>
      <c r="I287" s="502"/>
    </row>
    <row r="288" s="85" customFormat="1" ht="18" customHeight="1" spans="1:9">
      <c r="A288" s="608"/>
      <c r="B288" s="501"/>
      <c r="C288" s="609" t="s">
        <v>256</v>
      </c>
      <c r="D288" s="609"/>
      <c r="E288" s="610" t="s">
        <v>251</v>
      </c>
      <c r="F288" s="611">
        <v>26</v>
      </c>
      <c r="G288" s="612"/>
      <c r="H288" s="502"/>
      <c r="I288" s="502"/>
    </row>
    <row r="289" s="85" customFormat="1" ht="18" customHeight="1" spans="1:9">
      <c r="A289" s="608"/>
      <c r="B289" s="501"/>
      <c r="C289" s="609" t="s">
        <v>257</v>
      </c>
      <c r="D289" s="609"/>
      <c r="E289" s="610" t="s">
        <v>251</v>
      </c>
      <c r="F289" s="611">
        <v>30</v>
      </c>
      <c r="G289" s="612"/>
      <c r="H289" s="502"/>
      <c r="I289" s="502"/>
    </row>
    <row r="290" s="85" customFormat="1" ht="18" customHeight="1" spans="1:9">
      <c r="A290" s="608"/>
      <c r="B290" s="501"/>
      <c r="C290" s="609" t="s">
        <v>258</v>
      </c>
      <c r="D290" s="609"/>
      <c r="E290" s="610" t="s">
        <v>251</v>
      </c>
      <c r="F290" s="611">
        <v>8</v>
      </c>
      <c r="G290" s="612"/>
      <c r="H290" s="502"/>
      <c r="I290" s="502"/>
    </row>
    <row r="291" s="85" customFormat="1" ht="18" customHeight="1" spans="1:9">
      <c r="A291" s="608"/>
      <c r="B291" s="501"/>
      <c r="C291" s="609" t="s">
        <v>277</v>
      </c>
      <c r="D291" s="609"/>
      <c r="E291" s="610" t="s">
        <v>143</v>
      </c>
      <c r="F291" s="611">
        <v>1</v>
      </c>
      <c r="G291" s="612"/>
      <c r="H291" s="502"/>
      <c r="I291" s="502"/>
    </row>
    <row r="292" s="85" customFormat="1" ht="18" customHeight="1" spans="1:9">
      <c r="A292" s="608"/>
      <c r="B292" s="501"/>
      <c r="C292" s="609" t="s">
        <v>260</v>
      </c>
      <c r="D292" s="609"/>
      <c r="E292" s="610" t="s">
        <v>168</v>
      </c>
      <c r="F292" s="611">
        <v>70</v>
      </c>
      <c r="G292" s="612"/>
      <c r="H292" s="502"/>
      <c r="I292" s="502"/>
    </row>
    <row r="293" s="85" customFormat="1" ht="18" customHeight="1" spans="1:9">
      <c r="A293" s="608"/>
      <c r="B293" s="501"/>
      <c r="C293" s="609" t="s">
        <v>261</v>
      </c>
      <c r="D293" s="609"/>
      <c r="E293" s="610"/>
      <c r="F293" s="611"/>
      <c r="G293" s="612"/>
      <c r="H293" s="502"/>
      <c r="I293" s="502"/>
    </row>
    <row r="294" s="85" customFormat="1" ht="18" customHeight="1" spans="1:9">
      <c r="A294" s="608"/>
      <c r="B294" s="501"/>
      <c r="C294" s="609" t="s">
        <v>262</v>
      </c>
      <c r="D294" s="609"/>
      <c r="E294" s="610"/>
      <c r="F294" s="611"/>
      <c r="G294" s="612"/>
      <c r="H294" s="502"/>
      <c r="I294" s="502"/>
    </row>
    <row r="295" s="85" customFormat="1" ht="18" customHeight="1" spans="1:9">
      <c r="A295" s="608"/>
      <c r="B295" s="501"/>
      <c r="C295" s="609" t="s">
        <v>163</v>
      </c>
      <c r="D295" s="609"/>
      <c r="E295" s="610"/>
      <c r="F295" s="611"/>
      <c r="G295" s="612"/>
      <c r="H295" s="502"/>
      <c r="I295" s="502"/>
    </row>
    <row r="296" s="85" customFormat="1" ht="18" customHeight="1" spans="1:9">
      <c r="A296" s="608"/>
      <c r="B296" s="501"/>
      <c r="C296" s="609" t="s">
        <v>263</v>
      </c>
      <c r="D296" s="609"/>
      <c r="E296" s="610"/>
      <c r="F296" s="611"/>
      <c r="G296" s="612"/>
      <c r="H296" s="502"/>
      <c r="I296" s="502"/>
    </row>
    <row r="297" s="85" customFormat="1" ht="18" customHeight="1" spans="1:9">
      <c r="A297" s="608"/>
      <c r="B297" s="501"/>
      <c r="C297" s="609" t="s">
        <v>264</v>
      </c>
      <c r="D297" s="609"/>
      <c r="E297" s="610" t="s">
        <v>168</v>
      </c>
      <c r="F297" s="611">
        <v>100</v>
      </c>
      <c r="G297" s="612"/>
      <c r="H297" s="502"/>
      <c r="I297" s="502"/>
    </row>
    <row r="298" s="85" customFormat="1" ht="18" customHeight="1" spans="1:9">
      <c r="A298" s="608"/>
      <c r="B298" s="501"/>
      <c r="C298" s="609" t="s">
        <v>263</v>
      </c>
      <c r="D298" s="609"/>
      <c r="E298" s="610"/>
      <c r="F298" s="611"/>
      <c r="G298" s="612"/>
      <c r="H298" s="502"/>
      <c r="I298" s="502"/>
    </row>
    <row r="299" s="85" customFormat="1" ht="18" customHeight="1" spans="1:9">
      <c r="A299" s="608"/>
      <c r="B299" s="501"/>
      <c r="C299" s="609" t="s">
        <v>163</v>
      </c>
      <c r="D299" s="609"/>
      <c r="E299" s="610"/>
      <c r="F299" s="611"/>
      <c r="G299" s="612"/>
      <c r="H299" s="502"/>
      <c r="I299" s="502"/>
    </row>
    <row r="300" s="85" customFormat="1" ht="18" customHeight="1" spans="1:9">
      <c r="A300" s="608"/>
      <c r="B300" s="501"/>
      <c r="C300" s="609" t="s">
        <v>162</v>
      </c>
      <c r="D300" s="609"/>
      <c r="E300" s="610"/>
      <c r="F300" s="611"/>
      <c r="G300" s="612"/>
      <c r="H300" s="502"/>
      <c r="I300" s="502"/>
    </row>
    <row r="301" s="85" customFormat="1" ht="18" customHeight="1" spans="1:9">
      <c r="A301" s="608"/>
      <c r="B301" s="501"/>
      <c r="C301" s="609" t="s">
        <v>265</v>
      </c>
      <c r="D301" s="609"/>
      <c r="E301" s="610" t="s">
        <v>168</v>
      </c>
      <c r="F301" s="611">
        <v>70</v>
      </c>
      <c r="G301" s="612"/>
      <c r="H301" s="502"/>
      <c r="I301" s="502"/>
    </row>
    <row r="302" s="85" customFormat="1" ht="18" customHeight="1" spans="1:9">
      <c r="A302" s="608"/>
      <c r="B302" s="501"/>
      <c r="C302" s="609" t="s">
        <v>263</v>
      </c>
      <c r="D302" s="609"/>
      <c r="E302" s="610"/>
      <c r="F302" s="611"/>
      <c r="G302" s="612"/>
      <c r="H302" s="502"/>
      <c r="I302" s="502"/>
    </row>
    <row r="303" s="85" customFormat="1" ht="18" customHeight="1" spans="1:9">
      <c r="A303" s="608"/>
      <c r="B303" s="501"/>
      <c r="C303" s="609" t="s">
        <v>163</v>
      </c>
      <c r="D303" s="609"/>
      <c r="E303" s="610"/>
      <c r="F303" s="611"/>
      <c r="G303" s="612"/>
      <c r="H303" s="502"/>
      <c r="I303" s="502"/>
    </row>
    <row r="304" s="85" customFormat="1" ht="26.25" customHeight="1" spans="1:9">
      <c r="A304" s="608"/>
      <c r="B304" s="501"/>
      <c r="C304" s="609" t="s">
        <v>266</v>
      </c>
      <c r="D304" s="609"/>
      <c r="E304" s="610"/>
      <c r="F304" s="611"/>
      <c r="G304" s="612"/>
      <c r="H304" s="502"/>
      <c r="I304" s="502"/>
    </row>
    <row r="305" s="85" customFormat="1" ht="18" customHeight="1" spans="1:9">
      <c r="A305" s="608"/>
      <c r="B305" s="501"/>
      <c r="C305" s="609" t="s">
        <v>267</v>
      </c>
      <c r="D305" s="609"/>
      <c r="E305" s="610"/>
      <c r="F305" s="611"/>
      <c r="G305" s="612"/>
      <c r="H305" s="502"/>
      <c r="I305" s="502"/>
    </row>
    <row r="306" s="85" customFormat="1" ht="18" customHeight="1" spans="1:9">
      <c r="A306" s="608"/>
      <c r="B306" s="501"/>
      <c r="C306" s="609" t="s">
        <v>268</v>
      </c>
      <c r="D306" s="609"/>
      <c r="E306" s="610"/>
      <c r="F306" s="611"/>
      <c r="G306" s="612"/>
      <c r="H306" s="502"/>
      <c r="I306" s="502"/>
    </row>
    <row r="307" s="85" customFormat="1" ht="18" customHeight="1" spans="1:9">
      <c r="A307" s="608"/>
      <c r="B307" s="501"/>
      <c r="C307" s="609" t="s">
        <v>269</v>
      </c>
      <c r="D307" s="609"/>
      <c r="E307" s="610"/>
      <c r="F307" s="611"/>
      <c r="G307" s="612"/>
      <c r="H307" s="502"/>
      <c r="I307" s="502"/>
    </row>
    <row r="308" s="87" customFormat="1" ht="18" customHeight="1" spans="1:9">
      <c r="A308" s="181"/>
      <c r="B308" s="615"/>
      <c r="C308" s="616" t="s">
        <v>203</v>
      </c>
      <c r="D308" s="616"/>
      <c r="E308" s="617"/>
      <c r="F308" s="618"/>
      <c r="G308" s="614"/>
      <c r="H308" s="619"/>
      <c r="I308" s="619"/>
    </row>
    <row r="309" s="85" customFormat="1" ht="18" customHeight="1" spans="1:9">
      <c r="A309" s="608" t="s">
        <v>278</v>
      </c>
      <c r="B309" s="501"/>
      <c r="C309" s="609" t="s">
        <v>279</v>
      </c>
      <c r="D309" s="609"/>
      <c r="E309" s="610"/>
      <c r="F309" s="611"/>
      <c r="G309" s="612"/>
      <c r="H309" s="502"/>
      <c r="I309" s="502"/>
    </row>
    <row r="310" s="85" customFormat="1" ht="18" customHeight="1" spans="1:9">
      <c r="A310" s="608">
        <v>3.1</v>
      </c>
      <c r="B310" s="501"/>
      <c r="C310" s="609" t="s">
        <v>280</v>
      </c>
      <c r="D310" s="609"/>
      <c r="E310" s="610"/>
      <c r="F310" s="611"/>
      <c r="G310" s="612"/>
      <c r="H310" s="502"/>
      <c r="I310" s="502"/>
    </row>
    <row r="311" s="85" customFormat="1" ht="18" customHeight="1" spans="1:9">
      <c r="A311" s="608"/>
      <c r="B311" s="501"/>
      <c r="C311" s="609" t="s">
        <v>129</v>
      </c>
      <c r="D311" s="609"/>
      <c r="E311" s="610" t="s">
        <v>130</v>
      </c>
      <c r="F311" s="611">
        <v>7500</v>
      </c>
      <c r="G311" s="612"/>
      <c r="H311" s="502"/>
      <c r="I311" s="502"/>
    </row>
    <row r="312" s="85" customFormat="1" ht="25.5" customHeight="1" spans="1:9">
      <c r="A312" s="608"/>
      <c r="B312" s="501"/>
      <c r="C312" s="609" t="s">
        <v>281</v>
      </c>
      <c r="D312" s="609"/>
      <c r="E312" s="610" t="s">
        <v>132</v>
      </c>
      <c r="F312" s="611">
        <v>9202</v>
      </c>
      <c r="G312" s="612"/>
      <c r="H312" s="502"/>
      <c r="I312" s="502"/>
    </row>
    <row r="313" s="85" customFormat="1" ht="18" customHeight="1" spans="1:9">
      <c r="A313" s="608"/>
      <c r="B313" s="501"/>
      <c r="C313" s="609" t="s">
        <v>133</v>
      </c>
      <c r="D313" s="609"/>
      <c r="E313" s="610" t="s">
        <v>134</v>
      </c>
      <c r="F313" s="611">
        <v>1</v>
      </c>
      <c r="G313" s="612"/>
      <c r="H313" s="502"/>
      <c r="I313" s="502"/>
    </row>
    <row r="314" s="85" customFormat="1" ht="18" customHeight="1" spans="1:9">
      <c r="A314" s="608"/>
      <c r="B314" s="501"/>
      <c r="C314" s="609" t="s">
        <v>135</v>
      </c>
      <c r="D314" s="609"/>
      <c r="E314" s="610" t="s">
        <v>136</v>
      </c>
      <c r="F314" s="611">
        <v>1779</v>
      </c>
      <c r="G314" s="612"/>
      <c r="H314" s="502"/>
      <c r="I314" s="502"/>
    </row>
    <row r="315" s="85" customFormat="1" ht="18" customHeight="1" spans="1:9">
      <c r="A315" s="608"/>
      <c r="B315" s="501"/>
      <c r="C315" s="609" t="s">
        <v>216</v>
      </c>
      <c r="D315" s="609"/>
      <c r="E315" s="610" t="s">
        <v>136</v>
      </c>
      <c r="F315" s="611">
        <v>61</v>
      </c>
      <c r="G315" s="612"/>
      <c r="H315" s="502"/>
      <c r="I315" s="502"/>
    </row>
    <row r="316" s="85" customFormat="1" ht="18" customHeight="1" spans="1:9">
      <c r="A316" s="608"/>
      <c r="B316" s="501"/>
      <c r="C316" s="609" t="s">
        <v>139</v>
      </c>
      <c r="D316" s="609"/>
      <c r="E316" s="610" t="s">
        <v>136</v>
      </c>
      <c r="F316" s="611">
        <v>249</v>
      </c>
      <c r="G316" s="612"/>
      <c r="H316" s="502"/>
      <c r="I316" s="502"/>
    </row>
    <row r="317" s="85" customFormat="1" ht="18" customHeight="1" spans="1:9">
      <c r="A317" s="608"/>
      <c r="B317" s="501"/>
      <c r="C317" s="609" t="s">
        <v>282</v>
      </c>
      <c r="D317" s="609"/>
      <c r="E317" s="610" t="s">
        <v>136</v>
      </c>
      <c r="F317" s="611">
        <v>276</v>
      </c>
      <c r="G317" s="612"/>
      <c r="H317" s="502"/>
      <c r="I317" s="502"/>
    </row>
    <row r="318" s="85" customFormat="1" ht="18" customHeight="1" spans="1:9">
      <c r="A318" s="608"/>
      <c r="B318" s="501"/>
      <c r="C318" s="609" t="s">
        <v>140</v>
      </c>
      <c r="D318" s="609"/>
      <c r="E318" s="610" t="s">
        <v>136</v>
      </c>
      <c r="F318" s="611">
        <v>100</v>
      </c>
      <c r="G318" s="612"/>
      <c r="H318" s="502"/>
      <c r="I318" s="502"/>
    </row>
    <row r="319" s="85" customFormat="1" ht="18" customHeight="1" spans="1:9">
      <c r="A319" s="608"/>
      <c r="B319" s="501"/>
      <c r="C319" s="609" t="s">
        <v>138</v>
      </c>
      <c r="D319" s="609"/>
      <c r="E319" s="610" t="s">
        <v>136</v>
      </c>
      <c r="F319" s="611">
        <v>100</v>
      </c>
      <c r="G319" s="612"/>
      <c r="H319" s="502"/>
      <c r="I319" s="502"/>
    </row>
    <row r="320" s="85" customFormat="1" ht="18" customHeight="1" spans="1:9">
      <c r="A320" s="608"/>
      <c r="B320" s="501"/>
      <c r="C320" s="609" t="s">
        <v>283</v>
      </c>
      <c r="D320" s="609"/>
      <c r="E320" s="610" t="s">
        <v>136</v>
      </c>
      <c r="F320" s="611">
        <v>10</v>
      </c>
      <c r="G320" s="612"/>
      <c r="H320" s="502"/>
      <c r="I320" s="502"/>
    </row>
    <row r="321" s="85" customFormat="1" ht="18" customHeight="1" spans="1:9">
      <c r="A321" s="608"/>
      <c r="B321" s="501"/>
      <c r="C321" s="609" t="s">
        <v>166</v>
      </c>
      <c r="D321" s="609"/>
      <c r="E321" s="610" t="s">
        <v>136</v>
      </c>
      <c r="F321" s="611">
        <v>1.5</v>
      </c>
      <c r="G321" s="612"/>
      <c r="H321" s="502"/>
      <c r="I321" s="502"/>
    </row>
    <row r="322" s="85" customFormat="1" ht="29.25" customHeight="1" spans="1:9">
      <c r="A322" s="608"/>
      <c r="B322" s="501"/>
      <c r="C322" s="609" t="s">
        <v>284</v>
      </c>
      <c r="D322" s="609"/>
      <c r="E322" s="610" t="s">
        <v>143</v>
      </c>
      <c r="F322" s="613">
        <v>1.9</v>
      </c>
      <c r="G322" s="612"/>
      <c r="H322" s="502"/>
      <c r="I322" s="502"/>
    </row>
    <row r="323" s="85" customFormat="1" ht="18" customHeight="1" spans="1:9">
      <c r="A323" s="608"/>
      <c r="B323" s="501"/>
      <c r="C323" s="609" t="s">
        <v>285</v>
      </c>
      <c r="D323" s="609"/>
      <c r="E323" s="610" t="s">
        <v>136</v>
      </c>
      <c r="F323" s="611">
        <v>90</v>
      </c>
      <c r="G323" s="612"/>
      <c r="H323" s="502"/>
      <c r="I323" s="502"/>
    </row>
    <row r="324" s="85" customFormat="1" ht="18" customHeight="1" spans="1:9">
      <c r="A324" s="608"/>
      <c r="B324" s="501"/>
      <c r="C324" s="609" t="s">
        <v>286</v>
      </c>
      <c r="D324" s="609"/>
      <c r="E324" s="610" t="s">
        <v>287</v>
      </c>
      <c r="F324" s="611">
        <v>359</v>
      </c>
      <c r="G324" s="612"/>
      <c r="H324" s="502"/>
      <c r="I324" s="502"/>
    </row>
    <row r="325" s="85" customFormat="1" ht="18" customHeight="1" spans="1:9">
      <c r="A325" s="608"/>
      <c r="B325" s="501"/>
      <c r="C325" s="609" t="s">
        <v>288</v>
      </c>
      <c r="D325" s="609"/>
      <c r="E325" s="610" t="s">
        <v>287</v>
      </c>
      <c r="F325" s="611">
        <v>359</v>
      </c>
      <c r="G325" s="612"/>
      <c r="H325" s="502"/>
      <c r="I325" s="502"/>
    </row>
    <row r="326" s="85" customFormat="1" ht="18" customHeight="1" spans="1:9">
      <c r="A326" s="608"/>
      <c r="B326" s="501"/>
      <c r="C326" s="609" t="s">
        <v>289</v>
      </c>
      <c r="D326" s="609"/>
      <c r="E326" s="610" t="s">
        <v>168</v>
      </c>
      <c r="F326" s="611">
        <v>3906</v>
      </c>
      <c r="G326" s="612"/>
      <c r="H326" s="502"/>
      <c r="I326" s="502"/>
    </row>
    <row r="327" s="85" customFormat="1" ht="26.25" customHeight="1" spans="1:9">
      <c r="A327" s="608"/>
      <c r="B327" s="501"/>
      <c r="C327" s="609" t="s">
        <v>147</v>
      </c>
      <c r="D327" s="609"/>
      <c r="E327" s="610"/>
      <c r="F327" s="611"/>
      <c r="G327" s="612"/>
      <c r="H327" s="502"/>
      <c r="I327" s="502"/>
    </row>
    <row r="328" s="85" customFormat="1" ht="18" customHeight="1" spans="1:9">
      <c r="A328" s="608"/>
      <c r="B328" s="501"/>
      <c r="C328" s="609" t="s">
        <v>148</v>
      </c>
      <c r="D328" s="609"/>
      <c r="E328" s="610"/>
      <c r="F328" s="611"/>
      <c r="G328" s="612"/>
      <c r="H328" s="502"/>
      <c r="I328" s="502"/>
    </row>
    <row r="329" s="85" customFormat="1" ht="18" customHeight="1" spans="1:9">
      <c r="A329" s="608"/>
      <c r="B329" s="501"/>
      <c r="C329" s="609" t="s">
        <v>149</v>
      </c>
      <c r="D329" s="609"/>
      <c r="E329" s="610"/>
      <c r="F329" s="611"/>
      <c r="G329" s="612"/>
      <c r="H329" s="502"/>
      <c r="I329" s="502"/>
    </row>
    <row r="330" s="85" customFormat="1" ht="18" customHeight="1" spans="1:9">
      <c r="A330" s="608"/>
      <c r="B330" s="501"/>
      <c r="C330" s="609" t="s">
        <v>193</v>
      </c>
      <c r="D330" s="609"/>
      <c r="E330" s="610" t="s">
        <v>290</v>
      </c>
      <c r="F330" s="611">
        <v>600</v>
      </c>
      <c r="G330" s="612"/>
      <c r="H330" s="502"/>
      <c r="I330" s="502"/>
    </row>
    <row r="331" s="85" customFormat="1" ht="18" customHeight="1" spans="1:9">
      <c r="A331" s="608"/>
      <c r="B331" s="501"/>
      <c r="C331" s="609" t="s">
        <v>194</v>
      </c>
      <c r="D331" s="609"/>
      <c r="E331" s="610"/>
      <c r="F331" s="611"/>
      <c r="G331" s="612"/>
      <c r="H331" s="502"/>
      <c r="I331" s="502"/>
    </row>
    <row r="332" s="85" customFormat="1" ht="18" customHeight="1" spans="1:9">
      <c r="A332" s="608"/>
      <c r="B332" s="501"/>
      <c r="C332" s="609" t="s">
        <v>195</v>
      </c>
      <c r="D332" s="609"/>
      <c r="E332" s="610"/>
      <c r="F332" s="611"/>
      <c r="G332" s="612"/>
      <c r="H332" s="502"/>
      <c r="I332" s="502"/>
    </row>
    <row r="333" s="85" customFormat="1" ht="18" customHeight="1" spans="1:9">
      <c r="A333" s="608"/>
      <c r="B333" s="501"/>
      <c r="C333" s="609" t="s">
        <v>291</v>
      </c>
      <c r="D333" s="609"/>
      <c r="E333" s="610"/>
      <c r="F333" s="611"/>
      <c r="G333" s="612"/>
      <c r="H333" s="502"/>
      <c r="I333" s="502"/>
    </row>
    <row r="334" s="85" customFormat="1" ht="18" customHeight="1" spans="1:9">
      <c r="A334" s="608"/>
      <c r="B334" s="501"/>
      <c r="C334" s="609" t="s">
        <v>197</v>
      </c>
      <c r="D334" s="609"/>
      <c r="E334" s="610"/>
      <c r="F334" s="611"/>
      <c r="G334" s="612"/>
      <c r="H334" s="502"/>
      <c r="I334" s="502"/>
    </row>
    <row r="335" s="85" customFormat="1" ht="18" customHeight="1" spans="1:9">
      <c r="A335" s="608"/>
      <c r="B335" s="501"/>
      <c r="C335" s="609" t="s">
        <v>291</v>
      </c>
      <c r="D335" s="609"/>
      <c r="E335" s="610"/>
      <c r="F335" s="611"/>
      <c r="G335" s="612"/>
      <c r="H335" s="502"/>
      <c r="I335" s="502"/>
    </row>
    <row r="336" s="85" customFormat="1" ht="18" customHeight="1" spans="1:9">
      <c r="A336" s="608"/>
      <c r="B336" s="501"/>
      <c r="C336" s="609" t="s">
        <v>198</v>
      </c>
      <c r="D336" s="609"/>
      <c r="E336" s="610"/>
      <c r="F336" s="611"/>
      <c r="G336" s="612"/>
      <c r="H336" s="502"/>
      <c r="I336" s="502"/>
    </row>
    <row r="337" s="85" customFormat="1" ht="18" customHeight="1" spans="1:9">
      <c r="A337" s="608"/>
      <c r="B337" s="501"/>
      <c r="C337" s="609" t="s">
        <v>199</v>
      </c>
      <c r="D337" s="609"/>
      <c r="E337" s="610"/>
      <c r="F337" s="611"/>
      <c r="G337" s="612"/>
      <c r="H337" s="502"/>
      <c r="I337" s="502"/>
    </row>
    <row r="338" s="85" customFormat="1" ht="18" customHeight="1" spans="1:9">
      <c r="A338" s="608"/>
      <c r="B338" s="501"/>
      <c r="C338" s="609" t="s">
        <v>292</v>
      </c>
      <c r="D338" s="609"/>
      <c r="E338" s="610" t="s">
        <v>290</v>
      </c>
      <c r="F338" s="611">
        <v>304</v>
      </c>
      <c r="G338" s="612"/>
      <c r="H338" s="502"/>
      <c r="I338" s="502"/>
    </row>
    <row r="339" s="87" customFormat="1" ht="18" customHeight="1" spans="1:9">
      <c r="A339" s="181"/>
      <c r="B339" s="615"/>
      <c r="C339" s="616" t="s">
        <v>203</v>
      </c>
      <c r="D339" s="616"/>
      <c r="E339" s="617"/>
      <c r="F339" s="618"/>
      <c r="G339" s="614"/>
      <c r="H339" s="619"/>
      <c r="I339" s="619"/>
    </row>
    <row r="340" s="85" customFormat="1" ht="18" customHeight="1" spans="1:9">
      <c r="A340" s="608">
        <v>3.2</v>
      </c>
      <c r="B340" s="501"/>
      <c r="C340" s="609" t="s">
        <v>293</v>
      </c>
      <c r="D340" s="609"/>
      <c r="E340" s="610"/>
      <c r="F340" s="611"/>
      <c r="G340" s="612"/>
      <c r="H340" s="502"/>
      <c r="I340" s="502"/>
    </row>
    <row r="341" s="85" customFormat="1" ht="18" customHeight="1" spans="1:9">
      <c r="A341" s="608"/>
      <c r="B341" s="501"/>
      <c r="C341" s="609" t="s">
        <v>129</v>
      </c>
      <c r="D341" s="609"/>
      <c r="E341" s="610" t="s">
        <v>130</v>
      </c>
      <c r="F341" s="611">
        <v>3800</v>
      </c>
      <c r="G341" s="612"/>
      <c r="H341" s="502"/>
      <c r="I341" s="502"/>
    </row>
    <row r="342" s="85" customFormat="1" ht="24.75" customHeight="1" spans="1:9">
      <c r="A342" s="608"/>
      <c r="B342" s="501"/>
      <c r="C342" s="609" t="s">
        <v>294</v>
      </c>
      <c r="D342" s="609"/>
      <c r="E342" s="610" t="s">
        <v>132</v>
      </c>
      <c r="F342" s="611">
        <v>3332.5</v>
      </c>
      <c r="G342" s="612"/>
      <c r="H342" s="502"/>
      <c r="I342" s="502"/>
    </row>
    <row r="343" s="85" customFormat="1" ht="18" customHeight="1" spans="1:9">
      <c r="A343" s="608"/>
      <c r="B343" s="501"/>
      <c r="C343" s="609" t="s">
        <v>133</v>
      </c>
      <c r="D343" s="609"/>
      <c r="E343" s="610" t="s">
        <v>134</v>
      </c>
      <c r="F343" s="611">
        <v>1</v>
      </c>
      <c r="G343" s="612"/>
      <c r="H343" s="502"/>
      <c r="I343" s="502"/>
    </row>
    <row r="344" s="85" customFormat="1" ht="18" customHeight="1" spans="1:9">
      <c r="A344" s="608"/>
      <c r="B344" s="501"/>
      <c r="C344" s="609" t="s">
        <v>135</v>
      </c>
      <c r="D344" s="609"/>
      <c r="E344" s="610" t="s">
        <v>136</v>
      </c>
      <c r="F344" s="611">
        <v>607</v>
      </c>
      <c r="G344" s="612"/>
      <c r="H344" s="502"/>
      <c r="I344" s="502"/>
    </row>
    <row r="345" s="85" customFormat="1" ht="18" customHeight="1" spans="1:9">
      <c r="A345" s="608"/>
      <c r="B345" s="501"/>
      <c r="C345" s="609" t="s">
        <v>216</v>
      </c>
      <c r="D345" s="609"/>
      <c r="E345" s="610" t="s">
        <v>136</v>
      </c>
      <c r="F345" s="611">
        <v>96</v>
      </c>
      <c r="G345" s="612"/>
      <c r="H345" s="502"/>
      <c r="I345" s="502"/>
    </row>
    <row r="346" s="85" customFormat="1" ht="18" customHeight="1" spans="1:9">
      <c r="A346" s="608"/>
      <c r="B346" s="501"/>
      <c r="C346" s="609" t="s">
        <v>139</v>
      </c>
      <c r="D346" s="609"/>
      <c r="E346" s="610" t="s">
        <v>136</v>
      </c>
      <c r="F346" s="611">
        <v>110</v>
      </c>
      <c r="G346" s="612"/>
      <c r="H346" s="502"/>
      <c r="I346" s="502"/>
    </row>
    <row r="347" s="85" customFormat="1" ht="18" customHeight="1" spans="1:9">
      <c r="A347" s="608"/>
      <c r="B347" s="501"/>
      <c r="C347" s="609" t="s">
        <v>295</v>
      </c>
      <c r="D347" s="609"/>
      <c r="E347" s="610" t="s">
        <v>136</v>
      </c>
      <c r="F347" s="611">
        <v>213</v>
      </c>
      <c r="G347" s="612"/>
      <c r="H347" s="502"/>
      <c r="I347" s="502"/>
    </row>
    <row r="348" s="85" customFormat="1" ht="18" customHeight="1" spans="1:9">
      <c r="A348" s="608"/>
      <c r="B348" s="501"/>
      <c r="C348" s="609" t="s">
        <v>140</v>
      </c>
      <c r="D348" s="609"/>
      <c r="E348" s="610" t="s">
        <v>136</v>
      </c>
      <c r="F348" s="611">
        <v>50</v>
      </c>
      <c r="G348" s="612"/>
      <c r="H348" s="502"/>
      <c r="I348" s="502"/>
    </row>
    <row r="349" s="85" customFormat="1" ht="18" customHeight="1" spans="1:9">
      <c r="A349" s="608"/>
      <c r="B349" s="501"/>
      <c r="C349" s="609" t="s">
        <v>138</v>
      </c>
      <c r="D349" s="609"/>
      <c r="E349" s="610" t="s">
        <v>136</v>
      </c>
      <c r="F349" s="611">
        <v>20</v>
      </c>
      <c r="G349" s="612"/>
      <c r="H349" s="502"/>
      <c r="I349" s="502"/>
    </row>
    <row r="350" s="85" customFormat="1" ht="18" customHeight="1" spans="1:9">
      <c r="A350" s="608"/>
      <c r="B350" s="501"/>
      <c r="C350" s="609" t="s">
        <v>296</v>
      </c>
      <c r="D350" s="609"/>
      <c r="E350" s="610" t="s">
        <v>136</v>
      </c>
      <c r="F350" s="611">
        <v>3</v>
      </c>
      <c r="G350" s="612"/>
      <c r="H350" s="502"/>
      <c r="I350" s="502"/>
    </row>
    <row r="351" s="85" customFormat="1" ht="18" customHeight="1" spans="1:9">
      <c r="A351" s="608"/>
      <c r="B351" s="501"/>
      <c r="C351" s="609" t="s">
        <v>166</v>
      </c>
      <c r="D351" s="609"/>
      <c r="E351" s="610" t="s">
        <v>136</v>
      </c>
      <c r="F351" s="611">
        <v>1.2</v>
      </c>
      <c r="G351" s="612"/>
      <c r="H351" s="502"/>
      <c r="I351" s="502"/>
    </row>
    <row r="352" s="85" customFormat="1" ht="18" customHeight="1" spans="1:9">
      <c r="A352" s="608"/>
      <c r="B352" s="501"/>
      <c r="C352" s="609" t="s">
        <v>297</v>
      </c>
      <c r="D352" s="609"/>
      <c r="E352" s="610" t="s">
        <v>143</v>
      </c>
      <c r="F352" s="613">
        <v>1.7</v>
      </c>
      <c r="G352" s="612"/>
      <c r="H352" s="502"/>
      <c r="I352" s="502"/>
    </row>
    <row r="353" s="85" customFormat="1" ht="18" customHeight="1" spans="1:9">
      <c r="A353" s="608"/>
      <c r="B353" s="501"/>
      <c r="C353" s="609" t="s">
        <v>285</v>
      </c>
      <c r="D353" s="609"/>
      <c r="E353" s="610" t="s">
        <v>136</v>
      </c>
      <c r="F353" s="611">
        <v>33</v>
      </c>
      <c r="G353" s="612"/>
      <c r="H353" s="502"/>
      <c r="I353" s="502"/>
    </row>
    <row r="354" s="85" customFormat="1" ht="18" customHeight="1" spans="1:9">
      <c r="A354" s="608"/>
      <c r="B354" s="501"/>
      <c r="C354" s="609" t="s">
        <v>286</v>
      </c>
      <c r="D354" s="609"/>
      <c r="E354" s="610" t="s">
        <v>287</v>
      </c>
      <c r="F354" s="611">
        <v>132</v>
      </c>
      <c r="G354" s="612"/>
      <c r="H354" s="502"/>
      <c r="I354" s="502"/>
    </row>
    <row r="355" s="85" customFormat="1" ht="18" customHeight="1" spans="1:9">
      <c r="A355" s="608"/>
      <c r="B355" s="501"/>
      <c r="C355" s="609" t="s">
        <v>288</v>
      </c>
      <c r="D355" s="609"/>
      <c r="E355" s="610" t="s">
        <v>136</v>
      </c>
      <c r="F355" s="611">
        <v>132</v>
      </c>
      <c r="G355" s="612"/>
      <c r="H355" s="502"/>
      <c r="I355" s="502"/>
    </row>
    <row r="356" s="85" customFormat="1" ht="18" customHeight="1" spans="1:9">
      <c r="A356" s="608"/>
      <c r="B356" s="501"/>
      <c r="C356" s="609" t="s">
        <v>289</v>
      </c>
      <c r="D356" s="609"/>
      <c r="E356" s="610" t="s">
        <v>168</v>
      </c>
      <c r="F356" s="611">
        <v>1700</v>
      </c>
      <c r="G356" s="612"/>
      <c r="H356" s="502"/>
      <c r="I356" s="502"/>
    </row>
    <row r="357" s="85" customFormat="1" ht="25.5" customHeight="1" spans="1:9">
      <c r="A357" s="608"/>
      <c r="B357" s="501"/>
      <c r="C357" s="609" t="s">
        <v>147</v>
      </c>
      <c r="D357" s="609"/>
      <c r="E357" s="610"/>
      <c r="F357" s="611"/>
      <c r="G357" s="612"/>
      <c r="H357" s="502"/>
      <c r="I357" s="502"/>
    </row>
    <row r="358" s="85" customFormat="1" ht="18" customHeight="1" spans="1:9">
      <c r="A358" s="608"/>
      <c r="B358" s="501"/>
      <c r="C358" s="609" t="s">
        <v>148</v>
      </c>
      <c r="D358" s="609"/>
      <c r="E358" s="610"/>
      <c r="F358" s="611"/>
      <c r="G358" s="612"/>
      <c r="H358" s="502"/>
      <c r="I358" s="502"/>
    </row>
    <row r="359" s="85" customFormat="1" ht="18" customHeight="1" spans="1:9">
      <c r="A359" s="608"/>
      <c r="B359" s="501"/>
      <c r="C359" s="609" t="s">
        <v>149</v>
      </c>
      <c r="D359" s="609"/>
      <c r="E359" s="610"/>
      <c r="F359" s="611"/>
      <c r="G359" s="612"/>
      <c r="H359" s="502"/>
      <c r="I359" s="502"/>
    </row>
    <row r="360" s="85" customFormat="1" ht="18" customHeight="1" spans="1:9">
      <c r="A360" s="608"/>
      <c r="B360" s="501"/>
      <c r="C360" s="609" t="s">
        <v>193</v>
      </c>
      <c r="D360" s="609"/>
      <c r="E360" s="610" t="s">
        <v>290</v>
      </c>
      <c r="F360" s="611">
        <v>300</v>
      </c>
      <c r="G360" s="612"/>
      <c r="H360" s="502"/>
      <c r="I360" s="502"/>
    </row>
    <row r="361" s="85" customFormat="1" ht="18" customHeight="1" spans="1:9">
      <c r="A361" s="608"/>
      <c r="B361" s="501"/>
      <c r="C361" s="609" t="s">
        <v>194</v>
      </c>
      <c r="D361" s="609"/>
      <c r="E361" s="610"/>
      <c r="F361" s="611"/>
      <c r="G361" s="612"/>
      <c r="H361" s="502"/>
      <c r="I361" s="502"/>
    </row>
    <row r="362" s="85" customFormat="1" ht="18" customHeight="1" spans="1:9">
      <c r="A362" s="608"/>
      <c r="B362" s="501"/>
      <c r="C362" s="609" t="s">
        <v>195</v>
      </c>
      <c r="D362" s="609"/>
      <c r="E362" s="610"/>
      <c r="F362" s="611"/>
      <c r="G362" s="612"/>
      <c r="H362" s="502"/>
      <c r="I362" s="502"/>
    </row>
    <row r="363" s="85" customFormat="1" ht="18" customHeight="1" spans="1:9">
      <c r="A363" s="608"/>
      <c r="B363" s="501"/>
      <c r="C363" s="609" t="s">
        <v>291</v>
      </c>
      <c r="D363" s="609"/>
      <c r="E363" s="610"/>
      <c r="F363" s="611"/>
      <c r="G363" s="612"/>
      <c r="H363" s="502"/>
      <c r="I363" s="502"/>
    </row>
    <row r="364" s="85" customFormat="1" ht="18" customHeight="1" spans="1:9">
      <c r="A364" s="608"/>
      <c r="B364" s="501"/>
      <c r="C364" s="609" t="s">
        <v>197</v>
      </c>
      <c r="D364" s="609"/>
      <c r="E364" s="610"/>
      <c r="F364" s="611"/>
      <c r="G364" s="612"/>
      <c r="H364" s="502"/>
      <c r="I364" s="502"/>
    </row>
    <row r="365" s="85" customFormat="1" ht="18" customHeight="1" spans="1:9">
      <c r="A365" s="608"/>
      <c r="B365" s="501"/>
      <c r="C365" s="609" t="s">
        <v>291</v>
      </c>
      <c r="D365" s="609"/>
      <c r="E365" s="610"/>
      <c r="F365" s="611"/>
      <c r="G365" s="612"/>
      <c r="H365" s="502"/>
      <c r="I365" s="502"/>
    </row>
    <row r="366" s="85" customFormat="1" ht="18" customHeight="1" spans="1:9">
      <c r="A366" s="608"/>
      <c r="B366" s="501"/>
      <c r="C366" s="609" t="s">
        <v>198</v>
      </c>
      <c r="D366" s="609"/>
      <c r="E366" s="610"/>
      <c r="F366" s="611"/>
      <c r="G366" s="612"/>
      <c r="H366" s="502"/>
      <c r="I366" s="502"/>
    </row>
    <row r="367" s="85" customFormat="1" ht="18" customHeight="1" spans="1:9">
      <c r="A367" s="608"/>
      <c r="B367" s="501"/>
      <c r="C367" s="609" t="s">
        <v>199</v>
      </c>
      <c r="D367" s="609"/>
      <c r="E367" s="610"/>
      <c r="F367" s="611"/>
      <c r="G367" s="612"/>
      <c r="H367" s="502"/>
      <c r="I367" s="502"/>
    </row>
    <row r="368" s="85" customFormat="1" ht="18" customHeight="1" spans="1:9">
      <c r="A368" s="608"/>
      <c r="B368" s="501"/>
      <c r="C368" s="609" t="s">
        <v>292</v>
      </c>
      <c r="D368" s="609"/>
      <c r="E368" s="610" t="s">
        <v>290</v>
      </c>
      <c r="F368" s="611">
        <v>300</v>
      </c>
      <c r="G368" s="612"/>
      <c r="H368" s="502"/>
      <c r="I368" s="502"/>
    </row>
    <row r="369" s="85" customFormat="1" ht="18" customHeight="1" spans="1:9">
      <c r="A369" s="608"/>
      <c r="B369" s="501"/>
      <c r="C369" s="609" t="s">
        <v>298</v>
      </c>
      <c r="D369" s="609"/>
      <c r="E369" s="610" t="s">
        <v>290</v>
      </c>
      <c r="F369" s="611">
        <v>80</v>
      </c>
      <c r="G369" s="612"/>
      <c r="H369" s="502"/>
      <c r="I369" s="502"/>
    </row>
    <row r="370" s="85" customFormat="1" ht="18" customHeight="1" spans="1:9">
      <c r="A370" s="608"/>
      <c r="B370" s="501"/>
      <c r="C370" s="609" t="s">
        <v>187</v>
      </c>
      <c r="D370" s="609"/>
      <c r="E370" s="610"/>
      <c r="F370" s="611"/>
      <c r="G370" s="612"/>
      <c r="H370" s="502"/>
      <c r="I370" s="502"/>
    </row>
    <row r="371" s="87" customFormat="1" ht="18" customHeight="1" spans="1:9">
      <c r="A371" s="181"/>
      <c r="B371" s="615"/>
      <c r="C371" s="616" t="s">
        <v>203</v>
      </c>
      <c r="D371" s="616"/>
      <c r="E371" s="617"/>
      <c r="F371" s="618"/>
      <c r="G371" s="614"/>
      <c r="H371" s="619"/>
      <c r="I371" s="619"/>
    </row>
    <row r="372" s="85" customFormat="1" ht="18" customHeight="1" spans="1:9">
      <c r="A372" s="608">
        <v>3.3</v>
      </c>
      <c r="B372" s="501"/>
      <c r="C372" s="609" t="s">
        <v>299</v>
      </c>
      <c r="D372" s="609"/>
      <c r="E372" s="610"/>
      <c r="F372" s="611"/>
      <c r="G372" s="612"/>
      <c r="H372" s="502"/>
      <c r="I372" s="502"/>
    </row>
    <row r="373" s="85" customFormat="1" ht="18" customHeight="1" spans="1:9">
      <c r="A373" s="608"/>
      <c r="B373" s="501"/>
      <c r="C373" s="609" t="s">
        <v>129</v>
      </c>
      <c r="D373" s="609"/>
      <c r="E373" s="610" t="s">
        <v>130</v>
      </c>
      <c r="F373" s="611">
        <v>6500</v>
      </c>
      <c r="G373" s="612"/>
      <c r="H373" s="502"/>
      <c r="I373" s="502"/>
    </row>
    <row r="374" s="85" customFormat="1" ht="23.25" customHeight="1" spans="1:9">
      <c r="A374" s="608"/>
      <c r="B374" s="501"/>
      <c r="C374" s="609" t="s">
        <v>300</v>
      </c>
      <c r="D374" s="609"/>
      <c r="E374" s="610" t="s">
        <v>132</v>
      </c>
      <c r="F374" s="611">
        <v>6557.5</v>
      </c>
      <c r="G374" s="612"/>
      <c r="H374" s="502"/>
      <c r="I374" s="502"/>
    </row>
    <row r="375" s="85" customFormat="1" ht="18" customHeight="1" spans="1:9">
      <c r="A375" s="608"/>
      <c r="B375" s="501"/>
      <c r="C375" s="609" t="s">
        <v>133</v>
      </c>
      <c r="D375" s="609"/>
      <c r="E375" s="610" t="s">
        <v>134</v>
      </c>
      <c r="F375" s="611">
        <v>1</v>
      </c>
      <c r="G375" s="612"/>
      <c r="H375" s="502"/>
      <c r="I375" s="502"/>
    </row>
    <row r="376" s="85" customFormat="1" ht="18" customHeight="1" spans="1:9">
      <c r="A376" s="608"/>
      <c r="B376" s="501"/>
      <c r="C376" s="609" t="s">
        <v>135</v>
      </c>
      <c r="D376" s="609"/>
      <c r="E376" s="610" t="s">
        <v>136</v>
      </c>
      <c r="F376" s="611">
        <v>1267</v>
      </c>
      <c r="G376" s="612"/>
      <c r="H376" s="502"/>
      <c r="I376" s="502"/>
    </row>
    <row r="377" s="85" customFormat="1" ht="18" customHeight="1" spans="1:9">
      <c r="A377" s="608"/>
      <c r="B377" s="501"/>
      <c r="C377" s="609" t="s">
        <v>216</v>
      </c>
      <c r="D377" s="609"/>
      <c r="E377" s="610" t="s">
        <v>136</v>
      </c>
      <c r="F377" s="611">
        <v>96</v>
      </c>
      <c r="G377" s="612"/>
      <c r="H377" s="502"/>
      <c r="I377" s="502"/>
    </row>
    <row r="378" s="85" customFormat="1" ht="18" customHeight="1" spans="1:9">
      <c r="A378" s="608"/>
      <c r="B378" s="501"/>
      <c r="C378" s="609" t="s">
        <v>139</v>
      </c>
      <c r="D378" s="609"/>
      <c r="E378" s="610" t="s">
        <v>136</v>
      </c>
      <c r="F378" s="611">
        <v>176</v>
      </c>
      <c r="G378" s="612"/>
      <c r="H378" s="502"/>
      <c r="I378" s="502"/>
    </row>
    <row r="379" s="85" customFormat="1" ht="18" customHeight="1" spans="1:9">
      <c r="A379" s="608"/>
      <c r="B379" s="501"/>
      <c r="C379" s="609" t="s">
        <v>282</v>
      </c>
      <c r="D379" s="609"/>
      <c r="E379" s="610" t="s">
        <v>136</v>
      </c>
      <c r="F379" s="611">
        <v>205</v>
      </c>
      <c r="G379" s="612"/>
      <c r="H379" s="502"/>
      <c r="I379" s="502"/>
    </row>
    <row r="380" s="85" customFormat="1" ht="18" customHeight="1" spans="1:9">
      <c r="A380" s="608"/>
      <c r="B380" s="501"/>
      <c r="C380" s="609" t="s">
        <v>140</v>
      </c>
      <c r="D380" s="609"/>
      <c r="E380" s="610" t="s">
        <v>136</v>
      </c>
      <c r="F380" s="611">
        <v>150</v>
      </c>
      <c r="G380" s="612"/>
      <c r="H380" s="502"/>
      <c r="I380" s="502"/>
    </row>
    <row r="381" s="85" customFormat="1" ht="18" customHeight="1" spans="1:9">
      <c r="A381" s="608"/>
      <c r="B381" s="501"/>
      <c r="C381" s="609" t="s">
        <v>138</v>
      </c>
      <c r="D381" s="609"/>
      <c r="E381" s="610" t="s">
        <v>136</v>
      </c>
      <c r="F381" s="611">
        <v>20</v>
      </c>
      <c r="G381" s="612"/>
      <c r="H381" s="502"/>
      <c r="I381" s="502"/>
    </row>
    <row r="382" s="85" customFormat="1" ht="18" customHeight="1" spans="1:9">
      <c r="A382" s="608"/>
      <c r="B382" s="501"/>
      <c r="C382" s="609" t="s">
        <v>283</v>
      </c>
      <c r="D382" s="609"/>
      <c r="E382" s="610" t="s">
        <v>136</v>
      </c>
      <c r="F382" s="611">
        <v>3</v>
      </c>
      <c r="G382" s="612"/>
      <c r="H382" s="502"/>
      <c r="I382" s="502"/>
    </row>
    <row r="383" s="85" customFormat="1" ht="18" customHeight="1" spans="1:9">
      <c r="A383" s="608"/>
      <c r="B383" s="501"/>
      <c r="C383" s="609" t="s">
        <v>166</v>
      </c>
      <c r="D383" s="609"/>
      <c r="E383" s="610" t="s">
        <v>136</v>
      </c>
      <c r="F383" s="611">
        <v>1.2</v>
      </c>
      <c r="G383" s="612"/>
      <c r="H383" s="502"/>
      <c r="I383" s="502"/>
    </row>
    <row r="384" s="85" customFormat="1" ht="25.5" customHeight="1" spans="1:9">
      <c r="A384" s="608"/>
      <c r="B384" s="501"/>
      <c r="C384" s="609" t="s">
        <v>284</v>
      </c>
      <c r="D384" s="609"/>
      <c r="E384" s="610" t="s">
        <v>143</v>
      </c>
      <c r="F384" s="613">
        <v>1.9</v>
      </c>
      <c r="G384" s="612"/>
      <c r="H384" s="502"/>
      <c r="I384" s="502"/>
    </row>
    <row r="385" s="85" customFormat="1" ht="18" customHeight="1" spans="1:9">
      <c r="A385" s="608"/>
      <c r="B385" s="501"/>
      <c r="C385" s="609" t="s">
        <v>301</v>
      </c>
      <c r="D385" s="609"/>
      <c r="E385" s="610"/>
      <c r="F385" s="611"/>
      <c r="G385" s="612"/>
      <c r="H385" s="502"/>
      <c r="I385" s="502"/>
    </row>
    <row r="386" s="85" customFormat="1" ht="18" customHeight="1" spans="1:9">
      <c r="A386" s="608"/>
      <c r="B386" s="501"/>
      <c r="C386" s="609" t="s">
        <v>302</v>
      </c>
      <c r="D386" s="609"/>
      <c r="E386" s="610" t="s">
        <v>136</v>
      </c>
      <c r="F386" s="611">
        <v>29</v>
      </c>
      <c r="G386" s="612"/>
      <c r="H386" s="502"/>
      <c r="I386" s="502"/>
    </row>
    <row r="387" s="85" customFormat="1" ht="18" customHeight="1" spans="1:9">
      <c r="A387" s="608"/>
      <c r="B387" s="501"/>
      <c r="C387" s="609" t="s">
        <v>303</v>
      </c>
      <c r="D387" s="609"/>
      <c r="E387" s="610" t="s">
        <v>287</v>
      </c>
      <c r="F387" s="611">
        <v>28</v>
      </c>
      <c r="G387" s="612"/>
      <c r="H387" s="502"/>
      <c r="I387" s="502"/>
    </row>
    <row r="388" s="85" customFormat="1" ht="18" customHeight="1" spans="1:9">
      <c r="A388" s="608"/>
      <c r="B388" s="501"/>
      <c r="C388" s="609" t="s">
        <v>285</v>
      </c>
      <c r="D388" s="609"/>
      <c r="E388" s="610" t="s">
        <v>136</v>
      </c>
      <c r="F388" s="611">
        <v>67</v>
      </c>
      <c r="G388" s="612"/>
      <c r="H388" s="502"/>
      <c r="I388" s="502"/>
    </row>
    <row r="389" s="85" customFormat="1" ht="18" customHeight="1" spans="1:9">
      <c r="A389" s="608"/>
      <c r="B389" s="501"/>
      <c r="C389" s="609" t="s">
        <v>286</v>
      </c>
      <c r="D389" s="609"/>
      <c r="E389" s="610" t="s">
        <v>136</v>
      </c>
      <c r="F389" s="611">
        <v>266</v>
      </c>
      <c r="G389" s="612"/>
      <c r="H389" s="502"/>
      <c r="I389" s="502"/>
    </row>
    <row r="390" s="85" customFormat="1" ht="18" customHeight="1" spans="1:9">
      <c r="A390" s="608"/>
      <c r="B390" s="501"/>
      <c r="C390" s="609" t="s">
        <v>288</v>
      </c>
      <c r="D390" s="609"/>
      <c r="E390" s="610" t="s">
        <v>136</v>
      </c>
      <c r="F390" s="611">
        <v>266</v>
      </c>
      <c r="G390" s="612"/>
      <c r="H390" s="502"/>
      <c r="I390" s="502"/>
    </row>
    <row r="391" s="85" customFormat="1" ht="18" customHeight="1" spans="1:9">
      <c r="A391" s="608"/>
      <c r="B391" s="501"/>
      <c r="C391" s="609" t="s">
        <v>289</v>
      </c>
      <c r="D391" s="609"/>
      <c r="E391" s="610" t="s">
        <v>168</v>
      </c>
      <c r="F391" s="611">
        <v>2560</v>
      </c>
      <c r="G391" s="612"/>
      <c r="H391" s="502"/>
      <c r="I391" s="502"/>
    </row>
    <row r="392" s="85" customFormat="1" ht="25.5" customHeight="1" spans="1:9">
      <c r="A392" s="608"/>
      <c r="B392" s="501"/>
      <c r="C392" s="609" t="s">
        <v>147</v>
      </c>
      <c r="D392" s="609"/>
      <c r="E392" s="610"/>
      <c r="F392" s="611"/>
      <c r="G392" s="612"/>
      <c r="H392" s="502"/>
      <c r="I392" s="502"/>
    </row>
    <row r="393" s="85" customFormat="1" ht="18" customHeight="1" spans="1:9">
      <c r="A393" s="608"/>
      <c r="B393" s="501"/>
      <c r="C393" s="609" t="s">
        <v>148</v>
      </c>
      <c r="D393" s="609"/>
      <c r="E393" s="610"/>
      <c r="F393" s="611"/>
      <c r="G393" s="612"/>
      <c r="H393" s="502"/>
      <c r="I393" s="502"/>
    </row>
    <row r="394" s="85" customFormat="1" ht="18" customHeight="1" spans="1:9">
      <c r="A394" s="608"/>
      <c r="B394" s="501"/>
      <c r="C394" s="609" t="s">
        <v>149</v>
      </c>
      <c r="D394" s="609"/>
      <c r="E394" s="610"/>
      <c r="F394" s="611"/>
      <c r="G394" s="612"/>
      <c r="H394" s="502"/>
      <c r="I394" s="502"/>
    </row>
    <row r="395" s="85" customFormat="1" ht="18" customHeight="1" spans="1:9">
      <c r="A395" s="608"/>
      <c r="B395" s="501"/>
      <c r="C395" s="609" t="s">
        <v>193</v>
      </c>
      <c r="D395" s="609"/>
      <c r="E395" s="610" t="s">
        <v>290</v>
      </c>
      <c r="F395" s="611">
        <v>580</v>
      </c>
      <c r="G395" s="612"/>
      <c r="H395" s="502"/>
      <c r="I395" s="502"/>
    </row>
    <row r="396" s="85" customFormat="1" ht="18" customHeight="1" spans="1:9">
      <c r="A396" s="608"/>
      <c r="B396" s="501"/>
      <c r="C396" s="609" t="s">
        <v>194</v>
      </c>
      <c r="D396" s="609"/>
      <c r="E396" s="610"/>
      <c r="F396" s="611"/>
      <c r="G396" s="612"/>
      <c r="H396" s="502"/>
      <c r="I396" s="502"/>
    </row>
    <row r="397" s="85" customFormat="1" ht="18" customHeight="1" spans="1:9">
      <c r="A397" s="608"/>
      <c r="B397" s="501"/>
      <c r="C397" s="609" t="s">
        <v>195</v>
      </c>
      <c r="D397" s="609"/>
      <c r="E397" s="610"/>
      <c r="F397" s="611"/>
      <c r="G397" s="612"/>
      <c r="H397" s="502"/>
      <c r="I397" s="502"/>
    </row>
    <row r="398" s="85" customFormat="1" ht="18" customHeight="1" spans="1:9">
      <c r="A398" s="608"/>
      <c r="B398" s="501"/>
      <c r="C398" s="609" t="s">
        <v>291</v>
      </c>
      <c r="D398" s="609"/>
      <c r="E398" s="610"/>
      <c r="F398" s="611"/>
      <c r="G398" s="612"/>
      <c r="H398" s="502"/>
      <c r="I398" s="502"/>
    </row>
    <row r="399" s="85" customFormat="1" ht="18" customHeight="1" spans="1:9">
      <c r="A399" s="608"/>
      <c r="B399" s="501"/>
      <c r="C399" s="609" t="s">
        <v>197</v>
      </c>
      <c r="D399" s="609"/>
      <c r="E399" s="610"/>
      <c r="F399" s="611"/>
      <c r="G399" s="612"/>
      <c r="H399" s="502"/>
      <c r="I399" s="502"/>
    </row>
    <row r="400" s="85" customFormat="1" ht="18" customHeight="1" spans="1:9">
      <c r="A400" s="608"/>
      <c r="B400" s="501"/>
      <c r="C400" s="609" t="s">
        <v>291</v>
      </c>
      <c r="D400" s="609"/>
      <c r="E400" s="610"/>
      <c r="F400" s="611"/>
      <c r="G400" s="612"/>
      <c r="H400" s="502"/>
      <c r="I400" s="502"/>
    </row>
    <row r="401" s="85" customFormat="1" ht="18" customHeight="1" spans="1:9">
      <c r="A401" s="608"/>
      <c r="B401" s="501"/>
      <c r="C401" s="609" t="s">
        <v>198</v>
      </c>
      <c r="D401" s="609"/>
      <c r="E401" s="610"/>
      <c r="F401" s="611"/>
      <c r="G401" s="612"/>
      <c r="H401" s="502"/>
      <c r="I401" s="502"/>
    </row>
    <row r="402" s="85" customFormat="1" ht="18" customHeight="1" spans="1:9">
      <c r="A402" s="608"/>
      <c r="B402" s="501"/>
      <c r="C402" s="609" t="s">
        <v>199</v>
      </c>
      <c r="D402" s="609"/>
      <c r="E402" s="610"/>
      <c r="F402" s="611"/>
      <c r="G402" s="612"/>
      <c r="H402" s="502"/>
      <c r="I402" s="502"/>
    </row>
    <row r="403" s="85" customFormat="1" ht="18" customHeight="1" spans="1:9">
      <c r="A403" s="608"/>
      <c r="B403" s="501"/>
      <c r="C403" s="609" t="s">
        <v>292</v>
      </c>
      <c r="D403" s="609"/>
      <c r="E403" s="610" t="s">
        <v>290</v>
      </c>
      <c r="F403" s="611">
        <v>400</v>
      </c>
      <c r="G403" s="612"/>
      <c r="H403" s="502"/>
      <c r="I403" s="502"/>
    </row>
    <row r="404" s="85" customFormat="1" ht="18" customHeight="1" spans="1:9">
      <c r="A404" s="608"/>
      <c r="B404" s="501"/>
      <c r="C404" s="609" t="s">
        <v>298</v>
      </c>
      <c r="D404" s="609"/>
      <c r="E404" s="610" t="s">
        <v>290</v>
      </c>
      <c r="F404" s="611">
        <v>180</v>
      </c>
      <c r="G404" s="612"/>
      <c r="H404" s="502"/>
      <c r="I404" s="502"/>
    </row>
    <row r="405" s="85" customFormat="1" ht="18" customHeight="1" spans="1:9">
      <c r="A405" s="608"/>
      <c r="B405" s="501"/>
      <c r="C405" s="609" t="s">
        <v>187</v>
      </c>
      <c r="D405" s="609"/>
      <c r="E405" s="610"/>
      <c r="F405" s="611"/>
      <c r="G405" s="612"/>
      <c r="H405" s="502"/>
      <c r="I405" s="502"/>
    </row>
    <row r="406" s="85" customFormat="1" ht="18" customHeight="1" spans="1:9">
      <c r="A406" s="608"/>
      <c r="B406" s="501"/>
      <c r="C406" s="609" t="s">
        <v>157</v>
      </c>
      <c r="D406" s="609"/>
      <c r="E406" s="610" t="s">
        <v>168</v>
      </c>
      <c r="F406" s="611">
        <v>108</v>
      </c>
      <c r="G406" s="612"/>
      <c r="H406" s="502"/>
      <c r="I406" s="502"/>
    </row>
    <row r="407" s="85" customFormat="1" ht="18" customHeight="1" spans="1:9">
      <c r="A407" s="608"/>
      <c r="B407" s="501"/>
      <c r="C407" s="609" t="s">
        <v>158</v>
      </c>
      <c r="D407" s="609"/>
      <c r="E407" s="610"/>
      <c r="F407" s="611"/>
      <c r="G407" s="612"/>
      <c r="H407" s="502"/>
      <c r="I407" s="502"/>
    </row>
    <row r="408" s="85" customFormat="1" ht="18" customHeight="1" spans="1:9">
      <c r="A408" s="608"/>
      <c r="B408" s="501"/>
      <c r="C408" s="609" t="s">
        <v>159</v>
      </c>
      <c r="D408" s="609"/>
      <c r="E408" s="610"/>
      <c r="F408" s="611"/>
      <c r="G408" s="612"/>
      <c r="H408" s="502"/>
      <c r="I408" s="502"/>
    </row>
    <row r="409" s="85" customFormat="1" ht="18" customHeight="1" spans="1:9">
      <c r="A409" s="608"/>
      <c r="B409" s="501"/>
      <c r="C409" s="609" t="s">
        <v>160</v>
      </c>
      <c r="D409" s="609"/>
      <c r="E409" s="610"/>
      <c r="F409" s="611"/>
      <c r="G409" s="612"/>
      <c r="H409" s="502"/>
      <c r="I409" s="502"/>
    </row>
    <row r="410" s="85" customFormat="1" ht="18" customHeight="1" spans="1:9">
      <c r="A410" s="608"/>
      <c r="B410" s="501"/>
      <c r="C410" s="609" t="s">
        <v>159</v>
      </c>
      <c r="D410" s="609"/>
      <c r="E410" s="610"/>
      <c r="F410" s="611"/>
      <c r="G410" s="612"/>
      <c r="H410" s="502"/>
      <c r="I410" s="502"/>
    </row>
    <row r="411" s="85" customFormat="1" ht="18" customHeight="1" spans="1:9">
      <c r="A411" s="608"/>
      <c r="B411" s="501"/>
      <c r="C411" s="609" t="s">
        <v>161</v>
      </c>
      <c r="D411" s="609"/>
      <c r="E411" s="610"/>
      <c r="F411" s="611"/>
      <c r="G411" s="612"/>
      <c r="H411" s="502"/>
      <c r="I411" s="502"/>
    </row>
    <row r="412" s="85" customFormat="1" ht="18" customHeight="1" spans="1:9">
      <c r="A412" s="608"/>
      <c r="B412" s="501"/>
      <c r="C412" s="609" t="s">
        <v>162</v>
      </c>
      <c r="D412" s="609"/>
      <c r="E412" s="610"/>
      <c r="F412" s="611"/>
      <c r="G412" s="612"/>
      <c r="H412" s="502"/>
      <c r="I412" s="502"/>
    </row>
    <row r="413" s="85" customFormat="1" ht="18" customHeight="1" spans="1:9">
      <c r="A413" s="608"/>
      <c r="B413" s="501"/>
      <c r="C413" s="609" t="s">
        <v>163</v>
      </c>
      <c r="D413" s="609"/>
      <c r="E413" s="610"/>
      <c r="F413" s="611"/>
      <c r="G413" s="612"/>
      <c r="H413" s="502"/>
      <c r="I413" s="502"/>
    </row>
    <row r="414" s="85" customFormat="1" ht="18" customHeight="1" spans="1:9">
      <c r="A414" s="608"/>
      <c r="B414" s="501"/>
      <c r="C414" s="609" t="s">
        <v>153</v>
      </c>
      <c r="D414" s="609"/>
      <c r="E414" s="610"/>
      <c r="F414" s="611"/>
      <c r="G414" s="612"/>
      <c r="H414" s="502"/>
      <c r="I414" s="502"/>
    </row>
    <row r="415" s="85" customFormat="1" ht="18" customHeight="1" spans="1:9">
      <c r="A415" s="608"/>
      <c r="B415" s="501"/>
      <c r="C415" s="609" t="s">
        <v>152</v>
      </c>
      <c r="D415" s="609"/>
      <c r="E415" s="610"/>
      <c r="F415" s="611"/>
      <c r="G415" s="612"/>
      <c r="H415" s="502"/>
      <c r="I415" s="502"/>
    </row>
    <row r="416" s="85" customFormat="1" ht="27.75" customHeight="1" spans="1:9">
      <c r="A416" s="608"/>
      <c r="B416" s="501"/>
      <c r="C416" s="609" t="s">
        <v>151</v>
      </c>
      <c r="D416" s="609"/>
      <c r="E416" s="610"/>
      <c r="F416" s="611"/>
      <c r="G416" s="612"/>
      <c r="H416" s="502"/>
      <c r="I416" s="502"/>
    </row>
    <row r="417" s="87" customFormat="1" ht="18" customHeight="1" spans="1:9">
      <c r="A417" s="181"/>
      <c r="B417" s="615"/>
      <c r="C417" s="616" t="s">
        <v>203</v>
      </c>
      <c r="D417" s="616"/>
      <c r="E417" s="617"/>
      <c r="F417" s="618"/>
      <c r="G417" s="614"/>
      <c r="H417" s="619"/>
      <c r="I417" s="619"/>
    </row>
    <row r="418" s="85" customFormat="1" ht="18" customHeight="1" spans="1:9">
      <c r="A418" s="608" t="s">
        <v>304</v>
      </c>
      <c r="B418" s="501"/>
      <c r="C418" s="609" t="s">
        <v>305</v>
      </c>
      <c r="D418" s="609"/>
      <c r="E418" s="610"/>
      <c r="F418" s="611"/>
      <c r="G418" s="612"/>
      <c r="H418" s="502"/>
      <c r="I418" s="502"/>
    </row>
    <row r="419" s="85" customFormat="1" ht="18" customHeight="1" spans="1:9">
      <c r="A419" s="608">
        <v>4.1</v>
      </c>
      <c r="B419" s="501"/>
      <c r="C419" s="609" t="s">
        <v>306</v>
      </c>
      <c r="D419" s="609"/>
      <c r="E419" s="610" t="s">
        <v>146</v>
      </c>
      <c r="F419" s="611">
        <v>940</v>
      </c>
      <c r="G419" s="612"/>
      <c r="H419" s="502"/>
      <c r="I419" s="502"/>
    </row>
    <row r="420" s="85" customFormat="1" ht="18" customHeight="1" spans="1:9">
      <c r="A420" s="608"/>
      <c r="B420" s="501"/>
      <c r="C420" s="609" t="s">
        <v>307</v>
      </c>
      <c r="D420" s="609"/>
      <c r="E420" s="610"/>
      <c r="F420" s="611"/>
      <c r="G420" s="612"/>
      <c r="H420" s="502"/>
      <c r="I420" s="502"/>
    </row>
    <row r="421" s="85" customFormat="1" ht="18" customHeight="1" spans="1:9">
      <c r="A421" s="608"/>
      <c r="B421" s="501"/>
      <c r="C421" s="609" t="s">
        <v>308</v>
      </c>
      <c r="D421" s="609"/>
      <c r="E421" s="610"/>
      <c r="F421" s="611"/>
      <c r="G421" s="612"/>
      <c r="H421" s="502"/>
      <c r="I421" s="502"/>
    </row>
    <row r="422" s="85" customFormat="1" ht="27.75" customHeight="1" spans="1:9">
      <c r="A422" s="608"/>
      <c r="B422" s="501"/>
      <c r="C422" s="609" t="s">
        <v>309</v>
      </c>
      <c r="D422" s="609"/>
      <c r="E422" s="610"/>
      <c r="F422" s="611"/>
      <c r="G422" s="612"/>
      <c r="H422" s="502"/>
      <c r="I422" s="502"/>
    </row>
    <row r="423" s="85" customFormat="1" ht="27" customHeight="1" spans="1:9">
      <c r="A423" s="608"/>
      <c r="B423" s="501"/>
      <c r="C423" s="609" t="s">
        <v>310</v>
      </c>
      <c r="D423" s="609"/>
      <c r="E423" s="610" t="s">
        <v>132</v>
      </c>
      <c r="F423" s="611">
        <v>7740</v>
      </c>
      <c r="G423" s="612"/>
      <c r="H423" s="502"/>
      <c r="I423" s="502"/>
    </row>
    <row r="424" s="85" customFormat="1" ht="18" customHeight="1" spans="1:9">
      <c r="A424" s="608"/>
      <c r="B424" s="501"/>
      <c r="C424" s="609" t="s">
        <v>133</v>
      </c>
      <c r="D424" s="609"/>
      <c r="E424" s="610" t="s">
        <v>134</v>
      </c>
      <c r="F424" s="611">
        <v>1</v>
      </c>
      <c r="G424" s="612"/>
      <c r="H424" s="502"/>
      <c r="I424" s="502"/>
    </row>
    <row r="425" s="87" customFormat="1" ht="18" customHeight="1" spans="1:9">
      <c r="A425" s="181"/>
      <c r="B425" s="615"/>
      <c r="C425" s="616" t="s">
        <v>203</v>
      </c>
      <c r="D425" s="616"/>
      <c r="E425" s="617"/>
      <c r="F425" s="618"/>
      <c r="G425" s="614"/>
      <c r="H425" s="619"/>
      <c r="I425" s="619"/>
    </row>
    <row r="426" s="85" customFormat="1" ht="18" customHeight="1" spans="1:9">
      <c r="A426" s="608">
        <v>4.2</v>
      </c>
      <c r="B426" s="501"/>
      <c r="C426" s="609" t="s">
        <v>311</v>
      </c>
      <c r="D426" s="609"/>
      <c r="E426" s="610"/>
      <c r="F426" s="611"/>
      <c r="G426" s="612"/>
      <c r="H426" s="502"/>
      <c r="I426" s="502"/>
    </row>
    <row r="427" s="85" customFormat="1" ht="18" customHeight="1" spans="1:9">
      <c r="A427" s="608"/>
      <c r="B427" s="501"/>
      <c r="C427" s="609" t="s">
        <v>129</v>
      </c>
      <c r="D427" s="609"/>
      <c r="E427" s="610" t="s">
        <v>130</v>
      </c>
      <c r="F427" s="611">
        <v>1300</v>
      </c>
      <c r="G427" s="612"/>
      <c r="H427" s="502"/>
      <c r="I427" s="502"/>
    </row>
    <row r="428" s="85" customFormat="1" ht="24.75" customHeight="1" spans="1:9">
      <c r="A428" s="608"/>
      <c r="B428" s="501"/>
      <c r="C428" s="609" t="s">
        <v>312</v>
      </c>
      <c r="D428" s="609"/>
      <c r="E428" s="610" t="s">
        <v>132</v>
      </c>
      <c r="F428" s="611">
        <v>3784</v>
      </c>
      <c r="G428" s="612"/>
      <c r="H428" s="502"/>
      <c r="I428" s="502"/>
    </row>
    <row r="429" s="85" customFormat="1" ht="18" customHeight="1" spans="1:9">
      <c r="A429" s="608"/>
      <c r="B429" s="501"/>
      <c r="C429" s="609" t="s">
        <v>133</v>
      </c>
      <c r="D429" s="609"/>
      <c r="E429" s="610" t="s">
        <v>134</v>
      </c>
      <c r="F429" s="611">
        <v>1</v>
      </c>
      <c r="G429" s="612"/>
      <c r="H429" s="502"/>
      <c r="I429" s="502"/>
    </row>
    <row r="430" s="85" customFormat="1" ht="18" customHeight="1" spans="1:9">
      <c r="A430" s="608"/>
      <c r="B430" s="501"/>
      <c r="C430" s="609" t="s">
        <v>135</v>
      </c>
      <c r="D430" s="609"/>
      <c r="E430" s="610" t="s">
        <v>136</v>
      </c>
      <c r="F430" s="611">
        <v>664</v>
      </c>
      <c r="G430" s="612"/>
      <c r="H430" s="502"/>
      <c r="I430" s="502"/>
    </row>
    <row r="431" s="85" customFormat="1" ht="18" customHeight="1" spans="1:9">
      <c r="A431" s="608"/>
      <c r="B431" s="501"/>
      <c r="C431" s="609" t="s">
        <v>216</v>
      </c>
      <c r="D431" s="609"/>
      <c r="E431" s="610" t="s">
        <v>136</v>
      </c>
      <c r="F431" s="611">
        <v>50</v>
      </c>
      <c r="G431" s="612"/>
      <c r="H431" s="502"/>
      <c r="I431" s="502"/>
    </row>
    <row r="432" s="85" customFormat="1" ht="18" customHeight="1" spans="1:9">
      <c r="A432" s="608"/>
      <c r="B432" s="501"/>
      <c r="C432" s="609" t="s">
        <v>139</v>
      </c>
      <c r="D432" s="609"/>
      <c r="E432" s="610" t="s">
        <v>136</v>
      </c>
      <c r="F432" s="611">
        <v>72</v>
      </c>
      <c r="G432" s="612"/>
      <c r="H432" s="502"/>
      <c r="I432" s="502"/>
    </row>
    <row r="433" s="85" customFormat="1" ht="18" customHeight="1" spans="1:9">
      <c r="A433" s="608"/>
      <c r="B433" s="501"/>
      <c r="C433" s="609" t="s">
        <v>217</v>
      </c>
      <c r="D433" s="609"/>
      <c r="E433" s="610" t="s">
        <v>136</v>
      </c>
      <c r="F433" s="611">
        <v>5</v>
      </c>
      <c r="G433" s="612"/>
      <c r="H433" s="502"/>
      <c r="I433" s="502"/>
    </row>
    <row r="434" s="85" customFormat="1" ht="18" customHeight="1" spans="1:9">
      <c r="A434" s="608"/>
      <c r="B434" s="501"/>
      <c r="C434" s="609" t="s">
        <v>140</v>
      </c>
      <c r="D434" s="609"/>
      <c r="E434" s="610" t="s">
        <v>136</v>
      </c>
      <c r="F434" s="611">
        <v>20</v>
      </c>
      <c r="G434" s="612"/>
      <c r="H434" s="502"/>
      <c r="I434" s="502"/>
    </row>
    <row r="435" s="85" customFormat="1" ht="18" customHeight="1" spans="1:9">
      <c r="A435" s="608"/>
      <c r="B435" s="501"/>
      <c r="C435" s="609" t="s">
        <v>138</v>
      </c>
      <c r="D435" s="609"/>
      <c r="E435" s="610" t="s">
        <v>136</v>
      </c>
      <c r="F435" s="611">
        <v>50</v>
      </c>
      <c r="G435" s="612"/>
      <c r="H435" s="502"/>
      <c r="I435" s="502"/>
    </row>
    <row r="436" s="85" customFormat="1" ht="18" customHeight="1" spans="1:9">
      <c r="A436" s="608"/>
      <c r="B436" s="501"/>
      <c r="C436" s="609" t="s">
        <v>218</v>
      </c>
      <c r="D436" s="609"/>
      <c r="E436" s="610" t="s">
        <v>143</v>
      </c>
      <c r="F436" s="611">
        <v>0.5</v>
      </c>
      <c r="G436" s="612"/>
      <c r="H436" s="502"/>
      <c r="I436" s="502"/>
    </row>
    <row r="437" s="85" customFormat="1" ht="18" customHeight="1" spans="1:9">
      <c r="A437" s="608"/>
      <c r="B437" s="501"/>
      <c r="C437" s="609" t="s">
        <v>166</v>
      </c>
      <c r="D437" s="609"/>
      <c r="E437" s="610" t="s">
        <v>136</v>
      </c>
      <c r="F437" s="611">
        <v>1</v>
      </c>
      <c r="G437" s="612"/>
      <c r="H437" s="502"/>
      <c r="I437" s="502"/>
    </row>
    <row r="438" s="85" customFormat="1" ht="31.5" customHeight="1" spans="1:9">
      <c r="A438" s="608"/>
      <c r="B438" s="501"/>
      <c r="C438" s="609" t="s">
        <v>313</v>
      </c>
      <c r="D438" s="609"/>
      <c r="E438" s="610" t="s">
        <v>143</v>
      </c>
      <c r="F438" s="613">
        <v>0.7</v>
      </c>
      <c r="G438" s="612"/>
      <c r="H438" s="502"/>
      <c r="I438" s="502"/>
    </row>
    <row r="439" s="87" customFormat="1" ht="18" customHeight="1" spans="1:9">
      <c r="A439" s="181"/>
      <c r="B439" s="615"/>
      <c r="C439" s="616" t="s">
        <v>203</v>
      </c>
      <c r="D439" s="616"/>
      <c r="E439" s="617"/>
      <c r="F439" s="620"/>
      <c r="G439" s="614"/>
      <c r="H439" s="619"/>
      <c r="I439" s="619"/>
    </row>
    <row r="440" s="85" customFormat="1" ht="18" customHeight="1" spans="1:9">
      <c r="A440" s="608" t="s">
        <v>314</v>
      </c>
      <c r="B440" s="501"/>
      <c r="C440" s="609" t="s">
        <v>315</v>
      </c>
      <c r="D440" s="609"/>
      <c r="E440" s="610"/>
      <c r="F440" s="611"/>
      <c r="G440" s="612"/>
      <c r="H440" s="502"/>
      <c r="I440" s="502"/>
    </row>
    <row r="441" s="85" customFormat="1" ht="18" customHeight="1" spans="1:9">
      <c r="A441" s="608">
        <v>5.1</v>
      </c>
      <c r="B441" s="501"/>
      <c r="C441" s="609" t="s">
        <v>316</v>
      </c>
      <c r="D441" s="609"/>
      <c r="E441" s="610"/>
      <c r="F441" s="611"/>
      <c r="G441" s="612"/>
      <c r="H441" s="502"/>
      <c r="I441" s="502"/>
    </row>
    <row r="442" s="85" customFormat="1" ht="18" customHeight="1" spans="1:9">
      <c r="A442" s="608">
        <v>5.2</v>
      </c>
      <c r="B442" s="501"/>
      <c r="C442" s="609" t="s">
        <v>317</v>
      </c>
      <c r="D442" s="609"/>
      <c r="E442" s="610"/>
      <c r="F442" s="611"/>
      <c r="G442" s="612"/>
      <c r="H442" s="502"/>
      <c r="I442" s="502"/>
    </row>
    <row r="443" s="85" customFormat="1" ht="18" customHeight="1" spans="1:9">
      <c r="A443" s="608"/>
      <c r="B443" s="501"/>
      <c r="C443" s="609" t="s">
        <v>318</v>
      </c>
      <c r="D443" s="609"/>
      <c r="E443" s="610"/>
      <c r="F443" s="611"/>
      <c r="G443" s="612"/>
      <c r="H443" s="502"/>
      <c r="I443" s="502"/>
    </row>
    <row r="444" s="85" customFormat="1" ht="18" customHeight="1" spans="1:9">
      <c r="A444" s="608" t="s">
        <v>319</v>
      </c>
      <c r="B444" s="501"/>
      <c r="C444" s="609" t="s">
        <v>320</v>
      </c>
      <c r="D444" s="609"/>
      <c r="E444" s="610" t="s">
        <v>146</v>
      </c>
      <c r="F444" s="611">
        <v>5800</v>
      </c>
      <c r="G444" s="612"/>
      <c r="H444" s="502"/>
      <c r="I444" s="502"/>
    </row>
    <row r="445" s="85" customFormat="1" ht="18" customHeight="1" spans="1:9">
      <c r="A445" s="608"/>
      <c r="B445" s="501"/>
      <c r="C445" s="609" t="s">
        <v>321</v>
      </c>
      <c r="D445" s="609"/>
      <c r="E445" s="610"/>
      <c r="F445" s="611"/>
      <c r="G445" s="612"/>
      <c r="H445" s="502"/>
      <c r="I445" s="502"/>
    </row>
    <row r="446" s="85" customFormat="1" ht="18" customHeight="1" spans="1:9">
      <c r="A446" s="608"/>
      <c r="B446" s="501"/>
      <c r="C446" s="609" t="s">
        <v>322</v>
      </c>
      <c r="D446" s="609"/>
      <c r="E446" s="610"/>
      <c r="F446" s="611"/>
      <c r="G446" s="612"/>
      <c r="H446" s="502"/>
      <c r="I446" s="502"/>
    </row>
    <row r="447" s="85" customFormat="1" ht="18" customHeight="1" spans="1:9">
      <c r="A447" s="608"/>
      <c r="B447" s="501"/>
      <c r="C447" s="609" t="s">
        <v>323</v>
      </c>
      <c r="D447" s="609"/>
      <c r="E447" s="610"/>
      <c r="F447" s="611"/>
      <c r="G447" s="612"/>
      <c r="H447" s="502"/>
      <c r="I447" s="502"/>
    </row>
    <row r="448" s="85" customFormat="1" ht="18" customHeight="1" spans="1:9">
      <c r="A448" s="608"/>
      <c r="B448" s="501"/>
      <c r="C448" s="609" t="s">
        <v>324</v>
      </c>
      <c r="D448" s="609"/>
      <c r="E448" s="610"/>
      <c r="F448" s="611"/>
      <c r="G448" s="612"/>
      <c r="H448" s="502"/>
      <c r="I448" s="502"/>
    </row>
    <row r="449" s="85" customFormat="1" ht="18" customHeight="1" spans="1:9">
      <c r="A449" s="608"/>
      <c r="B449" s="501"/>
      <c r="C449" s="609" t="s">
        <v>269</v>
      </c>
      <c r="D449" s="609"/>
      <c r="E449" s="610"/>
      <c r="F449" s="611"/>
      <c r="G449" s="612"/>
      <c r="H449" s="502"/>
      <c r="I449" s="502"/>
    </row>
    <row r="450" s="85" customFormat="1" ht="18" customHeight="1" spans="1:9">
      <c r="A450" s="608" t="s">
        <v>325</v>
      </c>
      <c r="B450" s="501"/>
      <c r="C450" s="609" t="s">
        <v>326</v>
      </c>
      <c r="D450" s="609"/>
      <c r="E450" s="610" t="s">
        <v>146</v>
      </c>
      <c r="F450" s="611">
        <v>5000</v>
      </c>
      <c r="G450" s="612"/>
      <c r="H450" s="502"/>
      <c r="I450" s="502"/>
    </row>
    <row r="451" s="85" customFormat="1" ht="18" customHeight="1" spans="1:9">
      <c r="A451" s="608"/>
      <c r="B451" s="501"/>
      <c r="C451" s="609" t="s">
        <v>327</v>
      </c>
      <c r="D451" s="609"/>
      <c r="E451" s="610"/>
      <c r="F451" s="611"/>
      <c r="G451" s="612"/>
      <c r="H451" s="502"/>
      <c r="I451" s="502"/>
    </row>
    <row r="452" s="85" customFormat="1" ht="18" customHeight="1" spans="1:9">
      <c r="A452" s="608"/>
      <c r="B452" s="501"/>
      <c r="C452" s="609" t="s">
        <v>322</v>
      </c>
      <c r="D452" s="609"/>
      <c r="E452" s="610"/>
      <c r="F452" s="611"/>
      <c r="G452" s="612"/>
      <c r="H452" s="502"/>
      <c r="I452" s="502"/>
    </row>
    <row r="453" s="85" customFormat="1" ht="18" customHeight="1" spans="1:9">
      <c r="A453" s="608"/>
      <c r="B453" s="501"/>
      <c r="C453" s="609" t="s">
        <v>328</v>
      </c>
      <c r="D453" s="609"/>
      <c r="E453" s="610"/>
      <c r="F453" s="611"/>
      <c r="G453" s="612"/>
      <c r="H453" s="502"/>
      <c r="I453" s="502"/>
    </row>
    <row r="454" s="85" customFormat="1" ht="18" customHeight="1" spans="1:9">
      <c r="A454" s="608"/>
      <c r="B454" s="501"/>
      <c r="C454" s="609" t="s">
        <v>269</v>
      </c>
      <c r="D454" s="609"/>
      <c r="E454" s="610"/>
      <c r="F454" s="611"/>
      <c r="G454" s="612"/>
      <c r="H454" s="502"/>
      <c r="I454" s="502"/>
    </row>
    <row r="455" s="85" customFormat="1" ht="18" customHeight="1" spans="1:9">
      <c r="A455" s="608" t="s">
        <v>329</v>
      </c>
      <c r="B455" s="501"/>
      <c r="C455" s="609" t="s">
        <v>330</v>
      </c>
      <c r="D455" s="609"/>
      <c r="E455" s="610" t="s">
        <v>146</v>
      </c>
      <c r="F455" s="611">
        <v>3300</v>
      </c>
      <c r="G455" s="612"/>
      <c r="H455" s="502"/>
      <c r="I455" s="502"/>
    </row>
    <row r="456" s="85" customFormat="1" ht="18" customHeight="1" spans="1:9">
      <c r="A456" s="608"/>
      <c r="B456" s="501"/>
      <c r="C456" s="609" t="s">
        <v>331</v>
      </c>
      <c r="D456" s="609"/>
      <c r="E456" s="610"/>
      <c r="F456" s="611"/>
      <c r="G456" s="612"/>
      <c r="H456" s="502"/>
      <c r="I456" s="502"/>
    </row>
    <row r="457" s="85" customFormat="1" ht="18" customHeight="1" spans="1:9">
      <c r="A457" s="608" t="s">
        <v>332</v>
      </c>
      <c r="B457" s="501"/>
      <c r="C457" s="609" t="s">
        <v>333</v>
      </c>
      <c r="D457" s="609"/>
      <c r="E457" s="610" t="s">
        <v>146</v>
      </c>
      <c r="F457" s="611">
        <v>500</v>
      </c>
      <c r="G457" s="612"/>
      <c r="H457" s="502"/>
      <c r="I457" s="502"/>
    </row>
    <row r="458" s="85" customFormat="1" ht="18" customHeight="1" spans="1:9">
      <c r="A458" s="608"/>
      <c r="B458" s="501"/>
      <c r="C458" s="609" t="s">
        <v>334</v>
      </c>
      <c r="D458" s="609"/>
      <c r="E458" s="610"/>
      <c r="F458" s="611"/>
      <c r="G458" s="612"/>
      <c r="H458" s="502"/>
      <c r="I458" s="502"/>
    </row>
    <row r="459" s="85" customFormat="1" ht="18" customHeight="1" spans="1:9">
      <c r="A459" s="608"/>
      <c r="B459" s="501"/>
      <c r="C459" s="609" t="s">
        <v>335</v>
      </c>
      <c r="D459" s="609"/>
      <c r="E459" s="610"/>
      <c r="F459" s="611"/>
      <c r="G459" s="612"/>
      <c r="H459" s="502"/>
      <c r="I459" s="502"/>
    </row>
    <row r="460" s="85" customFormat="1" ht="18" customHeight="1" spans="1:9">
      <c r="A460" s="608"/>
      <c r="B460" s="501"/>
      <c r="C460" s="609" t="s">
        <v>336</v>
      </c>
      <c r="D460" s="609"/>
      <c r="E460" s="610"/>
      <c r="F460" s="611"/>
      <c r="G460" s="612"/>
      <c r="H460" s="502"/>
      <c r="I460" s="502"/>
    </row>
    <row r="461" s="85" customFormat="1" ht="18" customHeight="1" spans="1:9">
      <c r="A461" s="608"/>
      <c r="B461" s="501"/>
      <c r="C461" s="609" t="s">
        <v>337</v>
      </c>
      <c r="D461" s="609"/>
      <c r="E461" s="610"/>
      <c r="F461" s="611"/>
      <c r="G461" s="612"/>
      <c r="H461" s="502"/>
      <c r="I461" s="502"/>
    </row>
    <row r="462" s="85" customFormat="1" ht="18" customHeight="1" spans="1:9">
      <c r="A462" s="608" t="s">
        <v>338</v>
      </c>
      <c r="B462" s="501"/>
      <c r="C462" s="609" t="s">
        <v>339</v>
      </c>
      <c r="D462" s="609"/>
      <c r="E462" s="610" t="s">
        <v>146</v>
      </c>
      <c r="F462" s="611">
        <v>6500</v>
      </c>
      <c r="G462" s="612"/>
      <c r="H462" s="502"/>
      <c r="I462" s="502"/>
    </row>
    <row r="463" s="85" customFormat="1" ht="18" customHeight="1" spans="1:9">
      <c r="A463" s="608" t="s">
        <v>340</v>
      </c>
      <c r="B463" s="501"/>
      <c r="C463" s="609" t="s">
        <v>341</v>
      </c>
      <c r="D463" s="609"/>
      <c r="E463" s="610" t="s">
        <v>211</v>
      </c>
      <c r="F463" s="611">
        <v>30000</v>
      </c>
      <c r="G463" s="612"/>
      <c r="H463" s="502"/>
      <c r="I463" s="502"/>
    </row>
    <row r="464" s="87" customFormat="1" ht="18" customHeight="1" spans="1:9">
      <c r="A464" s="181"/>
      <c r="B464" s="615"/>
      <c r="C464" s="616" t="s">
        <v>203</v>
      </c>
      <c r="D464" s="616"/>
      <c r="E464" s="617"/>
      <c r="F464" s="620"/>
      <c r="G464" s="614"/>
      <c r="H464" s="619"/>
      <c r="I464" s="619"/>
    </row>
    <row r="465" s="85" customFormat="1" ht="18" customHeight="1" spans="1:9">
      <c r="A465" s="608"/>
      <c r="B465" s="501"/>
      <c r="C465" s="609" t="s">
        <v>342</v>
      </c>
      <c r="D465" s="609"/>
      <c r="E465" s="610"/>
      <c r="F465" s="611"/>
      <c r="G465" s="612"/>
      <c r="H465" s="502"/>
      <c r="I465" s="502"/>
    </row>
    <row r="472" customFormat="1" spans="2:6">
      <c r="B472" s="241"/>
      <c r="F472" s="242"/>
    </row>
  </sheetData>
  <customSheetViews>
    <customSheetView guid="{6CD32FDE-B892-4416-BE82-8B8C9CF2B414}" showPageBreaks="1" zeroValues="0" printArea="1" showAutoFilter="1" hiddenColumns="1">
      <selection activeCell="M26" sqref="M26"/>
      <pageMargins left="0.196850393700787" right="0.196850393700787" top="0.984251968503937" bottom="0.984251968503937" header="0.31496062992126" footer="0.31496062992126"/>
      <printOptions horizontalCentered="1" verticalCentered="1"/>
      <pageSetup paperSize="9" orientation="landscape"/>
      <headerFooter>
        <oddFooter>&amp;C&amp;9&amp;P</oddFooter>
      </headerFooter>
      <autoFilter ref="A7:M119"/>
    </customSheetView>
    <customSheetView guid="{6B5C7A8A-1F87-4590-9A44-BF58B2A0157B}" showPageBreaks="1" zeroValues="0" printArea="1" showAutoFilter="1" topLeftCell="A316">
      <selection activeCell="A482" sqref="$A482:$XFD482"/>
      <pageMargins left="0.196850393700787" right="0.196850393700787" top="0.984251968503937" bottom="0.984251968503937" header="0.31496062992126" footer="0.31496062992126"/>
      <printOptions horizontalCentered="1" verticalCentered="1"/>
      <pageSetup paperSize="9" orientation="landscape"/>
      <headerFooter>
        <oddFooter>&amp;C&amp;9&amp;P</oddFooter>
      </headerFooter>
      <autoFilter ref="A7:M119"/>
    </customSheetView>
    <customSheetView guid="{AD2683A8-8C57-42AC-A595-15EACEB7A384}" showPageBreaks="1" zeroValues="0" printArea="1" showAutoFilter="1">
      <selection activeCell="I13" sqref="I13"/>
      <pageMargins left="0.196850393700787" right="0.196850393700787" top="0.984251968503937" bottom="0.984251968503937" header="0.31496062992126" footer="0.31496062992126"/>
      <printOptions horizontalCentered="1" verticalCentered="1"/>
      <pageSetup paperSize="9" orientation="landscape"/>
      <headerFooter>
        <oddFooter>&amp;C&amp;9&amp;P</oddFooter>
      </headerFooter>
      <autoFilter ref="A7:M119"/>
    </customSheetView>
  </customSheetViews>
  <mergeCells count="11">
    <mergeCell ref="A2:I2"/>
    <mergeCell ref="A3:E3"/>
    <mergeCell ref="F3:H3"/>
    <mergeCell ref="G4:H4"/>
    <mergeCell ref="A4:A5"/>
    <mergeCell ref="B4:B5"/>
    <mergeCell ref="C4:C5"/>
    <mergeCell ref="D4:D5"/>
    <mergeCell ref="E4:E5"/>
    <mergeCell ref="F4:F5"/>
    <mergeCell ref="I4:I5"/>
  </mergeCells>
  <printOptions horizontalCentered="1"/>
  <pageMargins left="0.118110236220472" right="0.118110236220472" top="0.984251968503937" bottom="0.393700787401575" header="0.31496062992126" footer="0.31496062992126"/>
  <pageSetup paperSize="9" orientation="landscape"/>
  <headerFooter>
    <oddFooter>&amp;C&amp;9&amp;P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tabColor rgb="FF7030A0"/>
  </sheetPr>
  <dimension ref="A1:IH153"/>
  <sheetViews>
    <sheetView showZeros="0" view="pageBreakPreview" zoomScaleNormal="100" topLeftCell="B1" workbookViewId="0">
      <pane xSplit="5" ySplit="6" topLeftCell="G7" activePane="bottomRight" state="frozen"/>
      <selection/>
      <selection pane="topRight"/>
      <selection pane="bottomLeft"/>
      <selection pane="bottomRight" activeCell="A4" sqref="$A4:$XFD4"/>
    </sheetView>
  </sheetViews>
  <sheetFormatPr defaultColWidth="9" defaultRowHeight="13.5"/>
  <cols>
    <col min="1" max="1" width="4.13333333333333" style="323" customWidth="1"/>
    <col min="2" max="2" width="7.5" style="324" customWidth="1"/>
    <col min="3" max="4" width="27.5" style="324" customWidth="1"/>
    <col min="5" max="5" width="4.88333333333333" style="324" customWidth="1"/>
    <col min="6" max="6" width="6.38333333333333" style="324" customWidth="1"/>
    <col min="7" max="7" width="7.88333333333333" style="323" customWidth="1"/>
    <col min="8" max="8" width="10.75" style="324" customWidth="1"/>
    <col min="9" max="9" width="5.38333333333333" style="324" customWidth="1"/>
    <col min="10" max="16384" width="9" style="324"/>
  </cols>
  <sheetData>
    <row r="1" ht="19.9" customHeight="1" spans="2:2">
      <c r="B1" s="324" t="s">
        <v>343</v>
      </c>
    </row>
    <row r="2" s="238" customFormat="1" ht="17.1" customHeight="1" spans="1:9">
      <c r="A2" s="466"/>
      <c r="B2" s="466"/>
      <c r="E2" s="466"/>
      <c r="F2" s="466"/>
      <c r="G2" s="467"/>
      <c r="H2" s="466"/>
      <c r="I2" s="466"/>
    </row>
    <row r="3" s="238" customFormat="1" ht="17.1" customHeight="1" spans="1:229">
      <c r="A3" s="246" t="s">
        <v>113</v>
      </c>
      <c r="B3" s="246"/>
      <c r="C3" s="246"/>
      <c r="D3" s="246"/>
      <c r="E3" s="246"/>
      <c r="F3" s="246"/>
      <c r="G3" s="246"/>
      <c r="H3" s="246"/>
      <c r="I3" s="246"/>
      <c r="J3" s="350"/>
      <c r="K3" s="350"/>
      <c r="L3" s="350"/>
      <c r="M3" s="350"/>
      <c r="N3" s="350"/>
      <c r="O3" s="350"/>
      <c r="P3" s="350"/>
      <c r="Q3" s="350"/>
      <c r="R3" s="350"/>
      <c r="S3" s="350"/>
      <c r="T3" s="350"/>
      <c r="U3" s="350"/>
      <c r="V3" s="350"/>
      <c r="W3" s="350"/>
      <c r="X3" s="350"/>
      <c r="Y3" s="350"/>
      <c r="Z3" s="350"/>
      <c r="AA3" s="350"/>
      <c r="AB3" s="350"/>
      <c r="AC3" s="350"/>
      <c r="AD3" s="350"/>
      <c r="AE3" s="350"/>
      <c r="AF3" s="350"/>
      <c r="AG3" s="350"/>
      <c r="AH3" s="350"/>
      <c r="AI3" s="350"/>
      <c r="AJ3" s="350"/>
      <c r="AK3" s="350"/>
      <c r="AL3" s="350"/>
      <c r="AM3" s="350"/>
      <c r="AN3" s="350"/>
      <c r="AO3" s="350"/>
      <c r="AP3" s="350"/>
      <c r="AQ3" s="350"/>
      <c r="AR3" s="350"/>
      <c r="AS3" s="350"/>
      <c r="AT3" s="350"/>
      <c r="AU3" s="350"/>
      <c r="AV3" s="350"/>
      <c r="AW3" s="350"/>
      <c r="AX3" s="350"/>
      <c r="AY3" s="350"/>
      <c r="AZ3" s="350"/>
      <c r="BA3" s="350"/>
      <c r="BB3" s="350"/>
      <c r="BC3" s="350"/>
      <c r="BD3" s="350"/>
      <c r="BE3" s="350"/>
      <c r="BF3" s="350"/>
      <c r="BG3" s="350"/>
      <c r="BH3" s="350"/>
      <c r="BI3" s="350"/>
      <c r="BJ3" s="350"/>
      <c r="BK3" s="350"/>
      <c r="BL3" s="350"/>
      <c r="BM3" s="350"/>
      <c r="BN3" s="350"/>
      <c r="BO3" s="350"/>
      <c r="BP3" s="350"/>
      <c r="BQ3" s="350"/>
      <c r="BR3" s="350"/>
      <c r="BS3" s="350"/>
      <c r="BT3" s="350"/>
      <c r="BU3" s="350"/>
      <c r="BV3" s="350"/>
      <c r="BW3" s="350"/>
      <c r="BX3" s="350"/>
      <c r="BY3" s="350"/>
      <c r="BZ3" s="350"/>
      <c r="CA3" s="350"/>
      <c r="CB3" s="350"/>
      <c r="CC3" s="350"/>
      <c r="CD3" s="350"/>
      <c r="CE3" s="350"/>
      <c r="CF3" s="350"/>
      <c r="CG3" s="350"/>
      <c r="CH3" s="350"/>
      <c r="CI3" s="350"/>
      <c r="CJ3" s="350"/>
      <c r="CK3" s="350"/>
      <c r="CL3" s="350"/>
      <c r="CM3" s="350"/>
      <c r="CN3" s="350"/>
      <c r="CO3" s="350"/>
      <c r="CP3" s="350"/>
      <c r="CQ3" s="350"/>
      <c r="CR3" s="350"/>
      <c r="CS3" s="350"/>
      <c r="CT3" s="350"/>
      <c r="CU3" s="350"/>
      <c r="CV3" s="350"/>
      <c r="CW3" s="350"/>
      <c r="CX3" s="350"/>
      <c r="CY3" s="350"/>
      <c r="CZ3" s="350"/>
      <c r="DA3" s="350"/>
      <c r="DB3" s="350"/>
      <c r="DC3" s="350"/>
      <c r="DD3" s="350"/>
      <c r="DE3" s="350"/>
      <c r="DF3" s="350"/>
      <c r="DG3" s="350"/>
      <c r="DH3" s="350"/>
      <c r="DI3" s="350"/>
      <c r="DJ3" s="350"/>
      <c r="DK3" s="350"/>
      <c r="DL3" s="350"/>
      <c r="DM3" s="350"/>
      <c r="DN3" s="350"/>
      <c r="DO3" s="350"/>
      <c r="DP3" s="350"/>
      <c r="DQ3" s="350"/>
      <c r="DR3" s="350"/>
      <c r="DS3" s="350"/>
      <c r="DT3" s="350"/>
      <c r="DU3" s="350"/>
      <c r="DV3" s="350"/>
      <c r="DW3" s="350"/>
      <c r="DX3" s="350"/>
      <c r="DY3" s="350"/>
      <c r="DZ3" s="350"/>
      <c r="EA3" s="350"/>
      <c r="EB3" s="350"/>
      <c r="EC3" s="350"/>
      <c r="ED3" s="350"/>
      <c r="EE3" s="350"/>
      <c r="EF3" s="350"/>
      <c r="EG3" s="350"/>
      <c r="EH3" s="350"/>
      <c r="EI3" s="350"/>
      <c r="EJ3" s="350"/>
      <c r="EK3" s="350"/>
      <c r="EL3" s="350"/>
      <c r="EM3" s="350"/>
      <c r="EN3" s="350"/>
      <c r="EO3" s="350"/>
      <c r="EP3" s="350"/>
      <c r="EQ3" s="350"/>
      <c r="ER3" s="350"/>
      <c r="ES3" s="350"/>
      <c r="ET3" s="350"/>
      <c r="EU3" s="350"/>
      <c r="EV3" s="350"/>
      <c r="EW3" s="350"/>
      <c r="EX3" s="350"/>
      <c r="EY3" s="350"/>
      <c r="EZ3" s="350"/>
      <c r="FA3" s="350"/>
      <c r="FB3" s="350"/>
      <c r="FC3" s="350"/>
      <c r="FD3" s="350"/>
      <c r="FE3" s="350"/>
      <c r="FF3" s="350"/>
      <c r="FG3" s="350"/>
      <c r="FH3" s="350"/>
      <c r="FI3" s="350"/>
      <c r="FJ3" s="350"/>
      <c r="FK3" s="350"/>
      <c r="FL3" s="350"/>
      <c r="FM3" s="350"/>
      <c r="FN3" s="350"/>
      <c r="FO3" s="350"/>
      <c r="FP3" s="350"/>
      <c r="FQ3" s="350"/>
      <c r="FR3" s="350"/>
      <c r="FS3" s="350"/>
      <c r="FT3" s="350"/>
      <c r="FU3" s="350"/>
      <c r="FV3" s="350"/>
      <c r="FW3" s="350"/>
      <c r="FX3" s="350"/>
      <c r="FY3" s="350"/>
      <c r="FZ3" s="350"/>
      <c r="GA3" s="350"/>
      <c r="GB3" s="350"/>
      <c r="GC3" s="350"/>
      <c r="GD3" s="350"/>
      <c r="GE3" s="350"/>
      <c r="GF3" s="350"/>
      <c r="GG3" s="350"/>
      <c r="GH3" s="350"/>
      <c r="GI3" s="350"/>
      <c r="GJ3" s="350"/>
      <c r="GK3" s="350"/>
      <c r="GL3" s="350"/>
      <c r="GM3" s="350"/>
      <c r="GN3" s="350"/>
      <c r="GO3" s="350"/>
      <c r="GP3" s="350"/>
      <c r="GQ3" s="350"/>
      <c r="GR3" s="350"/>
      <c r="GS3" s="350"/>
      <c r="GT3" s="350"/>
      <c r="GU3" s="350"/>
      <c r="GV3" s="350"/>
      <c r="GW3" s="350"/>
      <c r="GX3" s="350"/>
      <c r="GY3" s="350"/>
      <c r="GZ3" s="350"/>
      <c r="HA3" s="350"/>
      <c r="HB3" s="350"/>
      <c r="HC3" s="350"/>
      <c r="HD3" s="350"/>
      <c r="HE3" s="350"/>
      <c r="HF3" s="350"/>
      <c r="HG3" s="350"/>
      <c r="HH3" s="350"/>
      <c r="HI3" s="350"/>
      <c r="HJ3" s="350"/>
      <c r="HK3" s="350"/>
      <c r="HL3" s="350"/>
      <c r="HM3" s="350"/>
      <c r="HN3" s="350"/>
      <c r="HO3" s="350"/>
      <c r="HP3" s="350"/>
      <c r="HQ3" s="350"/>
      <c r="HR3" s="350"/>
      <c r="HS3" s="350"/>
      <c r="HT3" s="350"/>
      <c r="HU3" s="350"/>
    </row>
    <row r="4" s="238" customFormat="1" ht="17.1" customHeight="1" spans="1:242">
      <c r="A4" s="247" t="s">
        <v>114</v>
      </c>
      <c r="B4" s="247"/>
      <c r="C4" s="247"/>
      <c r="D4" s="247"/>
      <c r="E4" s="247"/>
      <c r="F4" s="248" t="s">
        <v>115</v>
      </c>
      <c r="G4" s="248"/>
      <c r="H4" s="248"/>
      <c r="I4" s="283"/>
      <c r="J4" s="283"/>
      <c r="K4" s="283"/>
      <c r="L4" s="283"/>
      <c r="M4" s="283"/>
      <c r="N4" s="283"/>
      <c r="O4" s="283"/>
      <c r="P4" s="283"/>
      <c r="Q4" s="283"/>
      <c r="R4" s="283"/>
      <c r="S4" s="283"/>
      <c r="T4" s="283"/>
      <c r="U4" s="283"/>
      <c r="V4" s="283"/>
      <c r="W4" s="283"/>
      <c r="X4" s="283"/>
      <c r="Y4" s="283"/>
      <c r="Z4" s="283"/>
      <c r="AA4" s="283"/>
      <c r="AB4" s="283"/>
      <c r="AC4" s="283"/>
      <c r="AD4" s="283"/>
      <c r="AE4" s="283"/>
      <c r="AF4" s="283"/>
      <c r="AG4" s="283"/>
      <c r="AH4" s="283"/>
      <c r="AI4" s="283"/>
      <c r="AJ4" s="283"/>
      <c r="AK4" s="283"/>
      <c r="AL4" s="283"/>
      <c r="AM4" s="283"/>
      <c r="AN4" s="283"/>
      <c r="AO4" s="283"/>
      <c r="AP4" s="283"/>
      <c r="AQ4" s="283"/>
      <c r="AR4" s="283"/>
      <c r="AS4" s="283"/>
      <c r="AT4" s="283"/>
      <c r="AU4" s="283"/>
      <c r="AV4" s="283"/>
      <c r="AW4" s="283"/>
      <c r="AX4" s="283"/>
      <c r="AY4" s="283"/>
      <c r="AZ4" s="283"/>
      <c r="BA4" s="283"/>
      <c r="BB4" s="283"/>
      <c r="BC4" s="283"/>
      <c r="BD4" s="283"/>
      <c r="BE4" s="283"/>
      <c r="BF4" s="283"/>
      <c r="BG4" s="283"/>
      <c r="BH4" s="283"/>
      <c r="BI4" s="283"/>
      <c r="BJ4" s="283"/>
      <c r="BK4" s="283"/>
      <c r="BL4" s="283"/>
      <c r="BM4" s="283"/>
      <c r="BN4" s="283"/>
      <c r="BO4" s="283"/>
      <c r="BP4" s="283"/>
      <c r="BQ4" s="283"/>
      <c r="BR4" s="283"/>
      <c r="BS4" s="283"/>
      <c r="BT4" s="283"/>
      <c r="BU4" s="283"/>
      <c r="BV4" s="283"/>
      <c r="BW4" s="283"/>
      <c r="BX4" s="283"/>
      <c r="BY4" s="283"/>
      <c r="BZ4" s="283"/>
      <c r="CA4" s="283"/>
      <c r="CB4" s="283"/>
      <c r="CC4" s="283"/>
      <c r="CD4" s="283"/>
      <c r="CE4" s="283"/>
      <c r="CF4" s="283"/>
      <c r="CG4" s="283"/>
      <c r="CH4" s="283"/>
      <c r="CI4" s="283"/>
      <c r="CJ4" s="283"/>
      <c r="CK4" s="283"/>
      <c r="CL4" s="283"/>
      <c r="CM4" s="283"/>
      <c r="CN4" s="283"/>
      <c r="CO4" s="283"/>
      <c r="CP4" s="283"/>
      <c r="CQ4" s="283"/>
      <c r="CR4" s="283"/>
      <c r="CS4" s="283"/>
      <c r="CT4" s="283"/>
      <c r="CU4" s="283"/>
      <c r="CV4" s="283"/>
      <c r="CW4" s="283"/>
      <c r="CX4" s="283"/>
      <c r="CY4" s="283"/>
      <c r="CZ4" s="283"/>
      <c r="DA4" s="283"/>
      <c r="DB4" s="283"/>
      <c r="DC4" s="283"/>
      <c r="DD4" s="283"/>
      <c r="DE4" s="283"/>
      <c r="DF4" s="283"/>
      <c r="DG4" s="283"/>
      <c r="DH4" s="283"/>
      <c r="DI4" s="283"/>
      <c r="DJ4" s="283"/>
      <c r="DK4" s="283"/>
      <c r="DL4" s="283"/>
      <c r="DM4" s="283"/>
      <c r="DN4" s="283"/>
      <c r="DO4" s="283"/>
      <c r="DP4" s="283"/>
      <c r="DQ4" s="283"/>
      <c r="DR4" s="283"/>
      <c r="DS4" s="283"/>
      <c r="DT4" s="283"/>
      <c r="DU4" s="283"/>
      <c r="DV4" s="283"/>
      <c r="DW4" s="283"/>
      <c r="DX4" s="283"/>
      <c r="DY4" s="283"/>
      <c r="DZ4" s="283"/>
      <c r="EA4" s="283"/>
      <c r="EB4" s="283"/>
      <c r="EC4" s="283"/>
      <c r="ED4" s="283"/>
      <c r="EE4" s="283"/>
      <c r="EF4" s="283"/>
      <c r="EG4" s="283"/>
      <c r="EH4" s="283"/>
      <c r="EI4" s="283"/>
      <c r="EJ4" s="283"/>
      <c r="EK4" s="283"/>
      <c r="EL4" s="283"/>
      <c r="EM4" s="283"/>
      <c r="EN4" s="283"/>
      <c r="EO4" s="283"/>
      <c r="EP4" s="283"/>
      <c r="EQ4" s="283"/>
      <c r="ER4" s="283"/>
      <c r="ES4" s="283"/>
      <c r="ET4" s="283"/>
      <c r="EU4" s="283"/>
      <c r="EV4" s="283"/>
      <c r="EW4" s="283"/>
      <c r="EX4" s="283"/>
      <c r="EY4" s="283"/>
      <c r="EZ4" s="283"/>
      <c r="FA4" s="283"/>
      <c r="FB4" s="283"/>
      <c r="FC4" s="283"/>
      <c r="FD4" s="283"/>
      <c r="FE4" s="283"/>
      <c r="FF4" s="283"/>
      <c r="FG4" s="283"/>
      <c r="FH4" s="283"/>
      <c r="FI4" s="283"/>
      <c r="FJ4" s="283"/>
      <c r="FK4" s="283"/>
      <c r="FL4" s="283"/>
      <c r="FM4" s="283"/>
      <c r="FN4" s="283"/>
      <c r="FO4" s="283"/>
      <c r="FP4" s="283"/>
      <c r="FQ4" s="283"/>
      <c r="FR4" s="283"/>
      <c r="FS4" s="283"/>
      <c r="FT4" s="283"/>
      <c r="FU4" s="283"/>
      <c r="FV4" s="283"/>
      <c r="FW4" s="283"/>
      <c r="FX4" s="283"/>
      <c r="FY4" s="283"/>
      <c r="FZ4" s="283"/>
      <c r="GA4" s="283"/>
      <c r="GB4" s="283"/>
      <c r="GC4" s="283"/>
      <c r="GD4" s="283"/>
      <c r="GE4" s="283"/>
      <c r="GF4" s="283"/>
      <c r="GG4" s="283"/>
      <c r="GH4" s="283"/>
      <c r="GI4" s="283"/>
      <c r="GJ4" s="283"/>
      <c r="GK4" s="283"/>
      <c r="GL4" s="283"/>
      <c r="GM4" s="283"/>
      <c r="GN4" s="283"/>
      <c r="GO4" s="283"/>
      <c r="GP4" s="283"/>
      <c r="GQ4" s="283"/>
      <c r="GR4" s="283"/>
      <c r="GS4" s="283"/>
      <c r="GT4" s="283"/>
      <c r="GU4" s="283"/>
      <c r="GV4" s="283"/>
      <c r="GW4" s="283"/>
      <c r="GX4" s="283"/>
      <c r="GY4" s="283"/>
      <c r="GZ4" s="283"/>
      <c r="HA4" s="283"/>
      <c r="HB4" s="283"/>
      <c r="HC4" s="283"/>
      <c r="HD4" s="283"/>
      <c r="HE4" s="283"/>
      <c r="HF4" s="283"/>
      <c r="HG4" s="283"/>
      <c r="HH4" s="283"/>
      <c r="HI4" s="283"/>
      <c r="HJ4" s="283"/>
      <c r="HK4" s="283"/>
      <c r="HL4" s="283"/>
      <c r="HM4" s="283"/>
      <c r="HN4" s="283"/>
      <c r="HO4" s="283"/>
      <c r="HP4" s="283"/>
      <c r="HQ4" s="283"/>
      <c r="HR4" s="283"/>
      <c r="HS4" s="283"/>
      <c r="HT4" s="283"/>
      <c r="HU4" s="283"/>
      <c r="HV4" s="283"/>
      <c r="HW4" s="283"/>
      <c r="HX4" s="283"/>
      <c r="HY4" s="283"/>
      <c r="HZ4" s="283"/>
      <c r="IA4" s="283"/>
      <c r="IB4" s="283"/>
      <c r="IC4" s="283"/>
      <c r="ID4" s="283"/>
      <c r="IE4" s="283"/>
      <c r="IF4" s="283"/>
      <c r="IG4" s="283"/>
      <c r="IH4" s="283"/>
    </row>
    <row r="5" s="238" customFormat="1" ht="17.1" customHeight="1" spans="1:229">
      <c r="A5" s="249" t="s">
        <v>8</v>
      </c>
      <c r="B5" s="250" t="s">
        <v>116</v>
      </c>
      <c r="C5" s="249" t="s">
        <v>117</v>
      </c>
      <c r="D5" s="251" t="s">
        <v>118</v>
      </c>
      <c r="E5" s="249" t="s">
        <v>10</v>
      </c>
      <c r="F5" s="252" t="s">
        <v>11</v>
      </c>
      <c r="G5" s="253" t="s">
        <v>119</v>
      </c>
      <c r="H5" s="254"/>
      <c r="I5" s="249" t="s">
        <v>120</v>
      </c>
      <c r="J5" s="351"/>
      <c r="K5" s="351"/>
      <c r="L5" s="351"/>
      <c r="M5" s="351"/>
      <c r="N5" s="351"/>
      <c r="O5" s="351"/>
      <c r="P5" s="351"/>
      <c r="Q5" s="351"/>
      <c r="R5" s="351"/>
      <c r="S5" s="351"/>
      <c r="T5" s="351"/>
      <c r="U5" s="351"/>
      <c r="V5" s="351"/>
      <c r="W5" s="351"/>
      <c r="X5" s="351"/>
      <c r="Y5" s="351"/>
      <c r="Z5" s="351"/>
      <c r="AA5" s="351"/>
      <c r="AB5" s="351"/>
      <c r="AC5" s="351"/>
      <c r="AD5" s="351"/>
      <c r="AE5" s="351"/>
      <c r="AF5" s="351"/>
      <c r="AG5" s="351"/>
      <c r="AH5" s="351"/>
      <c r="AI5" s="351"/>
      <c r="AJ5" s="351"/>
      <c r="AK5" s="351"/>
      <c r="AL5" s="351"/>
      <c r="AM5" s="351"/>
      <c r="AN5" s="351"/>
      <c r="AO5" s="351"/>
      <c r="AP5" s="351"/>
      <c r="AQ5" s="351"/>
      <c r="AR5" s="351"/>
      <c r="AS5" s="351"/>
      <c r="AT5" s="351"/>
      <c r="AU5" s="351"/>
      <c r="AV5" s="351"/>
      <c r="AW5" s="351"/>
      <c r="AX5" s="351"/>
      <c r="AY5" s="351"/>
      <c r="AZ5" s="351"/>
      <c r="BA5" s="351"/>
      <c r="BB5" s="351"/>
      <c r="BC5" s="351"/>
      <c r="BD5" s="351"/>
      <c r="BE5" s="351"/>
      <c r="BF5" s="351"/>
      <c r="BG5" s="351"/>
      <c r="BH5" s="351"/>
      <c r="BI5" s="351"/>
      <c r="BJ5" s="351"/>
      <c r="BK5" s="351"/>
      <c r="BL5" s="351"/>
      <c r="BM5" s="351"/>
      <c r="BN5" s="351"/>
      <c r="BO5" s="351"/>
      <c r="BP5" s="351"/>
      <c r="BQ5" s="351"/>
      <c r="BR5" s="351"/>
      <c r="BS5" s="351"/>
      <c r="BT5" s="351"/>
      <c r="BU5" s="351"/>
      <c r="BV5" s="351"/>
      <c r="BW5" s="351"/>
      <c r="BX5" s="351"/>
      <c r="BY5" s="351"/>
      <c r="BZ5" s="351"/>
      <c r="CA5" s="351"/>
      <c r="CB5" s="351"/>
      <c r="CC5" s="351"/>
      <c r="CD5" s="351"/>
      <c r="CE5" s="351"/>
      <c r="CF5" s="351"/>
      <c r="CG5" s="351"/>
      <c r="CH5" s="351"/>
      <c r="CI5" s="351"/>
      <c r="CJ5" s="351"/>
      <c r="CK5" s="351"/>
      <c r="CL5" s="351"/>
      <c r="CM5" s="351"/>
      <c r="CN5" s="351"/>
      <c r="CO5" s="351"/>
      <c r="CP5" s="351"/>
      <c r="CQ5" s="351"/>
      <c r="CR5" s="351"/>
      <c r="CS5" s="351"/>
      <c r="CT5" s="351"/>
      <c r="CU5" s="351"/>
      <c r="CV5" s="351"/>
      <c r="CW5" s="351"/>
      <c r="CX5" s="351"/>
      <c r="CY5" s="351"/>
      <c r="CZ5" s="351"/>
      <c r="DA5" s="351"/>
      <c r="DB5" s="351"/>
      <c r="DC5" s="351"/>
      <c r="DD5" s="351"/>
      <c r="DE5" s="351"/>
      <c r="DF5" s="351"/>
      <c r="DG5" s="351"/>
      <c r="DH5" s="351"/>
      <c r="DI5" s="351"/>
      <c r="DJ5" s="351"/>
      <c r="DK5" s="351"/>
      <c r="DL5" s="351"/>
      <c r="DM5" s="351"/>
      <c r="DN5" s="351"/>
      <c r="DO5" s="351"/>
      <c r="DP5" s="351"/>
      <c r="DQ5" s="351"/>
      <c r="DR5" s="351"/>
      <c r="DS5" s="351"/>
      <c r="DT5" s="351"/>
      <c r="DU5" s="351"/>
      <c r="DV5" s="351"/>
      <c r="DW5" s="351"/>
      <c r="DX5" s="351"/>
      <c r="DY5" s="351"/>
      <c r="DZ5" s="351"/>
      <c r="EA5" s="351"/>
      <c r="EB5" s="351"/>
      <c r="EC5" s="351"/>
      <c r="ED5" s="351"/>
      <c r="EE5" s="351"/>
      <c r="EF5" s="351"/>
      <c r="EG5" s="351"/>
      <c r="EH5" s="351"/>
      <c r="EI5" s="351"/>
      <c r="EJ5" s="351"/>
      <c r="EK5" s="351"/>
      <c r="EL5" s="351"/>
      <c r="EM5" s="351"/>
      <c r="EN5" s="351"/>
      <c r="EO5" s="351"/>
      <c r="EP5" s="351"/>
      <c r="EQ5" s="351"/>
      <c r="ER5" s="351"/>
      <c r="ES5" s="351"/>
      <c r="ET5" s="351"/>
      <c r="EU5" s="351"/>
      <c r="EV5" s="351"/>
      <c r="EW5" s="351"/>
      <c r="EX5" s="351"/>
      <c r="EY5" s="351"/>
      <c r="EZ5" s="351"/>
      <c r="FA5" s="351"/>
      <c r="FB5" s="351"/>
      <c r="FC5" s="351"/>
      <c r="FD5" s="351"/>
      <c r="FE5" s="351"/>
      <c r="FF5" s="351"/>
      <c r="FG5" s="351"/>
      <c r="FH5" s="351"/>
      <c r="FI5" s="351"/>
      <c r="FJ5" s="351"/>
      <c r="FK5" s="351"/>
      <c r="FL5" s="351"/>
      <c r="FM5" s="351"/>
      <c r="FN5" s="351"/>
      <c r="FO5" s="351"/>
      <c r="FP5" s="351"/>
      <c r="FQ5" s="351"/>
      <c r="FR5" s="351"/>
      <c r="FS5" s="351"/>
      <c r="FT5" s="351"/>
      <c r="FU5" s="351"/>
      <c r="FV5" s="351"/>
      <c r="FW5" s="351"/>
      <c r="FX5" s="351"/>
      <c r="FY5" s="351"/>
      <c r="FZ5" s="351"/>
      <c r="GA5" s="351"/>
      <c r="GB5" s="351"/>
      <c r="GC5" s="351"/>
      <c r="GD5" s="351"/>
      <c r="GE5" s="351"/>
      <c r="GF5" s="351"/>
      <c r="GG5" s="351"/>
      <c r="GH5" s="351"/>
      <c r="GI5" s="351"/>
      <c r="GJ5" s="351"/>
      <c r="GK5" s="351"/>
      <c r="GL5" s="351"/>
      <c r="GM5" s="351"/>
      <c r="GN5" s="351"/>
      <c r="GO5" s="351"/>
      <c r="GP5" s="351"/>
      <c r="GQ5" s="351"/>
      <c r="GR5" s="351"/>
      <c r="GS5" s="351"/>
      <c r="GT5" s="351"/>
      <c r="GU5" s="351"/>
      <c r="GV5" s="351"/>
      <c r="GW5" s="351"/>
      <c r="GX5" s="351"/>
      <c r="GY5" s="351"/>
      <c r="GZ5" s="351"/>
      <c r="HA5" s="351"/>
      <c r="HB5" s="351"/>
      <c r="HC5" s="351"/>
      <c r="HD5" s="351"/>
      <c r="HE5" s="351"/>
      <c r="HF5" s="351"/>
      <c r="HG5" s="351"/>
      <c r="HH5" s="351"/>
      <c r="HI5" s="351"/>
      <c r="HJ5" s="351"/>
      <c r="HK5" s="351"/>
      <c r="HL5" s="351"/>
      <c r="HM5" s="351"/>
      <c r="HN5" s="351"/>
      <c r="HO5" s="351"/>
      <c r="HP5" s="351"/>
      <c r="HQ5" s="351"/>
      <c r="HR5" s="351"/>
      <c r="HS5" s="351"/>
      <c r="HT5" s="351"/>
      <c r="HU5" s="351"/>
    </row>
    <row r="6" s="238" customFormat="1" ht="17.1" customHeight="1" spans="1:229">
      <c r="A6" s="249"/>
      <c r="B6" s="250"/>
      <c r="C6" s="249"/>
      <c r="D6" s="255"/>
      <c r="E6" s="249"/>
      <c r="F6" s="252"/>
      <c r="G6" s="249" t="s">
        <v>121</v>
      </c>
      <c r="H6" s="256" t="s">
        <v>122</v>
      </c>
      <c r="I6" s="249"/>
      <c r="J6" s="351"/>
      <c r="K6" s="351"/>
      <c r="L6" s="351"/>
      <c r="M6" s="351"/>
      <c r="N6" s="351"/>
      <c r="O6" s="351"/>
      <c r="P6" s="351"/>
      <c r="Q6" s="351"/>
      <c r="R6" s="351"/>
      <c r="S6" s="351"/>
      <c r="T6" s="351"/>
      <c r="U6" s="351"/>
      <c r="V6" s="351"/>
      <c r="W6" s="351"/>
      <c r="X6" s="351"/>
      <c r="Y6" s="351"/>
      <c r="Z6" s="351"/>
      <c r="AA6" s="351"/>
      <c r="AB6" s="351"/>
      <c r="AC6" s="351"/>
      <c r="AD6" s="351"/>
      <c r="AE6" s="351"/>
      <c r="AF6" s="351"/>
      <c r="AG6" s="351"/>
      <c r="AH6" s="351"/>
      <c r="AI6" s="351"/>
      <c r="AJ6" s="351"/>
      <c r="AK6" s="351"/>
      <c r="AL6" s="351"/>
      <c r="AM6" s="351"/>
      <c r="AN6" s="351"/>
      <c r="AO6" s="351"/>
      <c r="AP6" s="351"/>
      <c r="AQ6" s="351"/>
      <c r="AR6" s="351"/>
      <c r="AS6" s="351"/>
      <c r="AT6" s="351"/>
      <c r="AU6" s="351"/>
      <c r="AV6" s="351"/>
      <c r="AW6" s="351"/>
      <c r="AX6" s="351"/>
      <c r="AY6" s="351"/>
      <c r="AZ6" s="351"/>
      <c r="BA6" s="351"/>
      <c r="BB6" s="351"/>
      <c r="BC6" s="351"/>
      <c r="BD6" s="351"/>
      <c r="BE6" s="351"/>
      <c r="BF6" s="351"/>
      <c r="BG6" s="351"/>
      <c r="BH6" s="351"/>
      <c r="BI6" s="351"/>
      <c r="BJ6" s="351"/>
      <c r="BK6" s="351"/>
      <c r="BL6" s="351"/>
      <c r="BM6" s="351"/>
      <c r="BN6" s="351"/>
      <c r="BO6" s="351"/>
      <c r="BP6" s="351"/>
      <c r="BQ6" s="351"/>
      <c r="BR6" s="351"/>
      <c r="BS6" s="351"/>
      <c r="BT6" s="351"/>
      <c r="BU6" s="351"/>
      <c r="BV6" s="351"/>
      <c r="BW6" s="351"/>
      <c r="BX6" s="351"/>
      <c r="BY6" s="351"/>
      <c r="BZ6" s="351"/>
      <c r="CA6" s="351"/>
      <c r="CB6" s="351"/>
      <c r="CC6" s="351"/>
      <c r="CD6" s="351"/>
      <c r="CE6" s="351"/>
      <c r="CF6" s="351"/>
      <c r="CG6" s="351"/>
      <c r="CH6" s="351"/>
      <c r="CI6" s="351"/>
      <c r="CJ6" s="351"/>
      <c r="CK6" s="351"/>
      <c r="CL6" s="351"/>
      <c r="CM6" s="351"/>
      <c r="CN6" s="351"/>
      <c r="CO6" s="351"/>
      <c r="CP6" s="351"/>
      <c r="CQ6" s="351"/>
      <c r="CR6" s="351"/>
      <c r="CS6" s="351"/>
      <c r="CT6" s="351"/>
      <c r="CU6" s="351"/>
      <c r="CV6" s="351"/>
      <c r="CW6" s="351"/>
      <c r="CX6" s="351"/>
      <c r="CY6" s="351"/>
      <c r="CZ6" s="351"/>
      <c r="DA6" s="351"/>
      <c r="DB6" s="351"/>
      <c r="DC6" s="351"/>
      <c r="DD6" s="351"/>
      <c r="DE6" s="351"/>
      <c r="DF6" s="351"/>
      <c r="DG6" s="351"/>
      <c r="DH6" s="351"/>
      <c r="DI6" s="351"/>
      <c r="DJ6" s="351"/>
      <c r="DK6" s="351"/>
      <c r="DL6" s="351"/>
      <c r="DM6" s="351"/>
      <c r="DN6" s="351"/>
      <c r="DO6" s="351"/>
      <c r="DP6" s="351"/>
      <c r="DQ6" s="351"/>
      <c r="DR6" s="351"/>
      <c r="DS6" s="351"/>
      <c r="DT6" s="351"/>
      <c r="DU6" s="351"/>
      <c r="DV6" s="351"/>
      <c r="DW6" s="351"/>
      <c r="DX6" s="351"/>
      <c r="DY6" s="351"/>
      <c r="DZ6" s="351"/>
      <c r="EA6" s="351"/>
      <c r="EB6" s="351"/>
      <c r="EC6" s="351"/>
      <c r="ED6" s="351"/>
      <c r="EE6" s="351"/>
      <c r="EF6" s="351"/>
      <c r="EG6" s="351"/>
      <c r="EH6" s="351"/>
      <c r="EI6" s="351"/>
      <c r="EJ6" s="351"/>
      <c r="EK6" s="351"/>
      <c r="EL6" s="351"/>
      <c r="EM6" s="351"/>
      <c r="EN6" s="351"/>
      <c r="EO6" s="351"/>
      <c r="EP6" s="351"/>
      <c r="EQ6" s="351"/>
      <c r="ER6" s="351"/>
      <c r="ES6" s="351"/>
      <c r="ET6" s="351"/>
      <c r="EU6" s="351"/>
      <c r="EV6" s="351"/>
      <c r="EW6" s="351"/>
      <c r="EX6" s="351"/>
      <c r="EY6" s="351"/>
      <c r="EZ6" s="351"/>
      <c r="FA6" s="351"/>
      <c r="FB6" s="351"/>
      <c r="FC6" s="351"/>
      <c r="FD6" s="351"/>
      <c r="FE6" s="351"/>
      <c r="FF6" s="351"/>
      <c r="FG6" s="351"/>
      <c r="FH6" s="351"/>
      <c r="FI6" s="351"/>
      <c r="FJ6" s="351"/>
      <c r="FK6" s="351"/>
      <c r="FL6" s="351"/>
      <c r="FM6" s="351"/>
      <c r="FN6" s="351"/>
      <c r="FO6" s="351"/>
      <c r="FP6" s="351"/>
      <c r="FQ6" s="351"/>
      <c r="FR6" s="351"/>
      <c r="FS6" s="351"/>
      <c r="FT6" s="351"/>
      <c r="FU6" s="351"/>
      <c r="FV6" s="351"/>
      <c r="FW6" s="351"/>
      <c r="FX6" s="351"/>
      <c r="FY6" s="351"/>
      <c r="FZ6" s="351"/>
      <c r="GA6" s="351"/>
      <c r="GB6" s="351"/>
      <c r="GC6" s="351"/>
      <c r="GD6" s="351"/>
      <c r="GE6" s="351"/>
      <c r="GF6" s="351"/>
      <c r="GG6" s="351"/>
      <c r="GH6" s="351"/>
      <c r="GI6" s="351"/>
      <c r="GJ6" s="351"/>
      <c r="GK6" s="351"/>
      <c r="GL6" s="351"/>
      <c r="GM6" s="351"/>
      <c r="GN6" s="351"/>
      <c r="GO6" s="351"/>
      <c r="GP6" s="351"/>
      <c r="GQ6" s="351"/>
      <c r="GR6" s="351"/>
      <c r="GS6" s="351"/>
      <c r="GT6" s="351"/>
      <c r="GU6" s="351"/>
      <c r="GV6" s="351"/>
      <c r="GW6" s="351"/>
      <c r="GX6" s="351"/>
      <c r="GY6" s="351"/>
      <c r="GZ6" s="351"/>
      <c r="HA6" s="351"/>
      <c r="HB6" s="351"/>
      <c r="HC6" s="351"/>
      <c r="HD6" s="351"/>
      <c r="HE6" s="351"/>
      <c r="HF6" s="351"/>
      <c r="HG6" s="351"/>
      <c r="HH6" s="351"/>
      <c r="HI6" s="351"/>
      <c r="HJ6" s="351"/>
      <c r="HK6" s="351"/>
      <c r="HL6" s="351"/>
      <c r="HM6" s="351"/>
      <c r="HN6" s="351"/>
      <c r="HO6" s="351"/>
      <c r="HP6" s="351"/>
      <c r="HQ6" s="351"/>
      <c r="HR6" s="351"/>
      <c r="HS6" s="351"/>
      <c r="HT6" s="351"/>
      <c r="HU6" s="351"/>
    </row>
    <row r="7" s="286" customFormat="1" ht="16.5" customHeight="1" spans="1:9">
      <c r="A7" s="179" t="s">
        <v>123</v>
      </c>
      <c r="B7" s="501"/>
      <c r="C7" s="602" t="s">
        <v>124</v>
      </c>
      <c r="D7" s="602"/>
      <c r="E7" s="603"/>
      <c r="F7" s="603"/>
      <c r="G7" s="437"/>
      <c r="H7" s="421"/>
      <c r="I7" s="421">
        <v>0</v>
      </c>
    </row>
    <row r="8" s="286" customFormat="1" ht="15.75" customHeight="1" spans="1:9">
      <c r="A8" s="179">
        <v>1</v>
      </c>
      <c r="B8" s="501"/>
      <c r="C8" s="602" t="s">
        <v>125</v>
      </c>
      <c r="D8" s="602"/>
      <c r="E8" s="603"/>
      <c r="F8" s="604"/>
      <c r="G8" s="437"/>
      <c r="H8" s="421"/>
      <c r="I8" s="421">
        <v>0</v>
      </c>
    </row>
    <row r="9" s="286" customFormat="1" ht="15.75" customHeight="1" spans="1:9">
      <c r="A9" s="179">
        <v>1.1</v>
      </c>
      <c r="B9" s="501"/>
      <c r="C9" s="602" t="s">
        <v>126</v>
      </c>
      <c r="D9" s="602"/>
      <c r="E9" s="603"/>
      <c r="F9" s="604"/>
      <c r="G9" s="437"/>
      <c r="H9" s="421"/>
      <c r="I9" s="421">
        <v>0</v>
      </c>
    </row>
    <row r="10" s="286" customFormat="1" ht="16.5" customHeight="1" spans="1:9">
      <c r="A10" s="179">
        <v>1.2</v>
      </c>
      <c r="B10" s="501"/>
      <c r="C10" s="602" t="s">
        <v>127</v>
      </c>
      <c r="D10" s="602"/>
      <c r="E10" s="603"/>
      <c r="F10" s="604"/>
      <c r="G10" s="437"/>
      <c r="H10" s="421"/>
      <c r="I10" s="421">
        <v>0</v>
      </c>
    </row>
    <row r="11" s="286" customFormat="1" ht="15.75" customHeight="1" spans="1:9">
      <c r="A11" s="179"/>
      <c r="B11" s="501"/>
      <c r="C11" s="602" t="s">
        <v>128</v>
      </c>
      <c r="D11" s="602"/>
      <c r="E11" s="603" t="s">
        <v>143</v>
      </c>
      <c r="F11" s="604">
        <v>1598</v>
      </c>
      <c r="G11" s="437"/>
      <c r="H11" s="421"/>
      <c r="I11" s="421">
        <v>0</v>
      </c>
    </row>
    <row r="12" s="286" customFormat="1" ht="15.75" customHeight="1" spans="1:9">
      <c r="A12" s="267"/>
      <c r="B12" s="303"/>
      <c r="C12" s="602" t="s">
        <v>344</v>
      </c>
      <c r="D12" s="602"/>
      <c r="E12" s="603" t="s">
        <v>143</v>
      </c>
      <c r="F12" s="605">
        <v>783</v>
      </c>
      <c r="G12" s="437"/>
      <c r="H12" s="421"/>
      <c r="I12" s="421">
        <v>0</v>
      </c>
    </row>
    <row r="13" s="286" customFormat="1" ht="15.75" customHeight="1" spans="1:9">
      <c r="A13" s="267"/>
      <c r="B13" s="303"/>
      <c r="C13" s="602" t="s">
        <v>345</v>
      </c>
      <c r="D13" s="602"/>
      <c r="E13" s="603" t="s">
        <v>143</v>
      </c>
      <c r="F13" s="605">
        <v>290</v>
      </c>
      <c r="G13" s="437"/>
      <c r="H13" s="421"/>
      <c r="I13" s="421">
        <v>0</v>
      </c>
    </row>
    <row r="14" s="286" customFormat="1" ht="16.5" customHeight="1" spans="1:9">
      <c r="A14" s="267"/>
      <c r="B14" s="303"/>
      <c r="C14" s="602" t="s">
        <v>346</v>
      </c>
      <c r="D14" s="602"/>
      <c r="E14" s="603" t="s">
        <v>143</v>
      </c>
      <c r="F14" s="605">
        <v>389</v>
      </c>
      <c r="G14" s="437"/>
      <c r="H14" s="421"/>
      <c r="I14" s="421">
        <v>0</v>
      </c>
    </row>
    <row r="15" s="286" customFormat="1" ht="16.5" customHeight="1" spans="1:9">
      <c r="A15" s="267"/>
      <c r="B15" s="303"/>
      <c r="C15" s="602" t="s">
        <v>347</v>
      </c>
      <c r="D15" s="602"/>
      <c r="E15" s="603" t="s">
        <v>143</v>
      </c>
      <c r="F15" s="605">
        <v>12</v>
      </c>
      <c r="G15" s="437"/>
      <c r="H15" s="421"/>
      <c r="I15" s="421">
        <v>0</v>
      </c>
    </row>
    <row r="16" s="286" customFormat="1" ht="16.5" customHeight="1" spans="1:9">
      <c r="A16" s="267"/>
      <c r="B16" s="303"/>
      <c r="C16" s="602" t="s">
        <v>348</v>
      </c>
      <c r="D16" s="602"/>
      <c r="E16" s="603" t="s">
        <v>143</v>
      </c>
      <c r="F16" s="605">
        <v>43</v>
      </c>
      <c r="G16" s="437"/>
      <c r="H16" s="421"/>
      <c r="I16" s="421">
        <v>0</v>
      </c>
    </row>
    <row r="17" s="286" customFormat="1" ht="16.5" customHeight="1" spans="1:9">
      <c r="A17" s="267"/>
      <c r="B17" s="303"/>
      <c r="C17" s="602" t="s">
        <v>349</v>
      </c>
      <c r="D17" s="602"/>
      <c r="E17" s="603" t="s">
        <v>143</v>
      </c>
      <c r="F17" s="605">
        <v>23</v>
      </c>
      <c r="G17" s="437"/>
      <c r="H17" s="421"/>
      <c r="I17" s="421"/>
    </row>
    <row r="18" s="286" customFormat="1" ht="16.5" customHeight="1" spans="1:9">
      <c r="A18" s="267"/>
      <c r="B18" s="303"/>
      <c r="C18" s="602" t="s">
        <v>350</v>
      </c>
      <c r="D18" s="602"/>
      <c r="E18" s="603" t="s">
        <v>143</v>
      </c>
      <c r="F18" s="605">
        <v>40</v>
      </c>
      <c r="G18" s="437"/>
      <c r="H18" s="421"/>
      <c r="I18" s="421"/>
    </row>
    <row r="19" s="286" customFormat="1" ht="16.5" customHeight="1" spans="1:9">
      <c r="A19" s="267"/>
      <c r="B19" s="303"/>
      <c r="C19" s="602" t="s">
        <v>351</v>
      </c>
      <c r="D19" s="602"/>
      <c r="E19" s="603" t="s">
        <v>143</v>
      </c>
      <c r="F19" s="605">
        <v>18</v>
      </c>
      <c r="G19" s="437"/>
      <c r="H19" s="421"/>
      <c r="I19" s="421"/>
    </row>
    <row r="20" s="286" customFormat="1" ht="16.5" customHeight="1" spans="1:9">
      <c r="A20" s="179">
        <v>1.3</v>
      </c>
      <c r="B20" s="501"/>
      <c r="C20" s="602" t="s">
        <v>164</v>
      </c>
      <c r="D20" s="602"/>
      <c r="E20" s="603" t="s">
        <v>143</v>
      </c>
      <c r="F20" s="604">
        <v>628</v>
      </c>
      <c r="G20" s="437"/>
      <c r="H20" s="421"/>
      <c r="I20" s="421">
        <v>0</v>
      </c>
    </row>
    <row r="21" s="286" customFormat="1" ht="16.5" customHeight="1" spans="1:9">
      <c r="A21" s="267"/>
      <c r="B21" s="303"/>
      <c r="C21" s="602" t="s">
        <v>344</v>
      </c>
      <c r="D21" s="602"/>
      <c r="E21" s="603" t="s">
        <v>143</v>
      </c>
      <c r="F21" s="605">
        <v>206</v>
      </c>
      <c r="G21" s="437"/>
      <c r="H21" s="421"/>
      <c r="I21" s="421"/>
    </row>
    <row r="22" s="286" customFormat="1" ht="16.5" customHeight="1" spans="1:9">
      <c r="A22" s="267"/>
      <c r="B22" s="303"/>
      <c r="C22" s="602" t="s">
        <v>352</v>
      </c>
      <c r="D22" s="602"/>
      <c r="E22" s="603" t="s">
        <v>143</v>
      </c>
      <c r="F22" s="605">
        <v>36</v>
      </c>
      <c r="G22" s="437"/>
      <c r="H22" s="421"/>
      <c r="I22" s="421"/>
    </row>
    <row r="23" s="286" customFormat="1" ht="16.5" customHeight="1" spans="1:9">
      <c r="A23" s="267"/>
      <c r="B23" s="303"/>
      <c r="C23" s="602" t="s">
        <v>345</v>
      </c>
      <c r="D23" s="602"/>
      <c r="E23" s="603" t="s">
        <v>143</v>
      </c>
      <c r="F23" s="605">
        <v>172</v>
      </c>
      <c r="G23" s="437"/>
      <c r="H23" s="421"/>
      <c r="I23" s="421"/>
    </row>
    <row r="24" s="286" customFormat="1" ht="16.5" customHeight="1" spans="1:9">
      <c r="A24" s="267"/>
      <c r="B24" s="303"/>
      <c r="C24" s="602" t="s">
        <v>346</v>
      </c>
      <c r="D24" s="602"/>
      <c r="E24" s="603" t="s">
        <v>143</v>
      </c>
      <c r="F24" s="605">
        <v>153</v>
      </c>
      <c r="G24" s="437"/>
      <c r="H24" s="421"/>
      <c r="I24" s="421"/>
    </row>
    <row r="25" s="286" customFormat="1" ht="16.5" customHeight="1" spans="1:9">
      <c r="A25" s="267"/>
      <c r="B25" s="303"/>
      <c r="C25" s="602" t="s">
        <v>347</v>
      </c>
      <c r="D25" s="602"/>
      <c r="E25" s="603" t="s">
        <v>143</v>
      </c>
      <c r="F25" s="605">
        <v>5</v>
      </c>
      <c r="G25" s="437"/>
      <c r="H25" s="421"/>
      <c r="I25" s="421"/>
    </row>
    <row r="26" s="286" customFormat="1" ht="16.5" customHeight="1" spans="1:9">
      <c r="A26" s="267"/>
      <c r="B26" s="303"/>
      <c r="C26" s="602" t="s">
        <v>348</v>
      </c>
      <c r="D26" s="602"/>
      <c r="E26" s="603" t="s">
        <v>143</v>
      </c>
      <c r="F26" s="605">
        <v>15</v>
      </c>
      <c r="G26" s="437"/>
      <c r="H26" s="421"/>
      <c r="I26" s="421"/>
    </row>
    <row r="27" s="286" customFormat="1" ht="16.5" customHeight="1" spans="1:9">
      <c r="A27" s="267"/>
      <c r="B27" s="303"/>
      <c r="C27" s="602" t="s">
        <v>349</v>
      </c>
      <c r="D27" s="602"/>
      <c r="E27" s="603" t="s">
        <v>143</v>
      </c>
      <c r="F27" s="605">
        <v>22</v>
      </c>
      <c r="G27" s="437"/>
      <c r="H27" s="421"/>
      <c r="I27" s="421"/>
    </row>
    <row r="28" s="286" customFormat="1" ht="16.5" customHeight="1" spans="1:9">
      <c r="A28" s="267"/>
      <c r="B28" s="303"/>
      <c r="C28" s="602" t="s">
        <v>350</v>
      </c>
      <c r="D28" s="602"/>
      <c r="E28" s="603" t="s">
        <v>143</v>
      </c>
      <c r="F28" s="605">
        <v>13</v>
      </c>
      <c r="G28" s="437"/>
      <c r="H28" s="421"/>
      <c r="I28" s="421"/>
    </row>
    <row r="29" s="286" customFormat="1" ht="16.5" customHeight="1" spans="1:9">
      <c r="A29" s="267"/>
      <c r="B29" s="303"/>
      <c r="C29" s="602" t="s">
        <v>353</v>
      </c>
      <c r="D29" s="602"/>
      <c r="E29" s="603" t="s">
        <v>143</v>
      </c>
      <c r="F29" s="605">
        <v>6</v>
      </c>
      <c r="G29" s="437"/>
      <c r="H29" s="421"/>
      <c r="I29" s="421"/>
    </row>
    <row r="30" s="286" customFormat="1" ht="16.5" customHeight="1" spans="1:9">
      <c r="A30" s="179">
        <v>1.4</v>
      </c>
      <c r="B30" s="501"/>
      <c r="C30" s="602" t="s">
        <v>174</v>
      </c>
      <c r="D30" s="602"/>
      <c r="E30" s="603" t="s">
        <v>143</v>
      </c>
      <c r="F30" s="604">
        <v>345</v>
      </c>
      <c r="G30" s="437"/>
      <c r="H30" s="421"/>
      <c r="I30" s="421">
        <v>0</v>
      </c>
    </row>
    <row r="31" s="286" customFormat="1" ht="16.5" customHeight="1" spans="1:9">
      <c r="A31" s="179"/>
      <c r="B31" s="501"/>
      <c r="C31" s="602" t="s">
        <v>344</v>
      </c>
      <c r="D31" s="602"/>
      <c r="E31" s="603" t="s">
        <v>143</v>
      </c>
      <c r="F31" s="605">
        <v>136</v>
      </c>
      <c r="G31" s="437"/>
      <c r="H31" s="421"/>
      <c r="I31" s="421"/>
    </row>
    <row r="32" s="286" customFormat="1" ht="16.5" customHeight="1" spans="1:9">
      <c r="A32" s="179"/>
      <c r="B32" s="501"/>
      <c r="C32" s="602" t="s">
        <v>345</v>
      </c>
      <c r="D32" s="602"/>
      <c r="E32" s="603" t="s">
        <v>143</v>
      </c>
      <c r="F32" s="605">
        <v>86</v>
      </c>
      <c r="G32" s="437"/>
      <c r="H32" s="421"/>
      <c r="I32" s="421"/>
    </row>
    <row r="33" s="286" customFormat="1" ht="16.5" customHeight="1" spans="1:9">
      <c r="A33" s="179"/>
      <c r="B33" s="501"/>
      <c r="C33" s="602" t="s">
        <v>346</v>
      </c>
      <c r="D33" s="602"/>
      <c r="E33" s="603" t="s">
        <v>143</v>
      </c>
      <c r="F33" s="605">
        <v>85</v>
      </c>
      <c r="G33" s="437"/>
      <c r="H33" s="421"/>
      <c r="I33" s="421"/>
    </row>
    <row r="34" s="286" customFormat="1" ht="16.5" customHeight="1" spans="1:9">
      <c r="A34" s="179"/>
      <c r="B34" s="501"/>
      <c r="C34" s="602" t="s">
        <v>347</v>
      </c>
      <c r="D34" s="602"/>
      <c r="E34" s="603" t="s">
        <v>143</v>
      </c>
      <c r="F34" s="605">
        <v>5</v>
      </c>
      <c r="G34" s="437"/>
      <c r="H34" s="421"/>
      <c r="I34" s="421"/>
    </row>
    <row r="35" s="286" customFormat="1" ht="16.5" customHeight="1" spans="1:9">
      <c r="A35" s="179"/>
      <c r="B35" s="501"/>
      <c r="C35" s="602" t="s">
        <v>348</v>
      </c>
      <c r="D35" s="602"/>
      <c r="E35" s="603" t="s">
        <v>143</v>
      </c>
      <c r="F35" s="605">
        <v>6</v>
      </c>
      <c r="G35" s="437"/>
      <c r="H35" s="421"/>
      <c r="I35" s="421"/>
    </row>
    <row r="36" s="286" customFormat="1" ht="16.5" customHeight="1" spans="1:9">
      <c r="A36" s="179"/>
      <c r="B36" s="501"/>
      <c r="C36" s="602" t="s">
        <v>349</v>
      </c>
      <c r="D36" s="602"/>
      <c r="E36" s="603" t="s">
        <v>143</v>
      </c>
      <c r="F36" s="605">
        <v>11</v>
      </c>
      <c r="G36" s="437"/>
      <c r="H36" s="421"/>
      <c r="I36" s="421"/>
    </row>
    <row r="37" s="286" customFormat="1" ht="16.5" customHeight="1" spans="1:9">
      <c r="A37" s="179"/>
      <c r="B37" s="501"/>
      <c r="C37" s="602" t="s">
        <v>350</v>
      </c>
      <c r="D37" s="602"/>
      <c r="E37" s="603" t="s">
        <v>143</v>
      </c>
      <c r="F37" s="605">
        <v>10</v>
      </c>
      <c r="G37" s="437"/>
      <c r="H37" s="421"/>
      <c r="I37" s="421"/>
    </row>
    <row r="38" s="286" customFormat="1" ht="16.5" customHeight="1" spans="1:9">
      <c r="A38" s="179"/>
      <c r="B38" s="501"/>
      <c r="C38" s="602" t="s">
        <v>353</v>
      </c>
      <c r="D38" s="602"/>
      <c r="E38" s="603" t="s">
        <v>143</v>
      </c>
      <c r="F38" s="605">
        <v>6</v>
      </c>
      <c r="G38" s="437"/>
      <c r="H38" s="421"/>
      <c r="I38" s="421"/>
    </row>
    <row r="39" s="286" customFormat="1" ht="16.5" customHeight="1" spans="1:9">
      <c r="A39" s="179">
        <v>1.5</v>
      </c>
      <c r="B39" s="501"/>
      <c r="C39" s="602" t="s">
        <v>177</v>
      </c>
      <c r="D39" s="602"/>
      <c r="E39" s="603"/>
      <c r="F39" s="604"/>
      <c r="G39" s="437"/>
      <c r="H39" s="421"/>
      <c r="I39" s="421"/>
    </row>
    <row r="40" s="286" customFormat="1" ht="16.5" customHeight="1" spans="1:9">
      <c r="A40" s="179" t="s">
        <v>178</v>
      </c>
      <c r="B40" s="501"/>
      <c r="C40" s="602" t="s">
        <v>179</v>
      </c>
      <c r="D40" s="602"/>
      <c r="E40" s="603" t="s">
        <v>143</v>
      </c>
      <c r="F40" s="604">
        <v>301</v>
      </c>
      <c r="G40" s="437"/>
      <c r="H40" s="421"/>
      <c r="I40" s="421">
        <v>0</v>
      </c>
    </row>
    <row r="41" s="286" customFormat="1" ht="16.5" customHeight="1" spans="1:9">
      <c r="A41" s="179"/>
      <c r="B41" s="501"/>
      <c r="C41" s="602" t="s">
        <v>344</v>
      </c>
      <c r="D41" s="602"/>
      <c r="E41" s="603" t="s">
        <v>143</v>
      </c>
      <c r="F41" s="605">
        <v>70</v>
      </c>
      <c r="G41" s="437"/>
      <c r="H41" s="421"/>
      <c r="I41" s="421"/>
    </row>
    <row r="42" s="286" customFormat="1" ht="16.5" customHeight="1" spans="1:9">
      <c r="A42" s="179"/>
      <c r="B42" s="501"/>
      <c r="C42" s="602" t="s">
        <v>345</v>
      </c>
      <c r="D42" s="602"/>
      <c r="E42" s="603" t="s">
        <v>143</v>
      </c>
      <c r="F42" s="605">
        <v>99</v>
      </c>
      <c r="G42" s="437"/>
      <c r="H42" s="421"/>
      <c r="I42" s="421"/>
    </row>
    <row r="43" s="286" customFormat="1" ht="16.5" customHeight="1" spans="1:9">
      <c r="A43" s="179"/>
      <c r="B43" s="501"/>
      <c r="C43" s="602" t="s">
        <v>346</v>
      </c>
      <c r="D43" s="602"/>
      <c r="E43" s="603" t="s">
        <v>143</v>
      </c>
      <c r="F43" s="605">
        <v>36</v>
      </c>
      <c r="G43" s="437"/>
      <c r="H43" s="421"/>
      <c r="I43" s="421"/>
    </row>
    <row r="44" s="286" customFormat="1" ht="16.5" customHeight="1" spans="1:9">
      <c r="A44" s="179"/>
      <c r="B44" s="501"/>
      <c r="C44" s="602" t="s">
        <v>347</v>
      </c>
      <c r="D44" s="602"/>
      <c r="E44" s="603" t="s">
        <v>143</v>
      </c>
      <c r="F44" s="605">
        <v>3</v>
      </c>
      <c r="G44" s="437"/>
      <c r="H44" s="421"/>
      <c r="I44" s="421"/>
    </row>
    <row r="45" s="286" customFormat="1" ht="16.5" customHeight="1" spans="1:9">
      <c r="A45" s="179"/>
      <c r="B45" s="501"/>
      <c r="C45" s="602" t="s">
        <v>354</v>
      </c>
      <c r="D45" s="602"/>
      <c r="E45" s="603" t="s">
        <v>143</v>
      </c>
      <c r="F45" s="605">
        <v>11</v>
      </c>
      <c r="G45" s="437"/>
      <c r="H45" s="421"/>
      <c r="I45" s="421"/>
    </row>
    <row r="46" s="286" customFormat="1" ht="16.5" customHeight="1" spans="1:9">
      <c r="A46" s="179"/>
      <c r="B46" s="501"/>
      <c r="C46" s="602" t="s">
        <v>349</v>
      </c>
      <c r="D46" s="602"/>
      <c r="E46" s="603" t="s">
        <v>143</v>
      </c>
      <c r="F46" s="605">
        <v>11</v>
      </c>
      <c r="G46" s="437"/>
      <c r="H46" s="421"/>
      <c r="I46" s="421"/>
    </row>
    <row r="47" s="286" customFormat="1" ht="16.5" customHeight="1" spans="1:9">
      <c r="A47" s="179"/>
      <c r="B47" s="501"/>
      <c r="C47" s="602" t="s">
        <v>350</v>
      </c>
      <c r="D47" s="602"/>
      <c r="E47" s="603" t="s">
        <v>143</v>
      </c>
      <c r="F47" s="605">
        <v>8</v>
      </c>
      <c r="G47" s="437"/>
      <c r="H47" s="421"/>
      <c r="I47" s="421"/>
    </row>
    <row r="48" s="286" customFormat="1" ht="16.5" customHeight="1" spans="1:9">
      <c r="A48" s="179"/>
      <c r="B48" s="501"/>
      <c r="C48" s="602" t="s">
        <v>353</v>
      </c>
      <c r="D48" s="602"/>
      <c r="E48" s="603" t="s">
        <v>143</v>
      </c>
      <c r="F48" s="605">
        <v>4</v>
      </c>
      <c r="G48" s="437"/>
      <c r="H48" s="421"/>
      <c r="I48" s="421"/>
    </row>
    <row r="49" s="286" customFormat="1" ht="16.5" customHeight="1" spans="1:9">
      <c r="A49" s="179"/>
      <c r="B49" s="501"/>
      <c r="C49" s="602" t="s">
        <v>355</v>
      </c>
      <c r="D49" s="602"/>
      <c r="E49" s="603" t="s">
        <v>143</v>
      </c>
      <c r="F49" s="605">
        <v>41</v>
      </c>
      <c r="G49" s="437"/>
      <c r="H49" s="421"/>
      <c r="I49" s="421"/>
    </row>
    <row r="50" s="286" customFormat="1" ht="16.5" customHeight="1" spans="1:9">
      <c r="A50" s="179"/>
      <c r="B50" s="501"/>
      <c r="C50" s="602" t="s">
        <v>356</v>
      </c>
      <c r="D50" s="602"/>
      <c r="E50" s="603" t="s">
        <v>143</v>
      </c>
      <c r="F50" s="605">
        <v>14</v>
      </c>
      <c r="G50" s="437"/>
      <c r="H50" s="421"/>
      <c r="I50" s="421"/>
    </row>
    <row r="51" s="286" customFormat="1" ht="16.5" customHeight="1" spans="1:9">
      <c r="A51" s="179"/>
      <c r="B51" s="501"/>
      <c r="C51" s="602" t="s">
        <v>357</v>
      </c>
      <c r="D51" s="602"/>
      <c r="E51" s="603" t="s">
        <v>143</v>
      </c>
      <c r="F51" s="605">
        <v>4</v>
      </c>
      <c r="G51" s="437"/>
      <c r="H51" s="421"/>
      <c r="I51" s="421"/>
    </row>
    <row r="52" s="286" customFormat="1" ht="16.5" customHeight="1" spans="1:9">
      <c r="A52" s="179" t="s">
        <v>188</v>
      </c>
      <c r="B52" s="501"/>
      <c r="C52" s="602" t="s">
        <v>189</v>
      </c>
      <c r="D52" s="602"/>
      <c r="E52" s="603" t="s">
        <v>143</v>
      </c>
      <c r="F52" s="604">
        <v>418</v>
      </c>
      <c r="G52" s="437"/>
      <c r="H52" s="421"/>
      <c r="I52" s="421">
        <v>0</v>
      </c>
    </row>
    <row r="53" s="286" customFormat="1" ht="16.5" customHeight="1" spans="1:9">
      <c r="A53" s="179"/>
      <c r="B53" s="501"/>
      <c r="C53" s="602" t="s">
        <v>344</v>
      </c>
      <c r="D53" s="602"/>
      <c r="E53" s="603" t="s">
        <v>143</v>
      </c>
      <c r="F53" s="605">
        <v>122</v>
      </c>
      <c r="G53" s="437"/>
      <c r="H53" s="421"/>
      <c r="I53" s="421"/>
    </row>
    <row r="54" s="286" customFormat="1" ht="16.5" customHeight="1" spans="1:9">
      <c r="A54" s="179"/>
      <c r="B54" s="501"/>
      <c r="C54" s="602" t="s">
        <v>345</v>
      </c>
      <c r="D54" s="602"/>
      <c r="E54" s="603" t="s">
        <v>143</v>
      </c>
      <c r="F54" s="605">
        <v>101</v>
      </c>
      <c r="G54" s="437"/>
      <c r="H54" s="421"/>
      <c r="I54" s="421"/>
    </row>
    <row r="55" s="286" customFormat="1" ht="16.5" customHeight="1" spans="1:9">
      <c r="A55" s="179"/>
      <c r="B55" s="501"/>
      <c r="C55" s="602" t="s">
        <v>346</v>
      </c>
      <c r="D55" s="602"/>
      <c r="E55" s="603" t="s">
        <v>143</v>
      </c>
      <c r="F55" s="605">
        <v>52</v>
      </c>
      <c r="G55" s="437"/>
      <c r="H55" s="421"/>
      <c r="I55" s="421"/>
    </row>
    <row r="56" s="286" customFormat="1" ht="16.5" customHeight="1" spans="1:9">
      <c r="A56" s="179"/>
      <c r="B56" s="501"/>
      <c r="C56" s="602" t="s">
        <v>347</v>
      </c>
      <c r="D56" s="602"/>
      <c r="E56" s="603" t="s">
        <v>143</v>
      </c>
      <c r="F56" s="605">
        <v>2</v>
      </c>
      <c r="G56" s="437"/>
      <c r="H56" s="421"/>
      <c r="I56" s="421"/>
    </row>
    <row r="57" s="286" customFormat="1" ht="16.5" customHeight="1" spans="1:9">
      <c r="A57" s="179"/>
      <c r="B57" s="501"/>
      <c r="C57" s="602" t="s">
        <v>354</v>
      </c>
      <c r="D57" s="602"/>
      <c r="E57" s="603" t="s">
        <v>143</v>
      </c>
      <c r="F57" s="605">
        <v>8</v>
      </c>
      <c r="G57" s="437"/>
      <c r="H57" s="421"/>
      <c r="I57" s="421"/>
    </row>
    <row r="58" s="286" customFormat="1" ht="16.5" customHeight="1" spans="1:9">
      <c r="A58" s="179"/>
      <c r="B58" s="501"/>
      <c r="C58" s="602" t="s">
        <v>349</v>
      </c>
      <c r="D58" s="602"/>
      <c r="E58" s="603" t="s">
        <v>143</v>
      </c>
      <c r="F58" s="605">
        <v>11</v>
      </c>
      <c r="G58" s="437"/>
      <c r="H58" s="421"/>
      <c r="I58" s="421"/>
    </row>
    <row r="59" s="286" customFormat="1" ht="16.5" customHeight="1" spans="1:9">
      <c r="A59" s="179"/>
      <c r="B59" s="501"/>
      <c r="C59" s="602" t="s">
        <v>350</v>
      </c>
      <c r="D59" s="602"/>
      <c r="E59" s="603" t="s">
        <v>143</v>
      </c>
      <c r="F59" s="605">
        <v>10</v>
      </c>
      <c r="G59" s="437"/>
      <c r="H59" s="421"/>
      <c r="I59" s="421"/>
    </row>
    <row r="60" s="286" customFormat="1" ht="16.5" customHeight="1" spans="1:9">
      <c r="A60" s="179"/>
      <c r="B60" s="501"/>
      <c r="C60" s="602" t="s">
        <v>353</v>
      </c>
      <c r="D60" s="602"/>
      <c r="E60" s="603" t="s">
        <v>143</v>
      </c>
      <c r="F60" s="605">
        <v>3</v>
      </c>
      <c r="G60" s="437"/>
      <c r="H60" s="421"/>
      <c r="I60" s="421"/>
    </row>
    <row r="61" s="286" customFormat="1" ht="16.5" customHeight="1" spans="1:9">
      <c r="A61" s="179"/>
      <c r="B61" s="501"/>
      <c r="C61" s="602" t="s">
        <v>355</v>
      </c>
      <c r="D61" s="602"/>
      <c r="E61" s="603" t="s">
        <v>143</v>
      </c>
      <c r="F61" s="605">
        <v>84</v>
      </c>
      <c r="G61" s="437"/>
      <c r="H61" s="421"/>
      <c r="I61" s="421"/>
    </row>
    <row r="62" s="286" customFormat="1" ht="16.5" customHeight="1" spans="1:9">
      <c r="A62" s="179"/>
      <c r="B62" s="501"/>
      <c r="C62" s="602" t="s">
        <v>356</v>
      </c>
      <c r="D62" s="602"/>
      <c r="E62" s="603" t="s">
        <v>143</v>
      </c>
      <c r="F62" s="605">
        <v>19</v>
      </c>
      <c r="G62" s="437"/>
      <c r="H62" s="421"/>
      <c r="I62" s="421"/>
    </row>
    <row r="63" s="286" customFormat="1" ht="16.5" customHeight="1" spans="1:9">
      <c r="A63" s="267"/>
      <c r="B63" s="303"/>
      <c r="C63" s="602" t="s">
        <v>357</v>
      </c>
      <c r="D63" s="602"/>
      <c r="E63" s="603" t="s">
        <v>143</v>
      </c>
      <c r="F63" s="605">
        <v>6</v>
      </c>
      <c r="G63" s="437"/>
      <c r="H63" s="421"/>
      <c r="I63" s="421"/>
    </row>
    <row r="64" s="286" customFormat="1" ht="16.5" customHeight="1" spans="1:9">
      <c r="A64" s="267"/>
      <c r="B64" s="303"/>
      <c r="C64" s="602" t="s">
        <v>203</v>
      </c>
      <c r="D64" s="602"/>
      <c r="E64" s="603" t="s">
        <v>143</v>
      </c>
      <c r="F64" s="605">
        <v>3290</v>
      </c>
      <c r="G64" s="437"/>
      <c r="H64" s="421"/>
      <c r="I64" s="421"/>
    </row>
    <row r="65" s="286" customFormat="1" ht="16.5" customHeight="1" spans="1:9">
      <c r="A65" s="179">
        <v>1.6</v>
      </c>
      <c r="B65" s="501"/>
      <c r="C65" s="602" t="s">
        <v>200</v>
      </c>
      <c r="D65" s="602"/>
      <c r="E65" s="603" t="s">
        <v>143</v>
      </c>
      <c r="F65" s="604">
        <v>191</v>
      </c>
      <c r="G65" s="437"/>
      <c r="H65" s="421"/>
      <c r="I65" s="421">
        <v>0</v>
      </c>
    </row>
    <row r="66" s="286" customFormat="1" ht="16.5" customHeight="1" spans="1:9">
      <c r="A66" s="267"/>
      <c r="B66" s="303"/>
      <c r="C66" s="602" t="s">
        <v>344</v>
      </c>
      <c r="D66" s="602"/>
      <c r="E66" s="603" t="s">
        <v>143</v>
      </c>
      <c r="F66" s="605">
        <v>73</v>
      </c>
      <c r="G66" s="437"/>
      <c r="H66" s="421"/>
      <c r="I66" s="421"/>
    </row>
    <row r="67" s="286" customFormat="1" ht="16.5" customHeight="1" spans="1:9">
      <c r="A67" s="267"/>
      <c r="B67" s="303"/>
      <c r="C67" s="602" t="s">
        <v>358</v>
      </c>
      <c r="D67" s="602"/>
      <c r="E67" s="603" t="s">
        <v>143</v>
      </c>
      <c r="F67" s="605">
        <v>58</v>
      </c>
      <c r="G67" s="437"/>
      <c r="H67" s="421"/>
      <c r="I67" s="421"/>
    </row>
    <row r="68" s="286" customFormat="1" ht="16.5" customHeight="1" spans="1:9">
      <c r="A68" s="267"/>
      <c r="B68" s="303"/>
      <c r="C68" s="602" t="s">
        <v>346</v>
      </c>
      <c r="D68" s="602"/>
      <c r="E68" s="603" t="s">
        <v>143</v>
      </c>
      <c r="F68" s="605">
        <v>36</v>
      </c>
      <c r="G68" s="437"/>
      <c r="H68" s="421"/>
      <c r="I68" s="421"/>
    </row>
    <row r="69" s="286" customFormat="1" ht="16.5" customHeight="1" spans="1:9">
      <c r="A69" s="267"/>
      <c r="B69" s="303"/>
      <c r="C69" s="602" t="s">
        <v>347</v>
      </c>
      <c r="D69" s="602"/>
      <c r="E69" s="603" t="s">
        <v>143</v>
      </c>
      <c r="F69" s="605">
        <v>6</v>
      </c>
      <c r="G69" s="437"/>
      <c r="H69" s="421"/>
      <c r="I69" s="421"/>
    </row>
    <row r="70" s="286" customFormat="1" ht="16.5" customHeight="1" spans="1:9">
      <c r="A70" s="267"/>
      <c r="B70" s="303"/>
      <c r="C70" s="602" t="s">
        <v>348</v>
      </c>
      <c r="D70" s="602"/>
      <c r="E70" s="603" t="s">
        <v>143</v>
      </c>
      <c r="F70" s="605">
        <v>6</v>
      </c>
      <c r="G70" s="437"/>
      <c r="H70" s="421"/>
      <c r="I70" s="421"/>
    </row>
    <row r="71" s="286" customFormat="1" ht="16.5" customHeight="1" spans="1:9">
      <c r="A71" s="267"/>
      <c r="B71" s="303"/>
      <c r="C71" s="602" t="s">
        <v>349</v>
      </c>
      <c r="D71" s="602"/>
      <c r="E71" s="603" t="s">
        <v>143</v>
      </c>
      <c r="F71" s="605">
        <v>4</v>
      </c>
      <c r="G71" s="437"/>
      <c r="H71" s="421"/>
      <c r="I71" s="421"/>
    </row>
    <row r="72" s="286" customFormat="1" ht="16.5" customHeight="1" spans="1:9">
      <c r="A72" s="267"/>
      <c r="B72" s="303"/>
      <c r="C72" s="602" t="s">
        <v>350</v>
      </c>
      <c r="D72" s="602"/>
      <c r="E72" s="603" t="s">
        <v>143</v>
      </c>
      <c r="F72" s="605">
        <v>4</v>
      </c>
      <c r="G72" s="437"/>
      <c r="H72" s="421"/>
      <c r="I72" s="421"/>
    </row>
    <row r="73" s="286" customFormat="1" ht="16.5" customHeight="1" spans="1:9">
      <c r="A73" s="267"/>
      <c r="B73" s="303"/>
      <c r="C73" s="602" t="s">
        <v>353</v>
      </c>
      <c r="D73" s="602"/>
      <c r="E73" s="603" t="s">
        <v>143</v>
      </c>
      <c r="F73" s="605">
        <v>4</v>
      </c>
      <c r="G73" s="437"/>
      <c r="H73" s="421"/>
      <c r="I73" s="421"/>
    </row>
    <row r="74" s="286" customFormat="1" ht="16.5" customHeight="1" spans="1:9">
      <c r="A74" s="267"/>
      <c r="B74" s="303"/>
      <c r="C74" s="606" t="s">
        <v>203</v>
      </c>
      <c r="D74" s="606"/>
      <c r="E74" s="603" t="s">
        <v>143</v>
      </c>
      <c r="F74" s="604">
        <v>191</v>
      </c>
      <c r="G74" s="437"/>
      <c r="H74" s="421"/>
      <c r="I74" s="421"/>
    </row>
    <row r="75" s="286" customFormat="1" ht="16.5" customHeight="1" spans="1:9">
      <c r="A75" s="179">
        <v>1.8</v>
      </c>
      <c r="B75" s="501"/>
      <c r="C75" s="602" t="s">
        <v>205</v>
      </c>
      <c r="D75" s="602"/>
      <c r="E75" s="603" t="s">
        <v>143</v>
      </c>
      <c r="F75" s="604">
        <v>17.1</v>
      </c>
      <c r="G75" s="437"/>
      <c r="H75" s="421"/>
      <c r="I75" s="421"/>
    </row>
    <row r="76" s="286" customFormat="1" ht="16.5" customHeight="1" spans="1:9">
      <c r="A76" s="267"/>
      <c r="B76" s="303"/>
      <c r="C76" s="602" t="s">
        <v>359</v>
      </c>
      <c r="D76" s="602"/>
      <c r="E76" s="603" t="s">
        <v>143</v>
      </c>
      <c r="F76" s="605">
        <v>17.1</v>
      </c>
      <c r="G76" s="437"/>
      <c r="H76" s="421"/>
      <c r="I76" s="421"/>
    </row>
    <row r="77" s="286" customFormat="1" ht="16.5" customHeight="1" spans="1:9">
      <c r="A77" s="267"/>
      <c r="B77" s="303"/>
      <c r="C77" s="606" t="s">
        <v>203</v>
      </c>
      <c r="D77" s="606"/>
      <c r="E77" s="603" t="s">
        <v>143</v>
      </c>
      <c r="F77" s="604">
        <v>17.1</v>
      </c>
      <c r="G77" s="437"/>
      <c r="H77" s="421"/>
      <c r="I77" s="421"/>
    </row>
    <row r="78" s="286" customFormat="1" ht="16.5" customHeight="1" spans="1:9">
      <c r="A78" s="179">
        <v>2</v>
      </c>
      <c r="B78" s="501"/>
      <c r="C78" s="602" t="s">
        <v>214</v>
      </c>
      <c r="D78" s="602"/>
      <c r="E78" s="603" t="s">
        <v>143</v>
      </c>
      <c r="F78" s="604">
        <v>97</v>
      </c>
      <c r="G78" s="437"/>
      <c r="H78" s="421"/>
      <c r="I78" s="421"/>
    </row>
    <row r="79" s="286" customFormat="1" ht="16.5" customHeight="1" spans="1:9">
      <c r="A79" s="267"/>
      <c r="B79" s="303"/>
      <c r="C79" s="602" t="s">
        <v>344</v>
      </c>
      <c r="D79" s="602"/>
      <c r="E79" s="603" t="s">
        <v>143</v>
      </c>
      <c r="F79" s="605">
        <v>29</v>
      </c>
      <c r="G79" s="437"/>
      <c r="H79" s="421"/>
      <c r="I79" s="421"/>
    </row>
    <row r="80" s="286" customFormat="1" ht="16.5" customHeight="1" spans="1:9">
      <c r="A80" s="267"/>
      <c r="B80" s="303"/>
      <c r="C80" s="602" t="s">
        <v>345</v>
      </c>
      <c r="D80" s="602"/>
      <c r="E80" s="603" t="s">
        <v>143</v>
      </c>
      <c r="F80" s="605">
        <v>36</v>
      </c>
      <c r="G80" s="437"/>
      <c r="H80" s="421"/>
      <c r="I80" s="421"/>
    </row>
    <row r="81" s="286" customFormat="1" ht="16.5" customHeight="1" spans="1:9">
      <c r="A81" s="267"/>
      <c r="B81" s="303"/>
      <c r="C81" s="602" t="s">
        <v>360</v>
      </c>
      <c r="D81" s="602"/>
      <c r="E81" s="603" t="s">
        <v>143</v>
      </c>
      <c r="F81" s="605">
        <v>8</v>
      </c>
      <c r="G81" s="437"/>
      <c r="H81" s="421"/>
      <c r="I81" s="421"/>
    </row>
    <row r="82" s="286" customFormat="1" ht="16.5" customHeight="1" spans="1:9">
      <c r="A82" s="267"/>
      <c r="B82" s="303"/>
      <c r="C82" s="602" t="s">
        <v>348</v>
      </c>
      <c r="D82" s="602"/>
      <c r="E82" s="603" t="s">
        <v>143</v>
      </c>
      <c r="F82" s="605">
        <v>4</v>
      </c>
      <c r="G82" s="437"/>
      <c r="H82" s="421"/>
      <c r="I82" s="421"/>
    </row>
    <row r="83" s="286" customFormat="1" ht="16.5" customHeight="1" spans="1:9">
      <c r="A83" s="267"/>
      <c r="B83" s="303"/>
      <c r="C83" s="602" t="s">
        <v>361</v>
      </c>
      <c r="D83" s="602"/>
      <c r="E83" s="603" t="s">
        <v>143</v>
      </c>
      <c r="F83" s="605">
        <v>8</v>
      </c>
      <c r="G83" s="437"/>
      <c r="H83" s="421"/>
      <c r="I83" s="421"/>
    </row>
    <row r="84" s="286" customFormat="1" ht="16.5" customHeight="1" spans="1:9">
      <c r="A84" s="267"/>
      <c r="B84" s="303"/>
      <c r="C84" s="602" t="s">
        <v>346</v>
      </c>
      <c r="D84" s="602"/>
      <c r="E84" s="603" t="s">
        <v>143</v>
      </c>
      <c r="F84" s="605">
        <v>12</v>
      </c>
      <c r="G84" s="437"/>
      <c r="H84" s="421"/>
      <c r="I84" s="421"/>
    </row>
    <row r="85" s="286" customFormat="1" ht="16.5" customHeight="1" spans="1:9">
      <c r="A85" s="267"/>
      <c r="B85" s="303"/>
      <c r="C85" s="606" t="s">
        <v>203</v>
      </c>
      <c r="D85" s="606"/>
      <c r="E85" s="603" t="s">
        <v>143</v>
      </c>
      <c r="F85" s="604">
        <v>97</v>
      </c>
      <c r="G85" s="437"/>
      <c r="H85" s="421"/>
      <c r="I85" s="421"/>
    </row>
    <row r="86" s="286" customFormat="1" ht="16.5" customHeight="1" spans="1:9">
      <c r="A86" s="179">
        <v>3</v>
      </c>
      <c r="B86" s="501"/>
      <c r="C86" s="602" t="s">
        <v>220</v>
      </c>
      <c r="D86" s="602"/>
      <c r="E86" s="603" t="s">
        <v>143</v>
      </c>
      <c r="F86" s="604">
        <v>149</v>
      </c>
      <c r="G86" s="437"/>
      <c r="H86" s="421"/>
      <c r="I86" s="421"/>
    </row>
    <row r="87" s="286" customFormat="1" ht="16.5" customHeight="1" spans="1:9">
      <c r="A87" s="267"/>
      <c r="B87" s="303"/>
      <c r="C87" s="602" t="s">
        <v>362</v>
      </c>
      <c r="D87" s="602"/>
      <c r="E87" s="603" t="s">
        <v>143</v>
      </c>
      <c r="F87" s="605">
        <v>35</v>
      </c>
      <c r="G87" s="437"/>
      <c r="H87" s="421"/>
      <c r="I87" s="421"/>
    </row>
    <row r="88" s="286" customFormat="1" ht="16.5" customHeight="1" spans="1:9">
      <c r="A88" s="267"/>
      <c r="B88" s="303"/>
      <c r="C88" s="602" t="s">
        <v>363</v>
      </c>
      <c r="D88" s="602"/>
      <c r="E88" s="603" t="s">
        <v>143</v>
      </c>
      <c r="F88" s="605">
        <v>65</v>
      </c>
      <c r="G88" s="437"/>
      <c r="H88" s="421"/>
      <c r="I88" s="421"/>
    </row>
    <row r="89" s="286" customFormat="1" ht="16.5" customHeight="1" spans="1:9">
      <c r="A89" s="267"/>
      <c r="B89" s="303"/>
      <c r="C89" s="602" t="s">
        <v>364</v>
      </c>
      <c r="D89" s="602"/>
      <c r="E89" s="603" t="s">
        <v>143</v>
      </c>
      <c r="F89" s="605">
        <v>8</v>
      </c>
      <c r="G89" s="437"/>
      <c r="H89" s="421"/>
      <c r="I89" s="421"/>
    </row>
    <row r="90" s="286" customFormat="1" ht="16.5" customHeight="1" spans="1:9">
      <c r="A90" s="267"/>
      <c r="B90" s="303"/>
      <c r="C90" s="602" t="s">
        <v>365</v>
      </c>
      <c r="D90" s="602"/>
      <c r="E90" s="603" t="s">
        <v>143</v>
      </c>
      <c r="F90" s="605">
        <v>30</v>
      </c>
      <c r="G90" s="437"/>
      <c r="H90" s="421"/>
      <c r="I90" s="421"/>
    </row>
    <row r="91" s="286" customFormat="1" ht="16.5" customHeight="1" spans="1:9">
      <c r="A91" s="267"/>
      <c r="B91" s="303"/>
      <c r="C91" s="602" t="s">
        <v>366</v>
      </c>
      <c r="D91" s="602"/>
      <c r="E91" s="603" t="s">
        <v>143</v>
      </c>
      <c r="F91" s="605">
        <v>7</v>
      </c>
      <c r="G91" s="437"/>
      <c r="H91" s="421"/>
      <c r="I91" s="421"/>
    </row>
    <row r="92" s="286" customFormat="1" ht="16.5" customHeight="1" spans="1:9">
      <c r="A92" s="267"/>
      <c r="B92" s="303"/>
      <c r="C92" s="602" t="s">
        <v>367</v>
      </c>
      <c r="D92" s="602"/>
      <c r="E92" s="603" t="s">
        <v>143</v>
      </c>
      <c r="F92" s="605">
        <v>4</v>
      </c>
      <c r="G92" s="437"/>
      <c r="H92" s="421"/>
      <c r="I92" s="421"/>
    </row>
    <row r="93" s="286" customFormat="1" ht="16.5" customHeight="1" spans="1:9">
      <c r="A93" s="267"/>
      <c r="B93" s="303"/>
      <c r="C93" s="606" t="s">
        <v>203</v>
      </c>
      <c r="D93" s="606"/>
      <c r="E93" s="603" t="s">
        <v>143</v>
      </c>
      <c r="F93" s="604">
        <v>149</v>
      </c>
      <c r="G93" s="437"/>
      <c r="H93" s="421"/>
      <c r="I93" s="421"/>
    </row>
    <row r="94" s="286" customFormat="1" ht="16.5" customHeight="1" spans="1:9">
      <c r="A94" s="179">
        <v>4</v>
      </c>
      <c r="B94" s="501"/>
      <c r="C94" s="602" t="s">
        <v>229</v>
      </c>
      <c r="D94" s="602"/>
      <c r="E94" s="603" t="s">
        <v>143</v>
      </c>
      <c r="F94" s="604">
        <v>236</v>
      </c>
      <c r="G94" s="437"/>
      <c r="H94" s="421"/>
      <c r="I94" s="421"/>
    </row>
    <row r="95" s="286" customFormat="1" ht="16.5" customHeight="1" spans="1:9">
      <c r="A95" s="267"/>
      <c r="B95" s="303"/>
      <c r="C95" s="602" t="s">
        <v>344</v>
      </c>
      <c r="D95" s="602"/>
      <c r="E95" s="603" t="s">
        <v>143</v>
      </c>
      <c r="F95" s="605">
        <v>73</v>
      </c>
      <c r="G95" s="437"/>
      <c r="H95" s="421"/>
      <c r="I95" s="421"/>
    </row>
    <row r="96" s="286" customFormat="1" ht="16.5" customHeight="1" spans="1:9">
      <c r="A96" s="267"/>
      <c r="B96" s="303"/>
      <c r="C96" s="602" t="s">
        <v>345</v>
      </c>
      <c r="D96" s="602"/>
      <c r="E96" s="603" t="s">
        <v>143</v>
      </c>
      <c r="F96" s="605">
        <v>86</v>
      </c>
      <c r="G96" s="437"/>
      <c r="H96" s="421"/>
      <c r="I96" s="421"/>
    </row>
    <row r="97" s="286" customFormat="1" ht="16.5" customHeight="1" spans="1:9">
      <c r="A97" s="267"/>
      <c r="B97" s="303"/>
      <c r="C97" s="602" t="s">
        <v>346</v>
      </c>
      <c r="D97" s="602"/>
      <c r="E97" s="603" t="s">
        <v>143</v>
      </c>
      <c r="F97" s="605">
        <v>44</v>
      </c>
      <c r="G97" s="437"/>
      <c r="H97" s="421"/>
      <c r="I97" s="421"/>
    </row>
    <row r="98" s="286" customFormat="1" ht="16.5" customHeight="1" spans="1:9">
      <c r="A98" s="267"/>
      <c r="B98" s="303"/>
      <c r="C98" s="602" t="s">
        <v>347</v>
      </c>
      <c r="D98" s="602"/>
      <c r="E98" s="603" t="s">
        <v>143</v>
      </c>
      <c r="F98" s="605">
        <v>4</v>
      </c>
      <c r="G98" s="437"/>
      <c r="H98" s="421"/>
      <c r="I98" s="421"/>
    </row>
    <row r="99" s="286" customFormat="1" ht="16.5" customHeight="1" spans="1:9">
      <c r="A99" s="267"/>
      <c r="B99" s="303"/>
      <c r="C99" s="602" t="s">
        <v>348</v>
      </c>
      <c r="D99" s="602"/>
      <c r="E99" s="603" t="s">
        <v>143</v>
      </c>
      <c r="F99" s="605">
        <v>11</v>
      </c>
      <c r="G99" s="437"/>
      <c r="H99" s="421"/>
      <c r="I99" s="421"/>
    </row>
    <row r="100" s="286" customFormat="1" ht="16.5" customHeight="1" spans="1:9">
      <c r="A100" s="267"/>
      <c r="B100" s="303"/>
      <c r="C100" s="602" t="s">
        <v>349</v>
      </c>
      <c r="D100" s="602"/>
      <c r="E100" s="603" t="s">
        <v>143</v>
      </c>
      <c r="F100" s="605">
        <v>7</v>
      </c>
      <c r="G100" s="437"/>
      <c r="H100" s="421"/>
      <c r="I100" s="421"/>
    </row>
    <row r="101" s="286" customFormat="1" ht="16.5" customHeight="1" spans="1:9">
      <c r="A101" s="267"/>
      <c r="B101" s="303"/>
      <c r="C101" s="602" t="s">
        <v>350</v>
      </c>
      <c r="D101" s="602"/>
      <c r="E101" s="603" t="s">
        <v>143</v>
      </c>
      <c r="F101" s="605">
        <v>7</v>
      </c>
      <c r="G101" s="437"/>
      <c r="H101" s="421"/>
      <c r="I101" s="421"/>
    </row>
    <row r="102" s="286" customFormat="1" ht="16.5" customHeight="1" spans="1:9">
      <c r="A102" s="267"/>
      <c r="B102" s="303"/>
      <c r="C102" s="602" t="s">
        <v>353</v>
      </c>
      <c r="D102" s="602"/>
      <c r="E102" s="603" t="s">
        <v>143</v>
      </c>
      <c r="F102" s="605">
        <v>4</v>
      </c>
      <c r="G102" s="437"/>
      <c r="H102" s="421"/>
      <c r="I102" s="421"/>
    </row>
    <row r="103" s="286" customFormat="1" ht="16.5" customHeight="1" spans="1:9">
      <c r="A103" s="267"/>
      <c r="B103" s="303"/>
      <c r="C103" s="606" t="s">
        <v>203</v>
      </c>
      <c r="D103" s="606"/>
      <c r="E103" s="603" t="s">
        <v>143</v>
      </c>
      <c r="F103" s="604">
        <v>236</v>
      </c>
      <c r="G103" s="437"/>
      <c r="H103" s="421"/>
      <c r="I103" s="421"/>
    </row>
    <row r="104" s="286" customFormat="1" ht="16.5" customHeight="1" spans="1:9">
      <c r="A104" s="179" t="s">
        <v>235</v>
      </c>
      <c r="B104" s="501"/>
      <c r="C104" s="602" t="s">
        <v>236</v>
      </c>
      <c r="D104" s="602"/>
      <c r="E104" s="603"/>
      <c r="F104" s="604"/>
      <c r="G104" s="437"/>
      <c r="H104" s="421"/>
      <c r="I104" s="421"/>
    </row>
    <row r="105" s="286" customFormat="1" ht="16.5" customHeight="1" spans="1:9">
      <c r="A105" s="179">
        <v>2.2</v>
      </c>
      <c r="B105" s="501"/>
      <c r="C105" s="602" t="s">
        <v>237</v>
      </c>
      <c r="D105" s="602"/>
      <c r="E105" s="603" t="s">
        <v>143</v>
      </c>
      <c r="F105" s="604">
        <v>1019</v>
      </c>
      <c r="G105" s="437"/>
      <c r="H105" s="421"/>
      <c r="I105" s="421"/>
    </row>
    <row r="106" s="286" customFormat="1" ht="16.5" customHeight="1" spans="1:9">
      <c r="A106" s="267"/>
      <c r="B106" s="303"/>
      <c r="C106" s="602" t="s">
        <v>368</v>
      </c>
      <c r="D106" s="602"/>
      <c r="E106" s="603" t="s">
        <v>143</v>
      </c>
      <c r="F106" s="605">
        <v>232</v>
      </c>
      <c r="G106" s="437"/>
      <c r="H106" s="421"/>
      <c r="I106" s="421"/>
    </row>
    <row r="107" s="286" customFormat="1" ht="16.5" customHeight="1" spans="1:9">
      <c r="A107" s="267"/>
      <c r="B107" s="303"/>
      <c r="C107" s="602" t="s">
        <v>369</v>
      </c>
      <c r="D107" s="602"/>
      <c r="E107" s="603" t="s">
        <v>143</v>
      </c>
      <c r="F107" s="605">
        <v>28</v>
      </c>
      <c r="G107" s="437"/>
      <c r="H107" s="421"/>
      <c r="I107" s="421"/>
    </row>
    <row r="108" s="286" customFormat="1" ht="16.5" customHeight="1" spans="1:9">
      <c r="A108" s="267"/>
      <c r="B108" s="303"/>
      <c r="C108" s="602" t="s">
        <v>370</v>
      </c>
      <c r="D108" s="602"/>
      <c r="E108" s="603" t="s">
        <v>143</v>
      </c>
      <c r="F108" s="605">
        <v>568</v>
      </c>
      <c r="G108" s="437"/>
      <c r="H108" s="421"/>
      <c r="I108" s="421"/>
    </row>
    <row r="109" s="286" customFormat="1" ht="16.5" customHeight="1" spans="1:9">
      <c r="A109" s="267"/>
      <c r="B109" s="303"/>
      <c r="C109" s="602" t="s">
        <v>371</v>
      </c>
      <c r="D109" s="602"/>
      <c r="E109" s="603" t="s">
        <v>143</v>
      </c>
      <c r="F109" s="605">
        <v>53</v>
      </c>
      <c r="G109" s="437"/>
      <c r="H109" s="421"/>
      <c r="I109" s="421"/>
    </row>
    <row r="110" s="286" customFormat="1" ht="16.5" customHeight="1" spans="1:9">
      <c r="A110" s="267"/>
      <c r="B110" s="303"/>
      <c r="C110" s="602" t="s">
        <v>372</v>
      </c>
      <c r="D110" s="602"/>
      <c r="E110" s="603" t="s">
        <v>143</v>
      </c>
      <c r="F110" s="605">
        <v>33</v>
      </c>
      <c r="G110" s="437"/>
      <c r="H110" s="421"/>
      <c r="I110" s="421"/>
    </row>
    <row r="111" s="286" customFormat="1" ht="16.5" customHeight="1" spans="1:9">
      <c r="A111" s="267"/>
      <c r="B111" s="303"/>
      <c r="C111" s="602" t="s">
        <v>350</v>
      </c>
      <c r="D111" s="602"/>
      <c r="E111" s="603" t="s">
        <v>143</v>
      </c>
      <c r="F111" s="605">
        <v>56</v>
      </c>
      <c r="G111" s="437"/>
      <c r="H111" s="421"/>
      <c r="I111" s="421"/>
    </row>
    <row r="112" s="286" customFormat="1" ht="16.5" customHeight="1" spans="1:9">
      <c r="A112" s="267"/>
      <c r="B112" s="303"/>
      <c r="C112" s="602" t="s">
        <v>373</v>
      </c>
      <c r="D112" s="602"/>
      <c r="E112" s="603" t="s">
        <v>143</v>
      </c>
      <c r="F112" s="605">
        <v>36</v>
      </c>
      <c r="G112" s="437"/>
      <c r="H112" s="421"/>
      <c r="I112" s="421"/>
    </row>
    <row r="113" s="286" customFormat="1" ht="16.5" customHeight="1" spans="1:9">
      <c r="A113" s="267"/>
      <c r="B113" s="303"/>
      <c r="C113" s="602" t="s">
        <v>374</v>
      </c>
      <c r="D113" s="602"/>
      <c r="E113" s="603" t="s">
        <v>143</v>
      </c>
      <c r="F113" s="605">
        <v>13</v>
      </c>
      <c r="G113" s="437"/>
      <c r="H113" s="421"/>
      <c r="I113" s="421"/>
    </row>
    <row r="114" s="286" customFormat="1" ht="16.5" customHeight="1" spans="1:9">
      <c r="A114" s="267"/>
      <c r="B114" s="303"/>
      <c r="C114" s="606" t="s">
        <v>203</v>
      </c>
      <c r="D114" s="606"/>
      <c r="E114" s="603" t="s">
        <v>143</v>
      </c>
      <c r="F114" s="604">
        <v>1019</v>
      </c>
      <c r="G114" s="437"/>
      <c r="H114" s="421"/>
      <c r="I114" s="421"/>
    </row>
    <row r="115" s="286" customFormat="1" ht="16.5" customHeight="1" spans="1:9">
      <c r="A115" s="179" t="s">
        <v>278</v>
      </c>
      <c r="B115" s="501"/>
      <c r="C115" s="602" t="s">
        <v>279</v>
      </c>
      <c r="D115" s="602"/>
      <c r="E115" s="603"/>
      <c r="F115" s="604"/>
      <c r="G115" s="437"/>
      <c r="H115" s="421"/>
      <c r="I115" s="421"/>
    </row>
    <row r="116" s="286" customFormat="1" ht="16.5" customHeight="1" spans="1:9">
      <c r="A116" s="179">
        <v>3.1</v>
      </c>
      <c r="B116" s="501"/>
      <c r="C116" s="602" t="s">
        <v>280</v>
      </c>
      <c r="D116" s="602"/>
      <c r="E116" s="603" t="s">
        <v>143</v>
      </c>
      <c r="F116" s="604">
        <v>48</v>
      </c>
      <c r="G116" s="437"/>
      <c r="H116" s="421"/>
      <c r="I116" s="421"/>
    </row>
    <row r="117" s="286" customFormat="1" ht="16.5" customHeight="1" spans="1:9">
      <c r="A117" s="267"/>
      <c r="B117" s="303"/>
      <c r="C117" s="602" t="s">
        <v>375</v>
      </c>
      <c r="D117" s="602"/>
      <c r="E117" s="603" t="s">
        <v>143</v>
      </c>
      <c r="F117" s="605">
        <v>20</v>
      </c>
      <c r="G117" s="437"/>
      <c r="H117" s="421"/>
      <c r="I117" s="421"/>
    </row>
    <row r="118" s="286" customFormat="1" ht="16.5" customHeight="1" spans="1:9">
      <c r="A118" s="267"/>
      <c r="B118" s="303"/>
      <c r="C118" s="602" t="s">
        <v>376</v>
      </c>
      <c r="D118" s="602"/>
      <c r="E118" s="603" t="s">
        <v>143</v>
      </c>
      <c r="F118" s="605">
        <v>10</v>
      </c>
      <c r="G118" s="437"/>
      <c r="H118" s="421"/>
      <c r="I118" s="421"/>
    </row>
    <row r="119" s="286" customFormat="1" ht="16.5" customHeight="1" spans="1:9">
      <c r="A119" s="267"/>
      <c r="B119" s="303"/>
      <c r="C119" s="602" t="s">
        <v>347</v>
      </c>
      <c r="D119" s="602"/>
      <c r="E119" s="603" t="s">
        <v>143</v>
      </c>
      <c r="F119" s="605">
        <v>4</v>
      </c>
      <c r="G119" s="437"/>
      <c r="H119" s="421"/>
      <c r="I119" s="421"/>
    </row>
    <row r="120" s="286" customFormat="1" ht="16.5" customHeight="1" spans="1:9">
      <c r="A120" s="267"/>
      <c r="B120" s="303"/>
      <c r="C120" s="602" t="s">
        <v>348</v>
      </c>
      <c r="D120" s="602"/>
      <c r="E120" s="603" t="s">
        <v>143</v>
      </c>
      <c r="F120" s="605">
        <v>4</v>
      </c>
      <c r="G120" s="437"/>
      <c r="H120" s="421"/>
      <c r="I120" s="421"/>
    </row>
    <row r="121" s="286" customFormat="1" ht="16.5" customHeight="1" spans="1:9">
      <c r="A121" s="267"/>
      <c r="B121" s="303"/>
      <c r="C121" s="602" t="s">
        <v>361</v>
      </c>
      <c r="D121" s="602"/>
      <c r="E121" s="603" t="s">
        <v>143</v>
      </c>
      <c r="F121" s="605">
        <v>4</v>
      </c>
      <c r="G121" s="437"/>
      <c r="H121" s="421"/>
      <c r="I121" s="421"/>
    </row>
    <row r="122" s="286" customFormat="1" ht="16.5" customHeight="1" spans="1:9">
      <c r="A122" s="267"/>
      <c r="B122" s="303"/>
      <c r="C122" s="602" t="s">
        <v>346</v>
      </c>
      <c r="D122" s="602"/>
      <c r="E122" s="603" t="s">
        <v>143</v>
      </c>
      <c r="F122" s="605">
        <v>2</v>
      </c>
      <c r="G122" s="437"/>
      <c r="H122" s="421"/>
      <c r="I122" s="421"/>
    </row>
    <row r="123" s="286" customFormat="1" ht="16.5" customHeight="1" spans="1:9">
      <c r="A123" s="267"/>
      <c r="B123" s="303"/>
      <c r="C123" s="602" t="s">
        <v>377</v>
      </c>
      <c r="D123" s="602"/>
      <c r="E123" s="603" t="s">
        <v>143</v>
      </c>
      <c r="F123" s="605">
        <v>4</v>
      </c>
      <c r="G123" s="437"/>
      <c r="H123" s="421"/>
      <c r="I123" s="421"/>
    </row>
    <row r="124" s="286" customFormat="1" ht="16.5" customHeight="1" spans="1:9">
      <c r="A124" s="267"/>
      <c r="B124" s="303"/>
      <c r="C124" s="606" t="s">
        <v>203</v>
      </c>
      <c r="D124" s="606"/>
      <c r="E124" s="603" t="s">
        <v>143</v>
      </c>
      <c r="F124" s="604">
        <v>48</v>
      </c>
      <c r="G124" s="437"/>
      <c r="H124" s="421"/>
      <c r="I124" s="421"/>
    </row>
    <row r="125" s="286" customFormat="1" ht="16.5" customHeight="1" spans="1:9">
      <c r="A125" s="179">
        <v>3.2</v>
      </c>
      <c r="B125" s="501"/>
      <c r="C125" s="602" t="s">
        <v>293</v>
      </c>
      <c r="D125" s="602"/>
      <c r="E125" s="603" t="s">
        <v>143</v>
      </c>
      <c r="F125" s="604">
        <v>46.5</v>
      </c>
      <c r="G125" s="437"/>
      <c r="H125" s="421"/>
      <c r="I125" s="421"/>
    </row>
    <row r="126" s="286" customFormat="1" ht="16.5" customHeight="1" spans="1:9">
      <c r="A126" s="267"/>
      <c r="B126" s="303"/>
      <c r="C126" s="602" t="s">
        <v>378</v>
      </c>
      <c r="D126" s="602"/>
      <c r="E126" s="603" t="s">
        <v>143</v>
      </c>
      <c r="F126" s="605">
        <v>20</v>
      </c>
      <c r="G126" s="437"/>
      <c r="H126" s="421"/>
      <c r="I126" s="421"/>
    </row>
    <row r="127" s="286" customFormat="1" ht="16.5" customHeight="1" spans="1:9">
      <c r="A127" s="267"/>
      <c r="B127" s="303"/>
      <c r="C127" s="602" t="s">
        <v>379</v>
      </c>
      <c r="D127" s="602"/>
      <c r="E127" s="603" t="s">
        <v>143</v>
      </c>
      <c r="F127" s="605">
        <v>13</v>
      </c>
      <c r="G127" s="437"/>
      <c r="H127" s="421"/>
      <c r="I127" s="421"/>
    </row>
    <row r="128" s="286" customFormat="1" ht="16.5" customHeight="1" spans="1:9">
      <c r="A128" s="267"/>
      <c r="B128" s="303"/>
      <c r="C128" s="602" t="s">
        <v>347</v>
      </c>
      <c r="D128" s="602"/>
      <c r="E128" s="603" t="s">
        <v>143</v>
      </c>
      <c r="F128" s="605">
        <v>2</v>
      </c>
      <c r="G128" s="437"/>
      <c r="H128" s="421"/>
      <c r="I128" s="421"/>
    </row>
    <row r="129" s="286" customFormat="1" ht="16.5" customHeight="1" spans="1:9">
      <c r="A129" s="267"/>
      <c r="B129" s="303"/>
      <c r="C129" s="602" t="s">
        <v>348</v>
      </c>
      <c r="D129" s="602"/>
      <c r="E129" s="603" t="s">
        <v>143</v>
      </c>
      <c r="F129" s="605">
        <v>3</v>
      </c>
      <c r="G129" s="437"/>
      <c r="H129" s="421"/>
      <c r="I129" s="421"/>
    </row>
    <row r="130" s="286" customFormat="1" ht="16.5" customHeight="1" spans="1:9">
      <c r="A130" s="267"/>
      <c r="B130" s="303"/>
      <c r="C130" s="602" t="s">
        <v>361</v>
      </c>
      <c r="D130" s="602"/>
      <c r="E130" s="603" t="s">
        <v>143</v>
      </c>
      <c r="F130" s="605">
        <v>3.5</v>
      </c>
      <c r="G130" s="437"/>
      <c r="H130" s="421"/>
      <c r="I130" s="421"/>
    </row>
    <row r="131" s="286" customFormat="1" ht="16.5" customHeight="1" spans="1:9">
      <c r="A131" s="267"/>
      <c r="B131" s="303"/>
      <c r="C131" s="602" t="s">
        <v>346</v>
      </c>
      <c r="D131" s="602"/>
      <c r="E131" s="603" t="s">
        <v>143</v>
      </c>
      <c r="F131" s="605">
        <v>2</v>
      </c>
      <c r="G131" s="437"/>
      <c r="H131" s="421"/>
      <c r="I131" s="421"/>
    </row>
    <row r="132" s="286" customFormat="1" ht="16.5" customHeight="1" spans="1:9">
      <c r="A132" s="267"/>
      <c r="B132" s="303"/>
      <c r="C132" s="602" t="s">
        <v>377</v>
      </c>
      <c r="D132" s="602"/>
      <c r="E132" s="603" t="s">
        <v>380</v>
      </c>
      <c r="F132" s="605">
        <v>3</v>
      </c>
      <c r="G132" s="437"/>
      <c r="H132" s="421"/>
      <c r="I132" s="421"/>
    </row>
    <row r="133" s="286" customFormat="1" ht="16.5" customHeight="1" spans="1:9">
      <c r="A133" s="267"/>
      <c r="B133" s="303"/>
      <c r="C133" s="606" t="s">
        <v>203</v>
      </c>
      <c r="D133" s="606"/>
      <c r="E133" s="603" t="s">
        <v>143</v>
      </c>
      <c r="F133" s="604">
        <v>46.5</v>
      </c>
      <c r="G133" s="437"/>
      <c r="H133" s="421"/>
      <c r="I133" s="421"/>
    </row>
    <row r="134" s="286" customFormat="1" ht="16.5" customHeight="1" spans="1:9">
      <c r="A134" s="179">
        <v>3.3</v>
      </c>
      <c r="B134" s="501"/>
      <c r="C134" s="602" t="s">
        <v>299</v>
      </c>
      <c r="D134" s="602"/>
      <c r="E134" s="603" t="s">
        <v>143</v>
      </c>
      <c r="F134" s="604">
        <v>50.5</v>
      </c>
      <c r="G134" s="437"/>
      <c r="H134" s="421"/>
      <c r="I134" s="421"/>
    </row>
    <row r="135" s="286" customFormat="1" ht="16.5" customHeight="1" spans="1:9">
      <c r="A135" s="267"/>
      <c r="B135" s="303"/>
      <c r="C135" s="602" t="s">
        <v>375</v>
      </c>
      <c r="D135" s="602"/>
      <c r="E135" s="603" t="s">
        <v>143</v>
      </c>
      <c r="F135" s="605">
        <v>22</v>
      </c>
      <c r="G135" s="437"/>
      <c r="H135" s="421"/>
      <c r="I135" s="421"/>
    </row>
    <row r="136" s="286" customFormat="1" ht="16.5" customHeight="1" spans="1:9">
      <c r="A136" s="267"/>
      <c r="B136" s="303"/>
      <c r="C136" s="602" t="s">
        <v>376</v>
      </c>
      <c r="D136" s="602"/>
      <c r="E136" s="603" t="s">
        <v>143</v>
      </c>
      <c r="F136" s="605">
        <v>14</v>
      </c>
      <c r="G136" s="437"/>
      <c r="H136" s="421"/>
      <c r="I136" s="421"/>
    </row>
    <row r="137" s="286" customFormat="1" ht="16.5" customHeight="1" spans="1:9">
      <c r="A137" s="267"/>
      <c r="B137" s="303"/>
      <c r="C137" s="602" t="s">
        <v>347</v>
      </c>
      <c r="D137" s="602"/>
      <c r="E137" s="603" t="s">
        <v>143</v>
      </c>
      <c r="F137" s="605">
        <v>2</v>
      </c>
      <c r="G137" s="437"/>
      <c r="H137" s="421"/>
      <c r="I137" s="421"/>
    </row>
    <row r="138" s="286" customFormat="1" ht="16.5" customHeight="1" spans="1:9">
      <c r="A138" s="267"/>
      <c r="B138" s="303"/>
      <c r="C138" s="602" t="s">
        <v>348</v>
      </c>
      <c r="D138" s="602"/>
      <c r="E138" s="603" t="s">
        <v>143</v>
      </c>
      <c r="F138" s="605">
        <v>4</v>
      </c>
      <c r="G138" s="437"/>
      <c r="H138" s="421"/>
      <c r="I138" s="421"/>
    </row>
    <row r="139" s="286" customFormat="1" ht="16.5" customHeight="1" spans="1:9">
      <c r="A139" s="267"/>
      <c r="B139" s="303"/>
      <c r="C139" s="602" t="s">
        <v>361</v>
      </c>
      <c r="D139" s="602"/>
      <c r="E139" s="603" t="s">
        <v>143</v>
      </c>
      <c r="F139" s="605">
        <v>3.5</v>
      </c>
      <c r="G139" s="437"/>
      <c r="H139" s="421"/>
      <c r="I139" s="421"/>
    </row>
    <row r="140" s="286" customFormat="1" ht="16.5" customHeight="1" spans="1:9">
      <c r="A140" s="267"/>
      <c r="B140" s="303"/>
      <c r="C140" s="602" t="s">
        <v>346</v>
      </c>
      <c r="D140" s="602"/>
      <c r="E140" s="603" t="s">
        <v>143</v>
      </c>
      <c r="F140" s="605">
        <v>2</v>
      </c>
      <c r="G140" s="437"/>
      <c r="H140" s="421"/>
      <c r="I140" s="421"/>
    </row>
    <row r="141" s="286" customFormat="1" ht="16.5" customHeight="1" spans="1:9">
      <c r="A141" s="267"/>
      <c r="B141" s="303"/>
      <c r="C141" s="602" t="s">
        <v>377</v>
      </c>
      <c r="D141" s="602"/>
      <c r="E141" s="603" t="s">
        <v>143</v>
      </c>
      <c r="F141" s="605">
        <v>3</v>
      </c>
      <c r="G141" s="437"/>
      <c r="H141" s="421"/>
      <c r="I141" s="421"/>
    </row>
    <row r="142" s="286" customFormat="1" ht="16.5" customHeight="1" spans="1:9">
      <c r="A142" s="267"/>
      <c r="B142" s="303"/>
      <c r="C142" s="606" t="s">
        <v>203</v>
      </c>
      <c r="D142" s="606"/>
      <c r="E142" s="603" t="s">
        <v>143</v>
      </c>
      <c r="F142" s="604">
        <v>50.5</v>
      </c>
      <c r="G142" s="437"/>
      <c r="H142" s="421"/>
      <c r="I142" s="421"/>
    </row>
    <row r="143" s="286" customFormat="1" ht="16.5" customHeight="1" spans="1:9">
      <c r="A143" s="179" t="s">
        <v>304</v>
      </c>
      <c r="B143" s="501"/>
      <c r="C143" s="602" t="s">
        <v>305</v>
      </c>
      <c r="D143" s="602"/>
      <c r="E143" s="603"/>
      <c r="F143" s="604"/>
      <c r="G143" s="437"/>
      <c r="H143" s="421"/>
      <c r="I143" s="421"/>
    </row>
    <row r="144" s="286" customFormat="1" ht="16.5" customHeight="1" spans="1:9">
      <c r="A144" s="179">
        <v>4.2</v>
      </c>
      <c r="B144" s="501"/>
      <c r="C144" s="602" t="s">
        <v>311</v>
      </c>
      <c r="D144" s="602"/>
      <c r="E144" s="603" t="s">
        <v>143</v>
      </c>
      <c r="F144" s="604">
        <v>30.5</v>
      </c>
      <c r="G144" s="437"/>
      <c r="H144" s="421"/>
      <c r="I144" s="421"/>
    </row>
    <row r="145" s="286" customFormat="1" ht="16.5" customHeight="1" spans="1:9">
      <c r="A145" s="267"/>
      <c r="B145" s="303"/>
      <c r="C145" s="602" t="s">
        <v>344</v>
      </c>
      <c r="D145" s="602"/>
      <c r="E145" s="603" t="s">
        <v>143</v>
      </c>
      <c r="F145" s="605">
        <v>7</v>
      </c>
      <c r="G145" s="437"/>
      <c r="H145" s="421"/>
      <c r="I145" s="421"/>
    </row>
    <row r="146" s="286" customFormat="1" ht="16.5" customHeight="1" spans="1:9">
      <c r="A146" s="267"/>
      <c r="B146" s="303"/>
      <c r="C146" s="602" t="s">
        <v>345</v>
      </c>
      <c r="D146" s="602"/>
      <c r="E146" s="603" t="s">
        <v>143</v>
      </c>
      <c r="F146" s="605">
        <v>12</v>
      </c>
      <c r="G146" s="437"/>
      <c r="H146" s="421"/>
      <c r="I146" s="421"/>
    </row>
    <row r="147" s="286" customFormat="1" ht="16.5" customHeight="1" spans="1:9">
      <c r="A147" s="267"/>
      <c r="B147" s="303"/>
      <c r="C147" s="602" t="s">
        <v>360</v>
      </c>
      <c r="D147" s="602"/>
      <c r="E147" s="603" t="s">
        <v>143</v>
      </c>
      <c r="F147" s="605">
        <v>5</v>
      </c>
      <c r="G147" s="437"/>
      <c r="H147" s="421"/>
      <c r="I147" s="421"/>
    </row>
    <row r="148" s="286" customFormat="1" ht="16.5" customHeight="1" spans="1:9">
      <c r="A148" s="267"/>
      <c r="B148" s="303"/>
      <c r="C148" s="602" t="s">
        <v>348</v>
      </c>
      <c r="D148" s="602"/>
      <c r="E148" s="603" t="s">
        <v>143</v>
      </c>
      <c r="F148" s="605">
        <v>3</v>
      </c>
      <c r="G148" s="437"/>
      <c r="H148" s="421"/>
      <c r="I148" s="421"/>
    </row>
    <row r="149" s="286" customFormat="1" ht="16.5" customHeight="1" spans="1:9">
      <c r="A149" s="267"/>
      <c r="B149" s="303"/>
      <c r="C149" s="602" t="s">
        <v>361</v>
      </c>
      <c r="D149" s="602"/>
      <c r="E149" s="603" t="s">
        <v>143</v>
      </c>
      <c r="F149" s="605">
        <v>1.5</v>
      </c>
      <c r="G149" s="437"/>
      <c r="H149" s="421"/>
      <c r="I149" s="421"/>
    </row>
    <row r="150" s="286" customFormat="1" ht="16.5" customHeight="1" spans="1:9">
      <c r="A150" s="267"/>
      <c r="B150" s="303"/>
      <c r="C150" s="602" t="s">
        <v>346</v>
      </c>
      <c r="D150" s="602"/>
      <c r="E150" s="603" t="s">
        <v>143</v>
      </c>
      <c r="F150" s="605">
        <v>2</v>
      </c>
      <c r="G150" s="437"/>
      <c r="H150" s="421"/>
      <c r="I150" s="421"/>
    </row>
    <row r="151" s="286" customFormat="1" ht="16.5" customHeight="1" spans="1:9">
      <c r="A151" s="267"/>
      <c r="B151" s="303"/>
      <c r="C151" s="606" t="s">
        <v>203</v>
      </c>
      <c r="D151" s="606"/>
      <c r="E151" s="603" t="s">
        <v>143</v>
      </c>
      <c r="F151" s="604">
        <v>30.5</v>
      </c>
      <c r="G151" s="437"/>
      <c r="H151" s="421"/>
      <c r="I151" s="421"/>
    </row>
    <row r="152" s="286" customFormat="1" ht="16.5" customHeight="1" spans="1:9">
      <c r="A152" s="267"/>
      <c r="B152" s="267"/>
      <c r="C152" s="393" t="s">
        <v>342</v>
      </c>
      <c r="D152" s="393"/>
      <c r="E152" s="603" t="s">
        <v>143</v>
      </c>
      <c r="F152" s="266">
        <v>5174.6</v>
      </c>
      <c r="G152" s="266">
        <v>0</v>
      </c>
      <c r="H152" s="266">
        <v>0</v>
      </c>
      <c r="I152" s="266">
        <v>0</v>
      </c>
    </row>
    <row r="153" s="601" customFormat="1" ht="16.5" customHeight="1" spans="1:7">
      <c r="A153" s="607"/>
      <c r="G153" s="607"/>
    </row>
  </sheetData>
  <customSheetViews>
    <customSheetView guid="{6CD32FDE-B892-4416-BE82-8B8C9CF2B414}" showPageBreaks="1" zeroValues="0" printArea="1" topLeftCell="B1">
      <pane ySplit="7" topLeftCell="A8" activePane="bottomLeft" state="frozen"/>
      <selection activeCell="S21" sqref="S21"/>
      <pageMargins left="0.196850393700787" right="0.196850393700787" top="0.94488188976378" bottom="0.551181102362205" header="0.31496062992126" footer="0.196850393700787"/>
      <printOptions horizontalCentered="1"/>
      <pageSetup paperSize="9" firstPageNumber="8" orientation="landscape" useFirstPageNumber="1"/>
      <headerFooter>
        <oddFooter>&amp;C&amp;9&amp;P&amp;R&amp;9         &amp;11             </oddFooter>
      </headerFooter>
    </customSheetView>
    <customSheetView guid="{6B5C7A8A-1F87-4590-9A44-BF58B2A0157B}" showPageBreaks="1" zeroValues="0" printArea="1">
      <pane ySplit="7" topLeftCell="A99" activePane="bottomLeft" state="frozen"/>
      <selection activeCell="A8" sqref="$A8:$XFD8"/>
      <pageMargins left="0.196850393700787" right="0.196850393700787" top="0.94488188976378" bottom="0.551181102362205" header="0.31496062992126" footer="0.196850393700787"/>
      <printOptions horizontalCentered="1"/>
      <pageSetup paperSize="9" firstPageNumber="8" orientation="landscape" useFirstPageNumber="1"/>
      <headerFooter>
        <oddFooter>&amp;C&amp;9&amp;P&amp;R&amp;9         &amp;11             </oddFooter>
      </headerFooter>
    </customSheetView>
    <customSheetView guid="{AD2683A8-8C57-42AC-A595-15EACEB7A384}" showPageBreaks="1" zeroValues="0" printArea="1">
      <pane ySplit="7" topLeftCell="A50" activePane="bottomLeft" state="frozen"/>
      <selection activeCell="I13" sqref="I13"/>
      <pageMargins left="0.196850393700787" right="0.196850393700787" top="0.94488188976378" bottom="0.551181102362205" header="0.31496062992126" footer="0.196850393700787"/>
      <printOptions horizontalCentered="1"/>
      <pageSetup paperSize="9" firstPageNumber="8" orientation="landscape" useFirstPageNumber="1"/>
      <headerFooter>
        <oddFooter>&amp;C&amp;9&amp;P&amp;R&amp;9         &amp;11             </oddFooter>
      </headerFooter>
    </customSheetView>
  </customSheetViews>
  <mergeCells count="11">
    <mergeCell ref="A3:I3"/>
    <mergeCell ref="A4:E4"/>
    <mergeCell ref="F4:H4"/>
    <mergeCell ref="G5:H5"/>
    <mergeCell ref="A5:A6"/>
    <mergeCell ref="B5:B6"/>
    <mergeCell ref="C5:C6"/>
    <mergeCell ref="D5:D6"/>
    <mergeCell ref="E5:E6"/>
    <mergeCell ref="F5:F6"/>
    <mergeCell ref="I5:I6"/>
  </mergeCells>
  <printOptions horizontalCentered="1"/>
  <pageMargins left="0.118110236220472" right="0.118110236220472" top="0.748031496062992" bottom="0.354330708661417" header="0.31496062992126" footer="0.196850393700787"/>
  <pageSetup paperSize="9" firstPageNumber="8" orientation="landscape" useFirstPageNumber="1"/>
  <headerFooter>
    <oddFooter>&amp;C&amp;9&amp;P&amp;R&amp;9         &amp;11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AM23"/>
  <sheetViews>
    <sheetView tabSelected="1" workbookViewId="0">
      <pane ySplit="5" topLeftCell="A6" activePane="bottomLeft" state="frozen"/>
      <selection/>
      <selection pane="bottomLeft" activeCell="J8" sqref="J8"/>
    </sheetView>
  </sheetViews>
  <sheetFormatPr defaultColWidth="9" defaultRowHeight="13.5"/>
  <cols>
    <col min="1" max="1" width="7.125" style="531" customWidth="1"/>
    <col min="2" max="2" width="10.75" style="531" customWidth="1"/>
    <col min="3" max="3" width="26.1333333333333" style="532" customWidth="1"/>
    <col min="4" max="4" width="34" style="533" customWidth="1"/>
    <col min="5" max="5" width="41.6333333333333" style="532" customWidth="1"/>
    <col min="6" max="6" width="8" style="533" customWidth="1"/>
    <col min="7" max="7" width="9.5" style="531" customWidth="1"/>
    <col min="8" max="8" width="8.75" style="533" customWidth="1"/>
    <col min="9" max="9" width="9" style="534"/>
    <col min="10" max="10" width="26.1333333333333" style="534" customWidth="1"/>
    <col min="11" max="39" width="9" style="534"/>
    <col min="40" max="16384" width="9" style="535"/>
  </cols>
  <sheetData>
    <row r="1" s="522" customFormat="1" ht="12" spans="1:39">
      <c r="A1" s="536" t="s">
        <v>381</v>
      </c>
      <c r="B1" s="537"/>
      <c r="C1" s="538"/>
      <c r="D1" s="539"/>
      <c r="E1" s="538"/>
      <c r="F1" s="539"/>
      <c r="G1" s="537"/>
      <c r="H1" s="539"/>
      <c r="I1" s="599"/>
      <c r="J1" s="599"/>
      <c r="K1" s="599"/>
      <c r="L1" s="599"/>
      <c r="M1" s="599"/>
      <c r="N1" s="599"/>
      <c r="O1" s="599"/>
      <c r="P1" s="599"/>
      <c r="Q1" s="599"/>
      <c r="R1" s="599"/>
      <c r="S1" s="599"/>
      <c r="T1" s="599"/>
      <c r="U1" s="599"/>
      <c r="V1" s="599"/>
      <c r="W1" s="599"/>
      <c r="X1" s="599"/>
      <c r="Y1" s="599"/>
      <c r="Z1" s="599"/>
      <c r="AA1" s="599"/>
      <c r="AB1" s="599"/>
      <c r="AC1" s="599"/>
      <c r="AD1" s="599"/>
      <c r="AE1" s="599"/>
      <c r="AF1" s="599"/>
      <c r="AG1" s="599"/>
      <c r="AH1" s="599"/>
      <c r="AI1" s="599"/>
      <c r="AJ1" s="599"/>
      <c r="AK1" s="599"/>
      <c r="AL1" s="599"/>
      <c r="AM1" s="599"/>
    </row>
    <row r="2" s="523" customFormat="1" ht="25.5" spans="1:8">
      <c r="A2" s="540" t="s">
        <v>382</v>
      </c>
      <c r="B2" s="540"/>
      <c r="C2" s="540"/>
      <c r="D2" s="540"/>
      <c r="E2" s="540"/>
      <c r="F2" s="540"/>
      <c r="G2" s="540"/>
      <c r="H2" s="540"/>
    </row>
    <row r="3" s="524" customFormat="1" spans="1:7">
      <c r="A3" s="541" t="s">
        <v>383</v>
      </c>
      <c r="C3" s="542"/>
      <c r="E3" s="542"/>
      <c r="G3" s="543"/>
    </row>
    <row r="4" s="525" customFormat="1" spans="1:7">
      <c r="A4" s="544" t="s">
        <v>384</v>
      </c>
      <c r="B4" s="545"/>
      <c r="C4" s="545"/>
      <c r="D4" s="545"/>
      <c r="E4" s="545"/>
      <c r="F4" s="545"/>
      <c r="G4" s="546"/>
    </row>
    <row r="5" s="526" customFormat="1" spans="1:8">
      <c r="A5" s="547" t="s">
        <v>8</v>
      </c>
      <c r="B5" s="548" t="s">
        <v>116</v>
      </c>
      <c r="C5" s="549" t="s">
        <v>117</v>
      </c>
      <c r="D5" s="550" t="s">
        <v>385</v>
      </c>
      <c r="E5" s="551" t="s">
        <v>386</v>
      </c>
      <c r="F5" s="547" t="s">
        <v>387</v>
      </c>
      <c r="G5" s="549" t="s">
        <v>388</v>
      </c>
      <c r="H5" s="547" t="s">
        <v>120</v>
      </c>
    </row>
    <row r="6" s="527" customFormat="1" ht="14.25" spans="1:8">
      <c r="A6" s="552" t="s">
        <v>123</v>
      </c>
      <c r="B6" s="553">
        <v>2101</v>
      </c>
      <c r="C6" s="554" t="s">
        <v>389</v>
      </c>
      <c r="D6" s="555"/>
      <c r="E6" s="556"/>
      <c r="F6" s="552"/>
      <c r="G6" s="554"/>
      <c r="H6" s="552"/>
    </row>
    <row r="7" s="84" customFormat="1" ht="21" customHeight="1" spans="1:8">
      <c r="A7" s="557">
        <v>1</v>
      </c>
      <c r="B7" s="558" t="s">
        <v>390</v>
      </c>
      <c r="C7" s="559" t="s">
        <v>391</v>
      </c>
      <c r="D7" s="560" t="s">
        <v>392</v>
      </c>
      <c r="E7" s="561" t="s">
        <v>393</v>
      </c>
      <c r="F7" s="562" t="s">
        <v>168</v>
      </c>
      <c r="G7" s="562">
        <v>500</v>
      </c>
      <c r="H7" s="563"/>
    </row>
    <row r="8" s="84" customFormat="1" ht="116" customHeight="1" spans="1:8">
      <c r="A8" s="557">
        <v>2</v>
      </c>
      <c r="B8" s="558" t="s">
        <v>394</v>
      </c>
      <c r="C8" s="559" t="s">
        <v>395</v>
      </c>
      <c r="D8" s="559" t="s">
        <v>396</v>
      </c>
      <c r="E8" s="564" t="s">
        <v>397</v>
      </c>
      <c r="F8" s="562" t="s">
        <v>168</v>
      </c>
      <c r="G8" s="565">
        <v>300</v>
      </c>
      <c r="H8" s="563"/>
    </row>
    <row r="9" s="84" customFormat="1" ht="79" customHeight="1" spans="1:8">
      <c r="A9" s="557">
        <v>3</v>
      </c>
      <c r="B9" s="558" t="s">
        <v>398</v>
      </c>
      <c r="C9" s="559" t="s">
        <v>399</v>
      </c>
      <c r="D9" s="559" t="s">
        <v>400</v>
      </c>
      <c r="E9" s="566" t="s">
        <v>401</v>
      </c>
      <c r="F9" s="562" t="s">
        <v>168</v>
      </c>
      <c r="G9" s="565">
        <v>85</v>
      </c>
      <c r="H9" s="563"/>
    </row>
    <row r="10" s="84" customFormat="1" ht="97" customHeight="1" spans="1:8">
      <c r="A10" s="557">
        <v>4</v>
      </c>
      <c r="B10" s="558" t="s">
        <v>402</v>
      </c>
      <c r="C10" s="559" t="s">
        <v>403</v>
      </c>
      <c r="D10" s="559" t="s">
        <v>404</v>
      </c>
      <c r="E10" s="567" t="s">
        <v>405</v>
      </c>
      <c r="F10" s="562" t="s">
        <v>132</v>
      </c>
      <c r="G10" s="568">
        <v>80</v>
      </c>
      <c r="H10" s="563"/>
    </row>
    <row r="11" s="528" customFormat="1" spans="1:8">
      <c r="A11" s="569" t="s">
        <v>203</v>
      </c>
      <c r="B11" s="569"/>
      <c r="C11" s="570"/>
      <c r="D11" s="571"/>
      <c r="E11" s="570"/>
      <c r="F11" s="572"/>
      <c r="G11" s="572"/>
      <c r="H11" s="573"/>
    </row>
    <row r="12" s="527" customFormat="1" ht="14.25" spans="1:8">
      <c r="A12" s="552" t="s">
        <v>235</v>
      </c>
      <c r="B12" s="553">
        <v>2102</v>
      </c>
      <c r="C12" s="554" t="s">
        <v>406</v>
      </c>
      <c r="D12" s="555"/>
      <c r="E12" s="556"/>
      <c r="F12" s="552"/>
      <c r="G12" s="554"/>
      <c r="H12" s="552"/>
    </row>
    <row r="13" s="84" customFormat="1" ht="89" customHeight="1" spans="1:10">
      <c r="A13" s="557">
        <v>1</v>
      </c>
      <c r="B13" s="558" t="s">
        <v>407</v>
      </c>
      <c r="C13" s="574" t="s">
        <v>408</v>
      </c>
      <c r="D13" s="564" t="s">
        <v>409</v>
      </c>
      <c r="E13" s="575" t="s">
        <v>410</v>
      </c>
      <c r="F13" s="576" t="s">
        <v>253</v>
      </c>
      <c r="G13" s="566">
        <v>195.6</v>
      </c>
      <c r="H13" s="563"/>
      <c r="J13" s="600"/>
    </row>
    <row r="14" s="529" customFormat="1" ht="56" customHeight="1" spans="1:8">
      <c r="A14" s="577">
        <v>2</v>
      </c>
      <c r="B14" s="558" t="s">
        <v>411</v>
      </c>
      <c r="C14" s="578" t="s">
        <v>412</v>
      </c>
      <c r="D14" s="578" t="s">
        <v>413</v>
      </c>
      <c r="E14" s="567" t="s">
        <v>414</v>
      </c>
      <c r="F14" s="576" t="s">
        <v>253</v>
      </c>
      <c r="G14" s="566">
        <v>21.5</v>
      </c>
      <c r="H14" s="579"/>
    </row>
    <row r="15" s="84" customFormat="1" ht="30" customHeight="1" spans="1:8">
      <c r="A15" s="577">
        <v>3</v>
      </c>
      <c r="B15" s="558" t="s">
        <v>415</v>
      </c>
      <c r="C15" s="580" t="s">
        <v>416</v>
      </c>
      <c r="D15" s="580" t="s">
        <v>417</v>
      </c>
      <c r="E15" s="581" t="s">
        <v>418</v>
      </c>
      <c r="F15" s="576" t="s">
        <v>253</v>
      </c>
      <c r="G15" s="566">
        <v>8.6</v>
      </c>
      <c r="H15" s="563"/>
    </row>
    <row r="16" s="84" customFormat="1" ht="24" spans="1:8">
      <c r="A16" s="577">
        <v>4</v>
      </c>
      <c r="B16" s="558" t="s">
        <v>419</v>
      </c>
      <c r="C16" s="574" t="s">
        <v>420</v>
      </c>
      <c r="D16" s="560" t="s">
        <v>421</v>
      </c>
      <c r="E16" s="560" t="s">
        <v>422</v>
      </c>
      <c r="F16" s="562" t="s">
        <v>143</v>
      </c>
      <c r="G16" s="582">
        <v>0.5</v>
      </c>
      <c r="H16" s="563"/>
    </row>
    <row r="17" s="84" customFormat="1" ht="19" customHeight="1" spans="1:8">
      <c r="A17" s="577">
        <v>5</v>
      </c>
      <c r="B17" s="558" t="s">
        <v>423</v>
      </c>
      <c r="C17" s="574" t="s">
        <v>424</v>
      </c>
      <c r="D17" s="560" t="s">
        <v>425</v>
      </c>
      <c r="E17" s="575" t="s">
        <v>426</v>
      </c>
      <c r="F17" s="562" t="s">
        <v>143</v>
      </c>
      <c r="G17" s="582">
        <v>0.1</v>
      </c>
      <c r="H17" s="563"/>
    </row>
    <row r="18" s="528" customFormat="1" spans="1:8">
      <c r="A18" s="583" t="s">
        <v>203</v>
      </c>
      <c r="B18" s="583"/>
      <c r="C18" s="584"/>
      <c r="D18" s="585"/>
      <c r="E18" s="584"/>
      <c r="F18" s="586"/>
      <c r="G18" s="586"/>
      <c r="H18" s="587"/>
    </row>
    <row r="19" s="527" customFormat="1" ht="14.25" spans="1:8">
      <c r="A19" s="552" t="s">
        <v>278</v>
      </c>
      <c r="B19" s="553">
        <v>2103</v>
      </c>
      <c r="C19" s="588" t="s">
        <v>427</v>
      </c>
      <c r="D19" s="555"/>
      <c r="E19" s="556"/>
      <c r="F19" s="552"/>
      <c r="G19" s="554"/>
      <c r="H19" s="552"/>
    </row>
    <row r="20" s="529" customFormat="1" ht="142" customHeight="1" spans="1:8">
      <c r="A20" s="577">
        <v>1</v>
      </c>
      <c r="B20" s="589" t="s">
        <v>407</v>
      </c>
      <c r="C20" s="590" t="s">
        <v>428</v>
      </c>
      <c r="D20" s="580" t="s">
        <v>429</v>
      </c>
      <c r="E20" s="591" t="s">
        <v>430</v>
      </c>
      <c r="F20" s="592" t="s">
        <v>431</v>
      </c>
      <c r="G20" s="593">
        <v>3</v>
      </c>
      <c r="H20" s="579"/>
    </row>
    <row r="21" s="529" customFormat="1" ht="150" customHeight="1" spans="1:8">
      <c r="A21" s="577">
        <v>2</v>
      </c>
      <c r="B21" s="589" t="s">
        <v>411</v>
      </c>
      <c r="C21" s="590" t="s">
        <v>432</v>
      </c>
      <c r="D21" s="580" t="s">
        <v>433</v>
      </c>
      <c r="E21" s="591" t="s">
        <v>430</v>
      </c>
      <c r="F21" s="592" t="s">
        <v>431</v>
      </c>
      <c r="G21" s="593">
        <v>1</v>
      </c>
      <c r="H21" s="579"/>
    </row>
    <row r="22" s="529" customFormat="1" ht="82" customHeight="1" spans="1:8">
      <c r="A22" s="577">
        <v>3</v>
      </c>
      <c r="B22" s="589" t="s">
        <v>415</v>
      </c>
      <c r="C22" s="590" t="s">
        <v>434</v>
      </c>
      <c r="D22" s="594" t="s">
        <v>435</v>
      </c>
      <c r="E22" s="594" t="s">
        <v>436</v>
      </c>
      <c r="F22" s="576" t="s">
        <v>253</v>
      </c>
      <c r="G22" s="593">
        <v>100</v>
      </c>
      <c r="H22" s="579"/>
    </row>
    <row r="23" s="530" customFormat="1" ht="21" customHeight="1" spans="1:8">
      <c r="A23" s="595" t="s">
        <v>105</v>
      </c>
      <c r="B23" s="596" t="s">
        <v>437</v>
      </c>
      <c r="C23" s="597"/>
      <c r="D23" s="597"/>
      <c r="E23" s="598"/>
      <c r="F23" s="595"/>
      <c r="G23" s="595"/>
      <c r="H23" s="595"/>
    </row>
  </sheetData>
  <autoFilter ref="A5:AM23">
    <extLst/>
  </autoFilter>
  <mergeCells count="2">
    <mergeCell ref="A2:H2"/>
    <mergeCell ref="B23:E23"/>
  </mergeCells>
  <conditionalFormatting sqref="A13">
    <cfRule type="duplicateValues" dxfId="0" priority="3"/>
  </conditionalFormatting>
  <conditionalFormatting sqref="A19">
    <cfRule type="duplicateValues" dxfId="0" priority="28"/>
  </conditionalFormatting>
  <conditionalFormatting sqref="A20">
    <cfRule type="duplicateValues" dxfId="0" priority="14"/>
  </conditionalFormatting>
  <conditionalFormatting sqref="A21:A22">
    <cfRule type="duplicateValues" dxfId="0" priority="13"/>
  </conditionalFormatting>
  <conditionalFormatting sqref="A5:A6 A11:A12">
    <cfRule type="duplicateValues" dxfId="0" priority="84"/>
  </conditionalFormatting>
  <conditionalFormatting sqref="A7 A9">
    <cfRule type="duplicateValues" dxfId="0" priority="6"/>
  </conditionalFormatting>
  <conditionalFormatting sqref="A8 A10">
    <cfRule type="duplicateValues" dxfId="0" priority="7"/>
  </conditionalFormatting>
  <conditionalFormatting sqref="A14 A16">
    <cfRule type="duplicateValues" dxfId="0" priority="12"/>
  </conditionalFormatting>
  <conditionalFormatting sqref="A15 A17">
    <cfRule type="duplicateValues" dxfId="0" priority="5"/>
  </conditionalFormatting>
  <pageMargins left="0.7" right="0.7" top="0.75" bottom="0.75"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dimension ref="A1:N56"/>
  <sheetViews>
    <sheetView showZeros="0" workbookViewId="0">
      <pane xSplit="1" ySplit="7" topLeftCell="B20" activePane="bottomRight" state="frozen"/>
      <selection/>
      <selection pane="topRight"/>
      <selection pane="bottomLeft"/>
      <selection pane="bottomRight" activeCell="D11" sqref="D11"/>
    </sheetView>
  </sheetViews>
  <sheetFormatPr defaultColWidth="9" defaultRowHeight="15" customHeight="1"/>
  <cols>
    <col min="1" max="1" width="4.75" style="93" customWidth="1"/>
    <col min="2" max="2" width="32" style="471" customWidth="1"/>
    <col min="3" max="3" width="12.5" style="471" customWidth="1"/>
    <col min="4" max="12" width="9.63333333333333" style="471" customWidth="1"/>
    <col min="13" max="13" width="14.8833333333333" style="471" hidden="1" customWidth="1"/>
    <col min="14" max="14" width="9.88333333333333" style="471" customWidth="1"/>
    <col min="15" max="256" width="9" style="471"/>
    <col min="257" max="257" width="4.75" style="471" customWidth="1"/>
    <col min="258" max="258" width="32" style="471" customWidth="1"/>
    <col min="259" max="259" width="12.5" style="471" customWidth="1"/>
    <col min="260" max="268" width="9.63333333333333" style="471" customWidth="1"/>
    <col min="269" max="269" width="9" style="471" hidden="1" customWidth="1"/>
    <col min="270" max="270" width="9.88333333333333" style="471" customWidth="1"/>
    <col min="271" max="512" width="9" style="471"/>
    <col min="513" max="513" width="4.75" style="471" customWidth="1"/>
    <col min="514" max="514" width="32" style="471" customWidth="1"/>
    <col min="515" max="515" width="12.5" style="471" customWidth="1"/>
    <col min="516" max="524" width="9.63333333333333" style="471" customWidth="1"/>
    <col min="525" max="525" width="9" style="471" hidden="1" customWidth="1"/>
    <col min="526" max="526" width="9.88333333333333" style="471" customWidth="1"/>
    <col min="527" max="768" width="9" style="471"/>
    <col min="769" max="769" width="4.75" style="471" customWidth="1"/>
    <col min="770" max="770" width="32" style="471" customWidth="1"/>
    <col min="771" max="771" width="12.5" style="471" customWidth="1"/>
    <col min="772" max="780" width="9.63333333333333" style="471" customWidth="1"/>
    <col min="781" max="781" width="9" style="471" hidden="1" customWidth="1"/>
    <col min="782" max="782" width="9.88333333333333" style="471" customWidth="1"/>
    <col min="783" max="1024" width="9" style="471"/>
    <col min="1025" max="1025" width="4.75" style="471" customWidth="1"/>
    <col min="1026" max="1026" width="32" style="471" customWidth="1"/>
    <col min="1027" max="1027" width="12.5" style="471" customWidth="1"/>
    <col min="1028" max="1036" width="9.63333333333333" style="471" customWidth="1"/>
    <col min="1037" max="1037" width="9" style="471" hidden="1" customWidth="1"/>
    <col min="1038" max="1038" width="9.88333333333333" style="471" customWidth="1"/>
    <col min="1039" max="1280" width="9" style="471"/>
    <col min="1281" max="1281" width="4.75" style="471" customWidth="1"/>
    <col min="1282" max="1282" width="32" style="471" customWidth="1"/>
    <col min="1283" max="1283" width="12.5" style="471" customWidth="1"/>
    <col min="1284" max="1292" width="9.63333333333333" style="471" customWidth="1"/>
    <col min="1293" max="1293" width="9" style="471" hidden="1" customWidth="1"/>
    <col min="1294" max="1294" width="9.88333333333333" style="471" customWidth="1"/>
    <col min="1295" max="1536" width="9" style="471"/>
    <col min="1537" max="1537" width="4.75" style="471" customWidth="1"/>
    <col min="1538" max="1538" width="32" style="471" customWidth="1"/>
    <col min="1539" max="1539" width="12.5" style="471" customWidth="1"/>
    <col min="1540" max="1548" width="9.63333333333333" style="471" customWidth="1"/>
    <col min="1549" max="1549" width="9" style="471" hidden="1" customWidth="1"/>
    <col min="1550" max="1550" width="9.88333333333333" style="471" customWidth="1"/>
    <col min="1551" max="1792" width="9" style="471"/>
    <col min="1793" max="1793" width="4.75" style="471" customWidth="1"/>
    <col min="1794" max="1794" width="32" style="471" customWidth="1"/>
    <col min="1795" max="1795" width="12.5" style="471" customWidth="1"/>
    <col min="1796" max="1804" width="9.63333333333333" style="471" customWidth="1"/>
    <col min="1805" max="1805" width="9" style="471" hidden="1" customWidth="1"/>
    <col min="1806" max="1806" width="9.88333333333333" style="471" customWidth="1"/>
    <col min="1807" max="2048" width="9" style="471"/>
    <col min="2049" max="2049" width="4.75" style="471" customWidth="1"/>
    <col min="2050" max="2050" width="32" style="471" customWidth="1"/>
    <col min="2051" max="2051" width="12.5" style="471" customWidth="1"/>
    <col min="2052" max="2060" width="9.63333333333333" style="471" customWidth="1"/>
    <col min="2061" max="2061" width="9" style="471" hidden="1" customWidth="1"/>
    <col min="2062" max="2062" width="9.88333333333333" style="471" customWidth="1"/>
    <col min="2063" max="2304" width="9" style="471"/>
    <col min="2305" max="2305" width="4.75" style="471" customWidth="1"/>
    <col min="2306" max="2306" width="32" style="471" customWidth="1"/>
    <col min="2307" max="2307" width="12.5" style="471" customWidth="1"/>
    <col min="2308" max="2316" width="9.63333333333333" style="471" customWidth="1"/>
    <col min="2317" max="2317" width="9" style="471" hidden="1" customWidth="1"/>
    <col min="2318" max="2318" width="9.88333333333333" style="471" customWidth="1"/>
    <col min="2319" max="2560" width="9" style="471"/>
    <col min="2561" max="2561" width="4.75" style="471" customWidth="1"/>
    <col min="2562" max="2562" width="32" style="471" customWidth="1"/>
    <col min="2563" max="2563" width="12.5" style="471" customWidth="1"/>
    <col min="2564" max="2572" width="9.63333333333333" style="471" customWidth="1"/>
    <col min="2573" max="2573" width="9" style="471" hidden="1" customWidth="1"/>
    <col min="2574" max="2574" width="9.88333333333333" style="471" customWidth="1"/>
    <col min="2575" max="2816" width="9" style="471"/>
    <col min="2817" max="2817" width="4.75" style="471" customWidth="1"/>
    <col min="2818" max="2818" width="32" style="471" customWidth="1"/>
    <col min="2819" max="2819" width="12.5" style="471" customWidth="1"/>
    <col min="2820" max="2828" width="9.63333333333333" style="471" customWidth="1"/>
    <col min="2829" max="2829" width="9" style="471" hidden="1" customWidth="1"/>
    <col min="2830" max="2830" width="9.88333333333333" style="471" customWidth="1"/>
    <col min="2831" max="3072" width="9" style="471"/>
    <col min="3073" max="3073" width="4.75" style="471" customWidth="1"/>
    <col min="3074" max="3074" width="32" style="471" customWidth="1"/>
    <col min="3075" max="3075" width="12.5" style="471" customWidth="1"/>
    <col min="3076" max="3084" width="9.63333333333333" style="471" customWidth="1"/>
    <col min="3085" max="3085" width="9" style="471" hidden="1" customWidth="1"/>
    <col min="3086" max="3086" width="9.88333333333333" style="471" customWidth="1"/>
    <col min="3087" max="3328" width="9" style="471"/>
    <col min="3329" max="3329" width="4.75" style="471" customWidth="1"/>
    <col min="3330" max="3330" width="32" style="471" customWidth="1"/>
    <col min="3331" max="3331" width="12.5" style="471" customWidth="1"/>
    <col min="3332" max="3340" width="9.63333333333333" style="471" customWidth="1"/>
    <col min="3341" max="3341" width="9" style="471" hidden="1" customWidth="1"/>
    <col min="3342" max="3342" width="9.88333333333333" style="471" customWidth="1"/>
    <col min="3343" max="3584" width="9" style="471"/>
    <col min="3585" max="3585" width="4.75" style="471" customWidth="1"/>
    <col min="3586" max="3586" width="32" style="471" customWidth="1"/>
    <col min="3587" max="3587" width="12.5" style="471" customWidth="1"/>
    <col min="3588" max="3596" width="9.63333333333333" style="471" customWidth="1"/>
    <col min="3597" max="3597" width="9" style="471" hidden="1" customWidth="1"/>
    <col min="3598" max="3598" width="9.88333333333333" style="471" customWidth="1"/>
    <col min="3599" max="3840" width="9" style="471"/>
    <col min="3841" max="3841" width="4.75" style="471" customWidth="1"/>
    <col min="3842" max="3842" width="32" style="471" customWidth="1"/>
    <col min="3843" max="3843" width="12.5" style="471" customWidth="1"/>
    <col min="3844" max="3852" width="9.63333333333333" style="471" customWidth="1"/>
    <col min="3853" max="3853" width="9" style="471" hidden="1" customWidth="1"/>
    <col min="3854" max="3854" width="9.88333333333333" style="471" customWidth="1"/>
    <col min="3855" max="4096" width="9" style="471"/>
    <col min="4097" max="4097" width="4.75" style="471" customWidth="1"/>
    <col min="4098" max="4098" width="32" style="471" customWidth="1"/>
    <col min="4099" max="4099" width="12.5" style="471" customWidth="1"/>
    <col min="4100" max="4108" width="9.63333333333333" style="471" customWidth="1"/>
    <col min="4109" max="4109" width="9" style="471" hidden="1" customWidth="1"/>
    <col min="4110" max="4110" width="9.88333333333333" style="471" customWidth="1"/>
    <col min="4111" max="4352" width="9" style="471"/>
    <col min="4353" max="4353" width="4.75" style="471" customWidth="1"/>
    <col min="4354" max="4354" width="32" style="471" customWidth="1"/>
    <col min="4355" max="4355" width="12.5" style="471" customWidth="1"/>
    <col min="4356" max="4364" width="9.63333333333333" style="471" customWidth="1"/>
    <col min="4365" max="4365" width="9" style="471" hidden="1" customWidth="1"/>
    <col min="4366" max="4366" width="9.88333333333333" style="471" customWidth="1"/>
    <col min="4367" max="4608" width="9" style="471"/>
    <col min="4609" max="4609" width="4.75" style="471" customWidth="1"/>
    <col min="4610" max="4610" width="32" style="471" customWidth="1"/>
    <col min="4611" max="4611" width="12.5" style="471" customWidth="1"/>
    <col min="4612" max="4620" width="9.63333333333333" style="471" customWidth="1"/>
    <col min="4621" max="4621" width="9" style="471" hidden="1" customWidth="1"/>
    <col min="4622" max="4622" width="9.88333333333333" style="471" customWidth="1"/>
    <col min="4623" max="4864" width="9" style="471"/>
    <col min="4865" max="4865" width="4.75" style="471" customWidth="1"/>
    <col min="4866" max="4866" width="32" style="471" customWidth="1"/>
    <col min="4867" max="4867" width="12.5" style="471" customWidth="1"/>
    <col min="4868" max="4876" width="9.63333333333333" style="471" customWidth="1"/>
    <col min="4877" max="4877" width="9" style="471" hidden="1" customWidth="1"/>
    <col min="4878" max="4878" width="9.88333333333333" style="471" customWidth="1"/>
    <col min="4879" max="5120" width="9" style="471"/>
    <col min="5121" max="5121" width="4.75" style="471" customWidth="1"/>
    <col min="5122" max="5122" width="32" style="471" customWidth="1"/>
    <col min="5123" max="5123" width="12.5" style="471" customWidth="1"/>
    <col min="5124" max="5132" width="9.63333333333333" style="471" customWidth="1"/>
    <col min="5133" max="5133" width="9" style="471" hidden="1" customWidth="1"/>
    <col min="5134" max="5134" width="9.88333333333333" style="471" customWidth="1"/>
    <col min="5135" max="5376" width="9" style="471"/>
    <col min="5377" max="5377" width="4.75" style="471" customWidth="1"/>
    <col min="5378" max="5378" width="32" style="471" customWidth="1"/>
    <col min="5379" max="5379" width="12.5" style="471" customWidth="1"/>
    <col min="5380" max="5388" width="9.63333333333333" style="471" customWidth="1"/>
    <col min="5389" max="5389" width="9" style="471" hidden="1" customWidth="1"/>
    <col min="5390" max="5390" width="9.88333333333333" style="471" customWidth="1"/>
    <col min="5391" max="5632" width="9" style="471"/>
    <col min="5633" max="5633" width="4.75" style="471" customWidth="1"/>
    <col min="5634" max="5634" width="32" style="471" customWidth="1"/>
    <col min="5635" max="5635" width="12.5" style="471" customWidth="1"/>
    <col min="5636" max="5644" width="9.63333333333333" style="471" customWidth="1"/>
    <col min="5645" max="5645" width="9" style="471" hidden="1" customWidth="1"/>
    <col min="5646" max="5646" width="9.88333333333333" style="471" customWidth="1"/>
    <col min="5647" max="5888" width="9" style="471"/>
    <col min="5889" max="5889" width="4.75" style="471" customWidth="1"/>
    <col min="5890" max="5890" width="32" style="471" customWidth="1"/>
    <col min="5891" max="5891" width="12.5" style="471" customWidth="1"/>
    <col min="5892" max="5900" width="9.63333333333333" style="471" customWidth="1"/>
    <col min="5901" max="5901" width="9" style="471" hidden="1" customWidth="1"/>
    <col min="5902" max="5902" width="9.88333333333333" style="471" customWidth="1"/>
    <col min="5903" max="6144" width="9" style="471"/>
    <col min="6145" max="6145" width="4.75" style="471" customWidth="1"/>
    <col min="6146" max="6146" width="32" style="471" customWidth="1"/>
    <col min="6147" max="6147" width="12.5" style="471" customWidth="1"/>
    <col min="6148" max="6156" width="9.63333333333333" style="471" customWidth="1"/>
    <col min="6157" max="6157" width="9" style="471" hidden="1" customWidth="1"/>
    <col min="6158" max="6158" width="9.88333333333333" style="471" customWidth="1"/>
    <col min="6159" max="6400" width="9" style="471"/>
    <col min="6401" max="6401" width="4.75" style="471" customWidth="1"/>
    <col min="6402" max="6402" width="32" style="471" customWidth="1"/>
    <col min="6403" max="6403" width="12.5" style="471" customWidth="1"/>
    <col min="6404" max="6412" width="9.63333333333333" style="471" customWidth="1"/>
    <col min="6413" max="6413" width="9" style="471" hidden="1" customWidth="1"/>
    <col min="6414" max="6414" width="9.88333333333333" style="471" customWidth="1"/>
    <col min="6415" max="6656" width="9" style="471"/>
    <col min="6657" max="6657" width="4.75" style="471" customWidth="1"/>
    <col min="6658" max="6658" width="32" style="471" customWidth="1"/>
    <col min="6659" max="6659" width="12.5" style="471" customWidth="1"/>
    <col min="6660" max="6668" width="9.63333333333333" style="471" customWidth="1"/>
    <col min="6669" max="6669" width="9" style="471" hidden="1" customWidth="1"/>
    <col min="6670" max="6670" width="9.88333333333333" style="471" customWidth="1"/>
    <col min="6671" max="6912" width="9" style="471"/>
    <col min="6913" max="6913" width="4.75" style="471" customWidth="1"/>
    <col min="6914" max="6914" width="32" style="471" customWidth="1"/>
    <col min="6915" max="6915" width="12.5" style="471" customWidth="1"/>
    <col min="6916" max="6924" width="9.63333333333333" style="471" customWidth="1"/>
    <col min="6925" max="6925" width="9" style="471" hidden="1" customWidth="1"/>
    <col min="6926" max="6926" width="9.88333333333333" style="471" customWidth="1"/>
    <col min="6927" max="7168" width="9" style="471"/>
    <col min="7169" max="7169" width="4.75" style="471" customWidth="1"/>
    <col min="7170" max="7170" width="32" style="471" customWidth="1"/>
    <col min="7171" max="7171" width="12.5" style="471" customWidth="1"/>
    <col min="7172" max="7180" width="9.63333333333333" style="471" customWidth="1"/>
    <col min="7181" max="7181" width="9" style="471" hidden="1" customWidth="1"/>
    <col min="7182" max="7182" width="9.88333333333333" style="471" customWidth="1"/>
    <col min="7183" max="7424" width="9" style="471"/>
    <col min="7425" max="7425" width="4.75" style="471" customWidth="1"/>
    <col min="7426" max="7426" width="32" style="471" customWidth="1"/>
    <col min="7427" max="7427" width="12.5" style="471" customWidth="1"/>
    <col min="7428" max="7436" width="9.63333333333333" style="471" customWidth="1"/>
    <col min="7437" max="7437" width="9" style="471" hidden="1" customWidth="1"/>
    <col min="7438" max="7438" width="9.88333333333333" style="471" customWidth="1"/>
    <col min="7439" max="7680" width="9" style="471"/>
    <col min="7681" max="7681" width="4.75" style="471" customWidth="1"/>
    <col min="7682" max="7682" width="32" style="471" customWidth="1"/>
    <col min="7683" max="7683" width="12.5" style="471" customWidth="1"/>
    <col min="7684" max="7692" width="9.63333333333333" style="471" customWidth="1"/>
    <col min="7693" max="7693" width="9" style="471" hidden="1" customWidth="1"/>
    <col min="7694" max="7694" width="9.88333333333333" style="471" customWidth="1"/>
    <col min="7695" max="7936" width="9" style="471"/>
    <col min="7937" max="7937" width="4.75" style="471" customWidth="1"/>
    <col min="7938" max="7938" width="32" style="471" customWidth="1"/>
    <col min="7939" max="7939" width="12.5" style="471" customWidth="1"/>
    <col min="7940" max="7948" width="9.63333333333333" style="471" customWidth="1"/>
    <col min="7949" max="7949" width="9" style="471" hidden="1" customWidth="1"/>
    <col min="7950" max="7950" width="9.88333333333333" style="471" customWidth="1"/>
    <col min="7951" max="8192" width="9" style="471"/>
    <col min="8193" max="8193" width="4.75" style="471" customWidth="1"/>
    <col min="8194" max="8194" width="32" style="471" customWidth="1"/>
    <col min="8195" max="8195" width="12.5" style="471" customWidth="1"/>
    <col min="8196" max="8204" width="9.63333333333333" style="471" customWidth="1"/>
    <col min="8205" max="8205" width="9" style="471" hidden="1" customWidth="1"/>
    <col min="8206" max="8206" width="9.88333333333333" style="471" customWidth="1"/>
    <col min="8207" max="8448" width="9" style="471"/>
    <col min="8449" max="8449" width="4.75" style="471" customWidth="1"/>
    <col min="8450" max="8450" width="32" style="471" customWidth="1"/>
    <col min="8451" max="8451" width="12.5" style="471" customWidth="1"/>
    <col min="8452" max="8460" width="9.63333333333333" style="471" customWidth="1"/>
    <col min="8461" max="8461" width="9" style="471" hidden="1" customWidth="1"/>
    <col min="8462" max="8462" width="9.88333333333333" style="471" customWidth="1"/>
    <col min="8463" max="8704" width="9" style="471"/>
    <col min="8705" max="8705" width="4.75" style="471" customWidth="1"/>
    <col min="8706" max="8706" width="32" style="471" customWidth="1"/>
    <col min="8707" max="8707" width="12.5" style="471" customWidth="1"/>
    <col min="8708" max="8716" width="9.63333333333333" style="471" customWidth="1"/>
    <col min="8717" max="8717" width="9" style="471" hidden="1" customWidth="1"/>
    <col min="8718" max="8718" width="9.88333333333333" style="471" customWidth="1"/>
    <col min="8719" max="8960" width="9" style="471"/>
    <col min="8961" max="8961" width="4.75" style="471" customWidth="1"/>
    <col min="8962" max="8962" width="32" style="471" customWidth="1"/>
    <col min="8963" max="8963" width="12.5" style="471" customWidth="1"/>
    <col min="8964" max="8972" width="9.63333333333333" style="471" customWidth="1"/>
    <col min="8973" max="8973" width="9" style="471" hidden="1" customWidth="1"/>
    <col min="8974" max="8974" width="9.88333333333333" style="471" customWidth="1"/>
    <col min="8975" max="9216" width="9" style="471"/>
    <col min="9217" max="9217" width="4.75" style="471" customWidth="1"/>
    <col min="9218" max="9218" width="32" style="471" customWidth="1"/>
    <col min="9219" max="9219" width="12.5" style="471" customWidth="1"/>
    <col min="9220" max="9228" width="9.63333333333333" style="471" customWidth="1"/>
    <col min="9229" max="9229" width="9" style="471" hidden="1" customWidth="1"/>
    <col min="9230" max="9230" width="9.88333333333333" style="471" customWidth="1"/>
    <col min="9231" max="9472" width="9" style="471"/>
    <col min="9473" max="9473" width="4.75" style="471" customWidth="1"/>
    <col min="9474" max="9474" width="32" style="471" customWidth="1"/>
    <col min="9475" max="9475" width="12.5" style="471" customWidth="1"/>
    <col min="9476" max="9484" width="9.63333333333333" style="471" customWidth="1"/>
    <col min="9485" max="9485" width="9" style="471" hidden="1" customWidth="1"/>
    <col min="9486" max="9486" width="9.88333333333333" style="471" customWidth="1"/>
    <col min="9487" max="9728" width="9" style="471"/>
    <col min="9729" max="9729" width="4.75" style="471" customWidth="1"/>
    <col min="9730" max="9730" width="32" style="471" customWidth="1"/>
    <col min="9731" max="9731" width="12.5" style="471" customWidth="1"/>
    <col min="9732" max="9740" width="9.63333333333333" style="471" customWidth="1"/>
    <col min="9741" max="9741" width="9" style="471" hidden="1" customWidth="1"/>
    <col min="9742" max="9742" width="9.88333333333333" style="471" customWidth="1"/>
    <col min="9743" max="9984" width="9" style="471"/>
    <col min="9985" max="9985" width="4.75" style="471" customWidth="1"/>
    <col min="9986" max="9986" width="32" style="471" customWidth="1"/>
    <col min="9987" max="9987" width="12.5" style="471" customWidth="1"/>
    <col min="9988" max="9996" width="9.63333333333333" style="471" customWidth="1"/>
    <col min="9997" max="9997" width="9" style="471" hidden="1" customWidth="1"/>
    <col min="9998" max="9998" width="9.88333333333333" style="471" customWidth="1"/>
    <col min="9999" max="10240" width="9" style="471"/>
    <col min="10241" max="10241" width="4.75" style="471" customWidth="1"/>
    <col min="10242" max="10242" width="32" style="471" customWidth="1"/>
    <col min="10243" max="10243" width="12.5" style="471" customWidth="1"/>
    <col min="10244" max="10252" width="9.63333333333333" style="471" customWidth="1"/>
    <col min="10253" max="10253" width="9" style="471" hidden="1" customWidth="1"/>
    <col min="10254" max="10254" width="9.88333333333333" style="471" customWidth="1"/>
    <col min="10255" max="10496" width="9" style="471"/>
    <col min="10497" max="10497" width="4.75" style="471" customWidth="1"/>
    <col min="10498" max="10498" width="32" style="471" customWidth="1"/>
    <col min="10499" max="10499" width="12.5" style="471" customWidth="1"/>
    <col min="10500" max="10508" width="9.63333333333333" style="471" customWidth="1"/>
    <col min="10509" max="10509" width="9" style="471" hidden="1" customWidth="1"/>
    <col min="10510" max="10510" width="9.88333333333333" style="471" customWidth="1"/>
    <col min="10511" max="10752" width="9" style="471"/>
    <col min="10753" max="10753" width="4.75" style="471" customWidth="1"/>
    <col min="10754" max="10754" width="32" style="471" customWidth="1"/>
    <col min="10755" max="10755" width="12.5" style="471" customWidth="1"/>
    <col min="10756" max="10764" width="9.63333333333333" style="471" customWidth="1"/>
    <col min="10765" max="10765" width="9" style="471" hidden="1" customWidth="1"/>
    <col min="10766" max="10766" width="9.88333333333333" style="471" customWidth="1"/>
    <col min="10767" max="11008" width="9" style="471"/>
    <col min="11009" max="11009" width="4.75" style="471" customWidth="1"/>
    <col min="11010" max="11010" width="32" style="471" customWidth="1"/>
    <col min="11011" max="11011" width="12.5" style="471" customWidth="1"/>
    <col min="11012" max="11020" width="9.63333333333333" style="471" customWidth="1"/>
    <col min="11021" max="11021" width="9" style="471" hidden="1" customWidth="1"/>
    <col min="11022" max="11022" width="9.88333333333333" style="471" customWidth="1"/>
    <col min="11023" max="11264" width="9" style="471"/>
    <col min="11265" max="11265" width="4.75" style="471" customWidth="1"/>
    <col min="11266" max="11266" width="32" style="471" customWidth="1"/>
    <col min="11267" max="11267" width="12.5" style="471" customWidth="1"/>
    <col min="11268" max="11276" width="9.63333333333333" style="471" customWidth="1"/>
    <col min="11277" max="11277" width="9" style="471" hidden="1" customWidth="1"/>
    <col min="11278" max="11278" width="9.88333333333333" style="471" customWidth="1"/>
    <col min="11279" max="11520" width="9" style="471"/>
    <col min="11521" max="11521" width="4.75" style="471" customWidth="1"/>
    <col min="11522" max="11522" width="32" style="471" customWidth="1"/>
    <col min="11523" max="11523" width="12.5" style="471" customWidth="1"/>
    <col min="11524" max="11532" width="9.63333333333333" style="471" customWidth="1"/>
    <col min="11533" max="11533" width="9" style="471" hidden="1" customWidth="1"/>
    <col min="11534" max="11534" width="9.88333333333333" style="471" customWidth="1"/>
    <col min="11535" max="11776" width="9" style="471"/>
    <col min="11777" max="11777" width="4.75" style="471" customWidth="1"/>
    <col min="11778" max="11778" width="32" style="471" customWidth="1"/>
    <col min="11779" max="11779" width="12.5" style="471" customWidth="1"/>
    <col min="11780" max="11788" width="9.63333333333333" style="471" customWidth="1"/>
    <col min="11789" max="11789" width="9" style="471" hidden="1" customWidth="1"/>
    <col min="11790" max="11790" width="9.88333333333333" style="471" customWidth="1"/>
    <col min="11791" max="12032" width="9" style="471"/>
    <col min="12033" max="12033" width="4.75" style="471" customWidth="1"/>
    <col min="12034" max="12034" width="32" style="471" customWidth="1"/>
    <col min="12035" max="12035" width="12.5" style="471" customWidth="1"/>
    <col min="12036" max="12044" width="9.63333333333333" style="471" customWidth="1"/>
    <col min="12045" max="12045" width="9" style="471" hidden="1" customWidth="1"/>
    <col min="12046" max="12046" width="9.88333333333333" style="471" customWidth="1"/>
    <col min="12047" max="12288" width="9" style="471"/>
    <col min="12289" max="12289" width="4.75" style="471" customWidth="1"/>
    <col min="12290" max="12290" width="32" style="471" customWidth="1"/>
    <col min="12291" max="12291" width="12.5" style="471" customWidth="1"/>
    <col min="12292" max="12300" width="9.63333333333333" style="471" customWidth="1"/>
    <col min="12301" max="12301" width="9" style="471" hidden="1" customWidth="1"/>
    <col min="12302" max="12302" width="9.88333333333333" style="471" customWidth="1"/>
    <col min="12303" max="12544" width="9" style="471"/>
    <col min="12545" max="12545" width="4.75" style="471" customWidth="1"/>
    <col min="12546" max="12546" width="32" style="471" customWidth="1"/>
    <col min="12547" max="12547" width="12.5" style="471" customWidth="1"/>
    <col min="12548" max="12556" width="9.63333333333333" style="471" customWidth="1"/>
    <col min="12557" max="12557" width="9" style="471" hidden="1" customWidth="1"/>
    <col min="12558" max="12558" width="9.88333333333333" style="471" customWidth="1"/>
    <col min="12559" max="12800" width="9" style="471"/>
    <col min="12801" max="12801" width="4.75" style="471" customWidth="1"/>
    <col min="12802" max="12802" width="32" style="471" customWidth="1"/>
    <col min="12803" max="12803" width="12.5" style="471" customWidth="1"/>
    <col min="12804" max="12812" width="9.63333333333333" style="471" customWidth="1"/>
    <col min="12813" max="12813" width="9" style="471" hidden="1" customWidth="1"/>
    <col min="12814" max="12814" width="9.88333333333333" style="471" customWidth="1"/>
    <col min="12815" max="13056" width="9" style="471"/>
    <col min="13057" max="13057" width="4.75" style="471" customWidth="1"/>
    <col min="13058" max="13058" width="32" style="471" customWidth="1"/>
    <col min="13059" max="13059" width="12.5" style="471" customWidth="1"/>
    <col min="13060" max="13068" width="9.63333333333333" style="471" customWidth="1"/>
    <col min="13069" max="13069" width="9" style="471" hidden="1" customWidth="1"/>
    <col min="13070" max="13070" width="9.88333333333333" style="471" customWidth="1"/>
    <col min="13071" max="13312" width="9" style="471"/>
    <col min="13313" max="13313" width="4.75" style="471" customWidth="1"/>
    <col min="13314" max="13314" width="32" style="471" customWidth="1"/>
    <col min="13315" max="13315" width="12.5" style="471" customWidth="1"/>
    <col min="13316" max="13324" width="9.63333333333333" style="471" customWidth="1"/>
    <col min="13325" max="13325" width="9" style="471" hidden="1" customWidth="1"/>
    <col min="13326" max="13326" width="9.88333333333333" style="471" customWidth="1"/>
    <col min="13327" max="13568" width="9" style="471"/>
    <col min="13569" max="13569" width="4.75" style="471" customWidth="1"/>
    <col min="13570" max="13570" width="32" style="471" customWidth="1"/>
    <col min="13571" max="13571" width="12.5" style="471" customWidth="1"/>
    <col min="13572" max="13580" width="9.63333333333333" style="471" customWidth="1"/>
    <col min="13581" max="13581" width="9" style="471" hidden="1" customWidth="1"/>
    <col min="13582" max="13582" width="9.88333333333333" style="471" customWidth="1"/>
    <col min="13583" max="13824" width="9" style="471"/>
    <col min="13825" max="13825" width="4.75" style="471" customWidth="1"/>
    <col min="13826" max="13826" width="32" style="471" customWidth="1"/>
    <col min="13827" max="13827" width="12.5" style="471" customWidth="1"/>
    <col min="13828" max="13836" width="9.63333333333333" style="471" customWidth="1"/>
    <col min="13837" max="13837" width="9" style="471" hidden="1" customWidth="1"/>
    <col min="13838" max="13838" width="9.88333333333333" style="471" customWidth="1"/>
    <col min="13839" max="14080" width="9" style="471"/>
    <col min="14081" max="14081" width="4.75" style="471" customWidth="1"/>
    <col min="14082" max="14082" width="32" style="471" customWidth="1"/>
    <col min="14083" max="14083" width="12.5" style="471" customWidth="1"/>
    <col min="14084" max="14092" width="9.63333333333333" style="471" customWidth="1"/>
    <col min="14093" max="14093" width="9" style="471" hidden="1" customWidth="1"/>
    <col min="14094" max="14094" width="9.88333333333333" style="471" customWidth="1"/>
    <col min="14095" max="14336" width="9" style="471"/>
    <col min="14337" max="14337" width="4.75" style="471" customWidth="1"/>
    <col min="14338" max="14338" width="32" style="471" customWidth="1"/>
    <col min="14339" max="14339" width="12.5" style="471" customWidth="1"/>
    <col min="14340" max="14348" width="9.63333333333333" style="471" customWidth="1"/>
    <col min="14349" max="14349" width="9" style="471" hidden="1" customWidth="1"/>
    <col min="14350" max="14350" width="9.88333333333333" style="471" customWidth="1"/>
    <col min="14351" max="14592" width="9" style="471"/>
    <col min="14593" max="14593" width="4.75" style="471" customWidth="1"/>
    <col min="14594" max="14594" width="32" style="471" customWidth="1"/>
    <col min="14595" max="14595" width="12.5" style="471" customWidth="1"/>
    <col min="14596" max="14604" width="9.63333333333333" style="471" customWidth="1"/>
    <col min="14605" max="14605" width="9" style="471" hidden="1" customWidth="1"/>
    <col min="14606" max="14606" width="9.88333333333333" style="471" customWidth="1"/>
    <col min="14607" max="14848" width="9" style="471"/>
    <col min="14849" max="14849" width="4.75" style="471" customWidth="1"/>
    <col min="14850" max="14850" width="32" style="471" customWidth="1"/>
    <col min="14851" max="14851" width="12.5" style="471" customWidth="1"/>
    <col min="14852" max="14860" width="9.63333333333333" style="471" customWidth="1"/>
    <col min="14861" max="14861" width="9" style="471" hidden="1" customWidth="1"/>
    <col min="14862" max="14862" width="9.88333333333333" style="471" customWidth="1"/>
    <col min="14863" max="15104" width="9" style="471"/>
    <col min="15105" max="15105" width="4.75" style="471" customWidth="1"/>
    <col min="15106" max="15106" width="32" style="471" customWidth="1"/>
    <col min="15107" max="15107" width="12.5" style="471" customWidth="1"/>
    <col min="15108" max="15116" width="9.63333333333333" style="471" customWidth="1"/>
    <col min="15117" max="15117" width="9" style="471" hidden="1" customWidth="1"/>
    <col min="15118" max="15118" width="9.88333333333333" style="471" customWidth="1"/>
    <col min="15119" max="15360" width="9" style="471"/>
    <col min="15361" max="15361" width="4.75" style="471" customWidth="1"/>
    <col min="15362" max="15362" width="32" style="471" customWidth="1"/>
    <col min="15363" max="15363" width="12.5" style="471" customWidth="1"/>
    <col min="15364" max="15372" width="9.63333333333333" style="471" customWidth="1"/>
    <col min="15373" max="15373" width="9" style="471" hidden="1" customWidth="1"/>
    <col min="15374" max="15374" width="9.88333333333333" style="471" customWidth="1"/>
    <col min="15375" max="15616" width="9" style="471"/>
    <col min="15617" max="15617" width="4.75" style="471" customWidth="1"/>
    <col min="15618" max="15618" width="32" style="471" customWidth="1"/>
    <col min="15619" max="15619" width="12.5" style="471" customWidth="1"/>
    <col min="15620" max="15628" width="9.63333333333333" style="471" customWidth="1"/>
    <col min="15629" max="15629" width="9" style="471" hidden="1" customWidth="1"/>
    <col min="15630" max="15630" width="9.88333333333333" style="471" customWidth="1"/>
    <col min="15631" max="15872" width="9" style="471"/>
    <col min="15873" max="15873" width="4.75" style="471" customWidth="1"/>
    <col min="15874" max="15874" width="32" style="471" customWidth="1"/>
    <col min="15875" max="15875" width="12.5" style="471" customWidth="1"/>
    <col min="15876" max="15884" width="9.63333333333333" style="471" customWidth="1"/>
    <col min="15885" max="15885" width="9" style="471" hidden="1" customWidth="1"/>
    <col min="15886" max="15886" width="9.88333333333333" style="471" customWidth="1"/>
    <col min="15887" max="16128" width="9" style="471"/>
    <col min="16129" max="16129" width="4.75" style="471" customWidth="1"/>
    <col min="16130" max="16130" width="32" style="471" customWidth="1"/>
    <col min="16131" max="16131" width="12.5" style="471" customWidth="1"/>
    <col min="16132" max="16140" width="9.63333333333333" style="471" customWidth="1"/>
    <col min="16141" max="16141" width="9" style="471" hidden="1" customWidth="1"/>
    <col min="16142" max="16142" width="9.88333333333333" style="471" customWidth="1"/>
    <col min="16143" max="16384" width="9" style="471"/>
  </cols>
  <sheetData>
    <row r="1" customHeight="1" spans="1:13">
      <c r="A1" s="472" t="s">
        <v>438</v>
      </c>
      <c r="B1" s="473" t="s">
        <v>439</v>
      </c>
      <c r="C1" s="473"/>
      <c r="D1" s="473"/>
      <c r="E1" s="473"/>
      <c r="F1" s="473"/>
      <c r="G1" s="473"/>
      <c r="H1" s="473"/>
      <c r="I1" s="473"/>
      <c r="J1" s="473"/>
      <c r="K1" s="473"/>
      <c r="L1" s="473"/>
      <c r="M1" s="471">
        <f>1.33^0.8</f>
        <v>1.25626515167448</v>
      </c>
    </row>
    <row r="2" customHeight="1" spans="1:12">
      <c r="A2" s="474" t="s">
        <v>440</v>
      </c>
      <c r="B2" s="475"/>
      <c r="C2" s="476" t="s">
        <v>441</v>
      </c>
      <c r="D2" s="477"/>
      <c r="E2" s="477"/>
      <c r="F2" s="477"/>
      <c r="G2" s="477"/>
      <c r="H2" s="477"/>
      <c r="I2" s="509"/>
      <c r="J2" s="510" t="s">
        <v>442</v>
      </c>
      <c r="K2" s="511"/>
      <c r="L2" s="512"/>
    </row>
    <row r="3" customHeight="1" spans="1:12">
      <c r="A3" s="478"/>
      <c r="B3" s="479"/>
      <c r="C3" s="480"/>
      <c r="D3" s="481"/>
      <c r="E3" s="481"/>
      <c r="F3" s="481"/>
      <c r="G3" s="481"/>
      <c r="H3" s="481"/>
      <c r="I3" s="513"/>
      <c r="J3" s="510" t="s">
        <v>443</v>
      </c>
      <c r="K3" s="511"/>
      <c r="L3" s="512"/>
    </row>
    <row r="4" customHeight="1" spans="1:12">
      <c r="A4" s="478"/>
      <c r="B4" s="479"/>
      <c r="C4" s="482" t="s">
        <v>444</v>
      </c>
      <c r="D4" s="483"/>
      <c r="E4" s="483"/>
      <c r="F4" s="483"/>
      <c r="G4" s="483"/>
      <c r="H4" s="483"/>
      <c r="I4" s="514"/>
      <c r="J4" s="510" t="s">
        <v>445</v>
      </c>
      <c r="K4" s="511"/>
      <c r="L4" s="512"/>
    </row>
    <row r="5" customHeight="1" spans="1:13">
      <c r="A5" s="484"/>
      <c r="B5" s="485"/>
      <c r="C5" s="486"/>
      <c r="D5" s="487"/>
      <c r="E5" s="487"/>
      <c r="F5" s="487"/>
      <c r="G5" s="487"/>
      <c r="H5" s="487"/>
      <c r="I5" s="515"/>
      <c r="J5" s="154" t="s">
        <v>446</v>
      </c>
      <c r="K5" s="155"/>
      <c r="L5" s="155"/>
      <c r="M5" s="156"/>
    </row>
    <row r="6" customHeight="1" spans="1:12">
      <c r="A6" s="488" t="s">
        <v>8</v>
      </c>
      <c r="B6" s="488" t="s">
        <v>447</v>
      </c>
      <c r="C6" s="488" t="s">
        <v>448</v>
      </c>
      <c r="D6" s="488" t="s">
        <v>449</v>
      </c>
      <c r="E6" s="488" t="s">
        <v>450</v>
      </c>
      <c r="F6" s="488" t="s">
        <v>451</v>
      </c>
      <c r="G6" s="488" t="s">
        <v>452</v>
      </c>
      <c r="H6" s="488" t="s">
        <v>453</v>
      </c>
      <c r="I6" s="488" t="s">
        <v>454</v>
      </c>
      <c r="J6" s="488" t="s">
        <v>455</v>
      </c>
      <c r="K6" s="516" t="s">
        <v>456</v>
      </c>
      <c r="L6" s="516" t="s">
        <v>457</v>
      </c>
    </row>
    <row r="7" customHeight="1" spans="1:12">
      <c r="A7" s="489"/>
      <c r="B7" s="489"/>
      <c r="C7" s="489"/>
      <c r="D7" s="489"/>
      <c r="E7" s="489"/>
      <c r="F7" s="490"/>
      <c r="G7" s="489"/>
      <c r="H7" s="489"/>
      <c r="I7" s="489"/>
      <c r="J7" s="489"/>
      <c r="K7" s="516"/>
      <c r="L7" s="516"/>
    </row>
    <row r="8" s="470" customFormat="1" customHeight="1" spans="1:12">
      <c r="A8" s="491"/>
      <c r="B8" s="492" t="s">
        <v>16</v>
      </c>
      <c r="C8" s="491"/>
      <c r="D8" s="493" t="e">
        <f>D10+D26+D36+D42+D46</f>
        <v>#REF!</v>
      </c>
      <c r="E8" s="493" t="e">
        <f>E10+E26+E36+E42+E46</f>
        <v>#REF!</v>
      </c>
      <c r="F8" s="493" t="e">
        <f>F10+F26+F36+F42+F46</f>
        <v>#REF!</v>
      </c>
      <c r="G8" s="491"/>
      <c r="H8" s="491"/>
      <c r="I8" s="493" t="e">
        <f>SUM(D8:H8)</f>
        <v>#REF!</v>
      </c>
      <c r="J8" s="491"/>
      <c r="K8" s="516"/>
      <c r="L8" s="516"/>
    </row>
    <row r="9" customHeight="1" spans="1:12">
      <c r="A9" s="489"/>
      <c r="B9" s="492" t="s">
        <v>124</v>
      </c>
      <c r="C9" s="489"/>
      <c r="D9" s="489"/>
      <c r="E9" s="489"/>
      <c r="F9" s="490"/>
      <c r="G9" s="489"/>
      <c r="H9" s="489"/>
      <c r="I9" s="493">
        <f t="shared" ref="I9:I49" si="0">SUM(D9:H9)</f>
        <v>0</v>
      </c>
      <c r="J9" s="489"/>
      <c r="K9" s="516"/>
      <c r="L9" s="516"/>
    </row>
    <row r="10" customHeight="1" spans="1:14">
      <c r="A10" s="110"/>
      <c r="B10" s="494" t="s">
        <v>125</v>
      </c>
      <c r="C10" s="110"/>
      <c r="D10" s="495" t="e">
        <f>D11+D17+D24</f>
        <v>#REF!</v>
      </c>
      <c r="E10" s="495" t="e">
        <f>E11+E17+E24</f>
        <v>#REF!</v>
      </c>
      <c r="F10" s="495" t="e">
        <f>F11+F17+F24</f>
        <v>#REF!</v>
      </c>
      <c r="G10" s="496"/>
      <c r="H10" s="496"/>
      <c r="I10" s="517" t="e">
        <f t="shared" si="0"/>
        <v>#REF!</v>
      </c>
      <c r="J10" s="496"/>
      <c r="K10" s="518"/>
      <c r="L10" s="519"/>
      <c r="N10" s="520" t="e">
        <f>D11+D26+D37+D38+E37+E42+E47+D47</f>
        <v>#REF!</v>
      </c>
    </row>
    <row r="11" customHeight="1" spans="1:12">
      <c r="A11" s="110" t="s">
        <v>123</v>
      </c>
      <c r="B11" s="497" t="s">
        <v>458</v>
      </c>
      <c r="C11" s="110"/>
      <c r="D11" s="498" t="e">
        <f>SUM(D12:D16)</f>
        <v>#REF!</v>
      </c>
      <c r="E11" s="498" t="e">
        <f>SUM(E12:E16)</f>
        <v>#REF!</v>
      </c>
      <c r="F11" s="498" t="e">
        <f>SUM(F12:F16)</f>
        <v>#REF!</v>
      </c>
      <c r="G11" s="496"/>
      <c r="H11" s="496"/>
      <c r="I11" s="517" t="e">
        <f t="shared" si="0"/>
        <v>#REF!</v>
      </c>
      <c r="J11" s="496"/>
      <c r="K11" s="518"/>
      <c r="L11" s="519"/>
    </row>
    <row r="12" customHeight="1" spans="1:12">
      <c r="A12" s="334">
        <v>1</v>
      </c>
      <c r="B12" s="499" t="s">
        <v>459</v>
      </c>
      <c r="C12" s="110"/>
      <c r="D12" s="500" t="e">
        <f>#REF!/10000</f>
        <v>#REF!</v>
      </c>
      <c r="E12" s="500" t="e">
        <f>#REF!/10000</f>
        <v>#REF!</v>
      </c>
      <c r="F12" s="500" t="e">
        <f>#REF!/10000</f>
        <v>#REF!</v>
      </c>
      <c r="G12" s="496" t="s">
        <v>460</v>
      </c>
      <c r="H12" s="496"/>
      <c r="I12" s="517" t="e">
        <f t="shared" si="0"/>
        <v>#REF!</v>
      </c>
      <c r="J12" s="352"/>
      <c r="K12" s="518"/>
      <c r="L12" s="519"/>
    </row>
    <row r="13" customHeight="1" spans="1:12">
      <c r="A13" s="334">
        <v>2</v>
      </c>
      <c r="B13" s="497" t="s">
        <v>461</v>
      </c>
      <c r="C13" s="497"/>
      <c r="D13" s="501" t="e">
        <f>#REF!/10000</f>
        <v>#REF!</v>
      </c>
      <c r="E13" s="501" t="e">
        <f>#REF!/10000</f>
        <v>#REF!</v>
      </c>
      <c r="F13" s="501" t="e">
        <f>#REF!/10000</f>
        <v>#REF!</v>
      </c>
      <c r="G13" s="502"/>
      <c r="H13" s="502"/>
      <c r="I13" s="517" t="e">
        <f t="shared" si="0"/>
        <v>#REF!</v>
      </c>
      <c r="J13" s="502"/>
      <c r="K13" s="496"/>
      <c r="L13" s="496"/>
    </row>
    <row r="14" customHeight="1" spans="1:12">
      <c r="A14" s="334">
        <v>3</v>
      </c>
      <c r="B14" s="497" t="s">
        <v>462</v>
      </c>
      <c r="C14" s="497"/>
      <c r="D14" s="501" t="e">
        <f>#REF!/10000</f>
        <v>#REF!</v>
      </c>
      <c r="E14" s="501" t="e">
        <f>#REF!/10000</f>
        <v>#REF!</v>
      </c>
      <c r="F14" s="501" t="e">
        <f>#REF!/10000</f>
        <v>#REF!</v>
      </c>
      <c r="G14" s="502"/>
      <c r="H14" s="502"/>
      <c r="I14" s="517" t="e">
        <f t="shared" si="0"/>
        <v>#REF!</v>
      </c>
      <c r="J14" s="502"/>
      <c r="K14" s="496"/>
      <c r="L14" s="496"/>
    </row>
    <row r="15" customHeight="1" spans="1:12">
      <c r="A15" s="334">
        <v>4</v>
      </c>
      <c r="B15" s="503" t="s">
        <v>463</v>
      </c>
      <c r="C15" s="497"/>
      <c r="D15" s="501" t="e">
        <f>#REF!/10000</f>
        <v>#REF!</v>
      </c>
      <c r="E15" s="501" t="e">
        <f>#REF!/10000</f>
        <v>#REF!</v>
      </c>
      <c r="F15" s="501" t="e">
        <f>#REF!/10000</f>
        <v>#REF!</v>
      </c>
      <c r="G15" s="502"/>
      <c r="H15" s="502"/>
      <c r="I15" s="517" t="e">
        <f t="shared" si="0"/>
        <v>#REF!</v>
      </c>
      <c r="J15" s="502"/>
      <c r="K15" s="496"/>
      <c r="L15" s="496"/>
    </row>
    <row r="16" customHeight="1" spans="1:12">
      <c r="A16" s="334">
        <v>5</v>
      </c>
      <c r="B16" s="497" t="s">
        <v>464</v>
      </c>
      <c r="C16" s="497"/>
      <c r="D16" s="461" t="e">
        <f>#REF!/10000</f>
        <v>#REF!</v>
      </c>
      <c r="E16" s="461" t="e">
        <f>#REF!/10000</f>
        <v>#REF!</v>
      </c>
      <c r="F16" s="461" t="e">
        <f>#REF!/10000</f>
        <v>#REF!</v>
      </c>
      <c r="G16" s="504"/>
      <c r="H16" s="504"/>
      <c r="I16" s="517" t="e">
        <f t="shared" si="0"/>
        <v>#REF!</v>
      </c>
      <c r="J16" s="504"/>
      <c r="K16" s="496"/>
      <c r="L16" s="521"/>
    </row>
    <row r="17" customHeight="1" spans="1:12">
      <c r="A17" s="110" t="s">
        <v>235</v>
      </c>
      <c r="B17" s="449" t="s">
        <v>465</v>
      </c>
      <c r="C17" s="449"/>
      <c r="D17" s="505" t="e">
        <f>SUM(D18:D23)</f>
        <v>#REF!</v>
      </c>
      <c r="E17" s="505" t="e">
        <f>SUM(E18:E23)</f>
        <v>#REF!</v>
      </c>
      <c r="F17" s="505" t="e">
        <f>SUM(F18:F23)</f>
        <v>#REF!</v>
      </c>
      <c r="G17" s="504"/>
      <c r="H17" s="504"/>
      <c r="I17" s="517" t="e">
        <f t="shared" si="0"/>
        <v>#REF!</v>
      </c>
      <c r="J17" s="504"/>
      <c r="K17" s="496"/>
      <c r="L17" s="521"/>
    </row>
    <row r="18" customHeight="1" spans="1:12">
      <c r="A18" s="110" t="s">
        <v>27</v>
      </c>
      <c r="B18" s="449" t="s">
        <v>466</v>
      </c>
      <c r="C18" s="449"/>
      <c r="D18" s="461" t="e">
        <f>#REF!/10000</f>
        <v>#REF!</v>
      </c>
      <c r="E18" s="461" t="e">
        <f>#REF!/10000</f>
        <v>#REF!</v>
      </c>
      <c r="F18" s="461" t="e">
        <f>#REF!/10000</f>
        <v>#REF!</v>
      </c>
      <c r="G18" s="504"/>
      <c r="H18" s="504"/>
      <c r="I18" s="517" t="e">
        <f t="shared" si="0"/>
        <v>#REF!</v>
      </c>
      <c r="J18" s="504"/>
      <c r="K18" s="496"/>
      <c r="L18" s="521"/>
    </row>
    <row r="19" customHeight="1" spans="1:12">
      <c r="A19" s="110" t="s">
        <v>44</v>
      </c>
      <c r="B19" s="449" t="s">
        <v>467</v>
      </c>
      <c r="C19" s="449"/>
      <c r="D19" s="461" t="e">
        <f>#REF!/10000</f>
        <v>#REF!</v>
      </c>
      <c r="E19" s="461" t="e">
        <f>#REF!/10000</f>
        <v>#REF!</v>
      </c>
      <c r="F19" s="461" t="e">
        <f>#REF!/10000</f>
        <v>#REF!</v>
      </c>
      <c r="G19" s="504"/>
      <c r="H19" s="504"/>
      <c r="I19" s="517" t="e">
        <f t="shared" si="0"/>
        <v>#REF!</v>
      </c>
      <c r="J19" s="504"/>
      <c r="K19" s="496"/>
      <c r="L19" s="521"/>
    </row>
    <row r="20" customHeight="1" spans="1:12">
      <c r="A20" s="110" t="s">
        <v>36</v>
      </c>
      <c r="B20" s="449" t="s">
        <v>468</v>
      </c>
      <c r="C20" s="449"/>
      <c r="D20" s="461" t="e">
        <f>#REF!/10000</f>
        <v>#REF!</v>
      </c>
      <c r="E20" s="461" t="e">
        <f>#REF!/10000</f>
        <v>#REF!</v>
      </c>
      <c r="F20" s="461" t="e">
        <f>#REF!/10000</f>
        <v>#REF!</v>
      </c>
      <c r="G20" s="504"/>
      <c r="H20" s="504"/>
      <c r="I20" s="517" t="e">
        <f t="shared" si="0"/>
        <v>#REF!</v>
      </c>
      <c r="J20" s="504"/>
      <c r="K20" s="496"/>
      <c r="L20" s="521"/>
    </row>
    <row r="21" customHeight="1" spans="1:12">
      <c r="A21" s="110" t="s">
        <v>94</v>
      </c>
      <c r="B21" s="449" t="s">
        <v>469</v>
      </c>
      <c r="C21" s="449"/>
      <c r="D21" s="461" t="e">
        <f>#REF!/10000</f>
        <v>#REF!</v>
      </c>
      <c r="E21" s="461" t="e">
        <f>#REF!/10000</f>
        <v>#REF!</v>
      </c>
      <c r="F21" s="461" t="e">
        <f>#REF!/10000</f>
        <v>#REF!</v>
      </c>
      <c r="G21" s="504"/>
      <c r="H21" s="504"/>
      <c r="I21" s="517" t="e">
        <f t="shared" si="0"/>
        <v>#REF!</v>
      </c>
      <c r="J21" s="504"/>
      <c r="K21" s="496"/>
      <c r="L21" s="521"/>
    </row>
    <row r="22" customHeight="1" spans="1:12">
      <c r="A22" s="110" t="s">
        <v>96</v>
      </c>
      <c r="B22" s="449" t="s">
        <v>470</v>
      </c>
      <c r="C22" s="449"/>
      <c r="D22" s="461" t="e">
        <f>#REF!/10000</f>
        <v>#REF!</v>
      </c>
      <c r="E22" s="461" t="e">
        <f>#REF!/10000</f>
        <v>#REF!</v>
      </c>
      <c r="F22" s="461" t="e">
        <f>#REF!/10000</f>
        <v>#REF!</v>
      </c>
      <c r="G22" s="504"/>
      <c r="H22" s="504"/>
      <c r="I22" s="517" t="e">
        <f t="shared" si="0"/>
        <v>#REF!</v>
      </c>
      <c r="J22" s="504"/>
      <c r="K22" s="496"/>
      <c r="L22" s="521"/>
    </row>
    <row r="23" customHeight="1" spans="1:12">
      <c r="A23" s="416">
        <v>6</v>
      </c>
      <c r="B23" s="449" t="s">
        <v>471</v>
      </c>
      <c r="C23" s="449"/>
      <c r="D23" s="461" t="e">
        <f>#REF!/10000</f>
        <v>#REF!</v>
      </c>
      <c r="E23" s="461" t="e">
        <f>#REF!/10000</f>
        <v>#REF!</v>
      </c>
      <c r="F23" s="461" t="e">
        <f>#REF!/10000</f>
        <v>#REF!</v>
      </c>
      <c r="G23" s="504"/>
      <c r="H23" s="504"/>
      <c r="I23" s="517" t="e">
        <f t="shared" si="0"/>
        <v>#REF!</v>
      </c>
      <c r="J23" s="504"/>
      <c r="K23" s="496"/>
      <c r="L23" s="521"/>
    </row>
    <row r="24" customHeight="1" spans="1:12">
      <c r="A24" s="416" t="s">
        <v>278</v>
      </c>
      <c r="B24" s="449" t="s">
        <v>472</v>
      </c>
      <c r="C24" s="449"/>
      <c r="D24" s="505" t="e">
        <f>SUM(D25)</f>
        <v>#REF!</v>
      </c>
      <c r="E24" s="505" t="e">
        <f>SUM(E25)</f>
        <v>#REF!</v>
      </c>
      <c r="F24" s="505" t="e">
        <f>SUM(F25)</f>
        <v>#REF!</v>
      </c>
      <c r="G24" s="504"/>
      <c r="H24" s="504"/>
      <c r="I24" s="517" t="e">
        <f t="shared" si="0"/>
        <v>#REF!</v>
      </c>
      <c r="J24" s="504"/>
      <c r="K24" s="496"/>
      <c r="L24" s="521"/>
    </row>
    <row r="25" customHeight="1" spans="1:12">
      <c r="A25" s="416">
        <v>1</v>
      </c>
      <c r="B25" s="506" t="s">
        <v>473</v>
      </c>
      <c r="C25" s="449"/>
      <c r="D25" s="461" t="e">
        <f>#REF!/10000</f>
        <v>#REF!</v>
      </c>
      <c r="E25" s="461" t="e">
        <f>#REF!/10000</f>
        <v>#REF!</v>
      </c>
      <c r="F25" s="461" t="e">
        <f>#REF!/10000</f>
        <v>#REF!</v>
      </c>
      <c r="G25" s="504"/>
      <c r="H25" s="504"/>
      <c r="I25" s="517" t="e">
        <f t="shared" si="0"/>
        <v>#REF!</v>
      </c>
      <c r="J25" s="504"/>
      <c r="K25" s="496"/>
      <c r="L25" s="521"/>
    </row>
    <row r="26" customHeight="1" spans="1:12">
      <c r="A26" s="416"/>
      <c r="B26" s="507" t="s">
        <v>229</v>
      </c>
      <c r="C26" s="449"/>
      <c r="D26" s="508" t="e">
        <f>D27+D32</f>
        <v>#REF!</v>
      </c>
      <c r="E26" s="508" t="e">
        <f>E27+E32</f>
        <v>#REF!</v>
      </c>
      <c r="F26" s="508" t="e">
        <f>F27+F32</f>
        <v>#REF!</v>
      </c>
      <c r="G26" s="504"/>
      <c r="H26" s="504"/>
      <c r="I26" s="517" t="e">
        <f t="shared" si="0"/>
        <v>#REF!</v>
      </c>
      <c r="J26" s="504"/>
      <c r="K26" s="496"/>
      <c r="L26" s="521"/>
    </row>
    <row r="27" customHeight="1" spans="1:12">
      <c r="A27" s="416" t="s">
        <v>123</v>
      </c>
      <c r="B27" s="449" t="s">
        <v>458</v>
      </c>
      <c r="C27" s="449"/>
      <c r="D27" s="505" t="e">
        <f>SUM(D28:D31)</f>
        <v>#REF!</v>
      </c>
      <c r="E27" s="505" t="e">
        <f>SUM(E28:E31)</f>
        <v>#REF!</v>
      </c>
      <c r="F27" s="505" t="e">
        <f>SUM(F28:F31)</f>
        <v>#REF!</v>
      </c>
      <c r="G27" s="504"/>
      <c r="H27" s="504"/>
      <c r="I27" s="517" t="e">
        <f t="shared" si="0"/>
        <v>#REF!</v>
      </c>
      <c r="J27" s="504"/>
      <c r="K27" s="496"/>
      <c r="L27" s="521"/>
    </row>
    <row r="28" customHeight="1" spans="1:12">
      <c r="A28" s="416">
        <v>1</v>
      </c>
      <c r="B28" s="449" t="s">
        <v>459</v>
      </c>
      <c r="C28" s="449"/>
      <c r="D28" s="461" t="e">
        <f>#REF!/10000</f>
        <v>#REF!</v>
      </c>
      <c r="E28" s="461" t="e">
        <f>#REF!/10000</f>
        <v>#REF!</v>
      </c>
      <c r="F28" s="461" t="e">
        <f>#REF!/10000</f>
        <v>#REF!</v>
      </c>
      <c r="G28" s="504"/>
      <c r="H28" s="504"/>
      <c r="I28" s="517" t="e">
        <f t="shared" si="0"/>
        <v>#REF!</v>
      </c>
      <c r="J28" s="504"/>
      <c r="K28" s="496"/>
      <c r="L28" s="521"/>
    </row>
    <row r="29" customHeight="1" spans="1:12">
      <c r="A29" s="416">
        <v>2</v>
      </c>
      <c r="B29" s="449" t="s">
        <v>474</v>
      </c>
      <c r="C29" s="449"/>
      <c r="D29" s="461" t="e">
        <f>#REF!/10000</f>
        <v>#REF!</v>
      </c>
      <c r="E29" s="461" t="e">
        <f>#REF!/10000</f>
        <v>#REF!</v>
      </c>
      <c r="F29" s="461" t="e">
        <f>#REF!/10000</f>
        <v>#REF!</v>
      </c>
      <c r="G29" s="504"/>
      <c r="H29" s="504"/>
      <c r="I29" s="517" t="e">
        <f t="shared" si="0"/>
        <v>#REF!</v>
      </c>
      <c r="J29" s="504"/>
      <c r="K29" s="496"/>
      <c r="L29" s="521"/>
    </row>
    <row r="30" customHeight="1" spans="1:12">
      <c r="A30" s="416">
        <v>3</v>
      </c>
      <c r="B30" s="449" t="s">
        <v>475</v>
      </c>
      <c r="C30" s="449"/>
      <c r="D30" s="461" t="e">
        <f>#REF!/10000</f>
        <v>#REF!</v>
      </c>
      <c r="E30" s="461" t="e">
        <f>#REF!/10000</f>
        <v>#REF!</v>
      </c>
      <c r="F30" s="461" t="e">
        <f>#REF!/10000</f>
        <v>#REF!</v>
      </c>
      <c r="G30" s="504"/>
      <c r="H30" s="504"/>
      <c r="I30" s="517" t="e">
        <f t="shared" si="0"/>
        <v>#REF!</v>
      </c>
      <c r="J30" s="504"/>
      <c r="K30" s="496"/>
      <c r="L30" s="521"/>
    </row>
    <row r="31" customHeight="1" spans="1:12">
      <c r="A31" s="416">
        <v>4</v>
      </c>
      <c r="B31" s="449" t="s">
        <v>476</v>
      </c>
      <c r="C31" s="449"/>
      <c r="D31" s="461" t="e">
        <f>#REF!/10000</f>
        <v>#REF!</v>
      </c>
      <c r="E31" s="461" t="e">
        <f>#REF!/10000</f>
        <v>#REF!</v>
      </c>
      <c r="F31" s="461" t="e">
        <f>#REF!/10000</f>
        <v>#REF!</v>
      </c>
      <c r="G31" s="504"/>
      <c r="H31" s="504"/>
      <c r="I31" s="517" t="e">
        <f t="shared" si="0"/>
        <v>#REF!</v>
      </c>
      <c r="J31" s="504"/>
      <c r="K31" s="496"/>
      <c r="L31" s="521"/>
    </row>
    <row r="32" customHeight="1" spans="1:12">
      <c r="A32" s="416" t="s">
        <v>235</v>
      </c>
      <c r="B32" s="449" t="s">
        <v>465</v>
      </c>
      <c r="C32" s="449"/>
      <c r="D32" s="505" t="e">
        <f>SUM(D33:D34)</f>
        <v>#REF!</v>
      </c>
      <c r="E32" s="505" t="e">
        <f>SUM(E33:E34)</f>
        <v>#REF!</v>
      </c>
      <c r="F32" s="505" t="e">
        <f>SUM(F33:F34)</f>
        <v>#REF!</v>
      </c>
      <c r="G32" s="504"/>
      <c r="H32" s="504"/>
      <c r="I32" s="517" t="e">
        <f t="shared" si="0"/>
        <v>#REF!</v>
      </c>
      <c r="J32" s="504"/>
      <c r="K32" s="496"/>
      <c r="L32" s="521"/>
    </row>
    <row r="33" customHeight="1" spans="1:12">
      <c r="A33" s="416">
        <v>1</v>
      </c>
      <c r="B33" s="449" t="s">
        <v>467</v>
      </c>
      <c r="C33" s="449"/>
      <c r="D33" s="461" t="e">
        <f>#REF!/10000</f>
        <v>#REF!</v>
      </c>
      <c r="E33" s="461" t="e">
        <f>#REF!/10000</f>
        <v>#REF!</v>
      </c>
      <c r="F33" s="461" t="e">
        <f>#REF!/10000</f>
        <v>#REF!</v>
      </c>
      <c r="G33" s="504"/>
      <c r="H33" s="504"/>
      <c r="I33" s="517" t="e">
        <f t="shared" si="0"/>
        <v>#REF!</v>
      </c>
      <c r="J33" s="504"/>
      <c r="K33" s="496"/>
      <c r="L33" s="521"/>
    </row>
    <row r="34" customHeight="1" spans="1:12">
      <c r="A34" s="416">
        <v>2</v>
      </c>
      <c r="B34" s="449" t="s">
        <v>477</v>
      </c>
      <c r="C34" s="449"/>
      <c r="D34" s="461" t="e">
        <f>#REF!/10000</f>
        <v>#REF!</v>
      </c>
      <c r="E34" s="461" t="e">
        <f>#REF!/10000</f>
        <v>#REF!</v>
      </c>
      <c r="F34" s="461" t="e">
        <f>#REF!/10000</f>
        <v>#REF!</v>
      </c>
      <c r="G34" s="504"/>
      <c r="H34" s="504"/>
      <c r="I34" s="517" t="e">
        <f t="shared" si="0"/>
        <v>#REF!</v>
      </c>
      <c r="J34" s="504"/>
      <c r="K34" s="496"/>
      <c r="L34" s="521"/>
    </row>
    <row r="35" customHeight="1" spans="1:12">
      <c r="A35" s="416"/>
      <c r="B35" s="451" t="s">
        <v>279</v>
      </c>
      <c r="C35" s="449"/>
      <c r="D35" s="461"/>
      <c r="E35" s="461"/>
      <c r="F35" s="461"/>
      <c r="G35" s="504"/>
      <c r="H35" s="504"/>
      <c r="I35" s="517">
        <f t="shared" si="0"/>
        <v>0</v>
      </c>
      <c r="J35" s="504"/>
      <c r="K35" s="496"/>
      <c r="L35" s="521"/>
    </row>
    <row r="36" customHeight="1" spans="1:12">
      <c r="A36" s="416"/>
      <c r="B36" s="507" t="s">
        <v>280</v>
      </c>
      <c r="C36" s="449"/>
      <c r="D36" s="505" t="e">
        <f>SUM(D37:D41)</f>
        <v>#REF!</v>
      </c>
      <c r="E36" s="505" t="e">
        <f>SUM(E37:E41)</f>
        <v>#REF!</v>
      </c>
      <c r="F36" s="505" t="e">
        <f>SUM(F37:F41)</f>
        <v>#REF!</v>
      </c>
      <c r="G36" s="505">
        <f>SUM(G37:G41)</f>
        <v>0</v>
      </c>
      <c r="H36" s="504"/>
      <c r="I36" s="517" t="e">
        <f t="shared" si="0"/>
        <v>#REF!</v>
      </c>
      <c r="J36" s="504"/>
      <c r="K36" s="496"/>
      <c r="L36" s="521"/>
    </row>
    <row r="37" customHeight="1" spans="1:12">
      <c r="A37" s="416">
        <v>1</v>
      </c>
      <c r="B37" s="449" t="s">
        <v>478</v>
      </c>
      <c r="C37" s="449"/>
      <c r="D37" s="461" t="e">
        <f>#REF!/10000</f>
        <v>#REF!</v>
      </c>
      <c r="E37" s="461" t="e">
        <f>#REF!/10000</f>
        <v>#REF!</v>
      </c>
      <c r="F37" s="461" t="e">
        <f>#REF!/10000</f>
        <v>#REF!</v>
      </c>
      <c r="G37" s="504"/>
      <c r="H37" s="504"/>
      <c r="I37" s="517" t="e">
        <f t="shared" si="0"/>
        <v>#REF!</v>
      </c>
      <c r="J37" s="504"/>
      <c r="K37" s="496"/>
      <c r="L37" s="521"/>
    </row>
    <row r="38" customHeight="1" spans="1:12">
      <c r="A38" s="416">
        <v>2</v>
      </c>
      <c r="B38" s="449" t="s">
        <v>475</v>
      </c>
      <c r="C38" s="449"/>
      <c r="D38" s="461" t="e">
        <f>#REF!/10000</f>
        <v>#REF!</v>
      </c>
      <c r="E38" s="461" t="e">
        <f>#REF!/10000</f>
        <v>#REF!</v>
      </c>
      <c r="F38" s="461" t="e">
        <f>#REF!/10000</f>
        <v>#REF!</v>
      </c>
      <c r="G38" s="504"/>
      <c r="H38" s="504"/>
      <c r="I38" s="517" t="e">
        <f t="shared" si="0"/>
        <v>#REF!</v>
      </c>
      <c r="J38" s="504"/>
      <c r="K38" s="496"/>
      <c r="L38" s="521"/>
    </row>
    <row r="39" customHeight="1" spans="1:12">
      <c r="A39" s="416">
        <v>3</v>
      </c>
      <c r="B39" s="449" t="s">
        <v>476</v>
      </c>
      <c r="C39" s="449"/>
      <c r="D39" s="461" t="e">
        <f>#REF!/10000</f>
        <v>#REF!</v>
      </c>
      <c r="E39" s="461" t="e">
        <f>#REF!/10000</f>
        <v>#REF!</v>
      </c>
      <c r="F39" s="461" t="e">
        <f>#REF!/10000</f>
        <v>#REF!</v>
      </c>
      <c r="G39" s="504"/>
      <c r="H39" s="504"/>
      <c r="I39" s="517" t="e">
        <f t="shared" si="0"/>
        <v>#REF!</v>
      </c>
      <c r="J39" s="504"/>
      <c r="K39" s="496"/>
      <c r="L39" s="521"/>
    </row>
    <row r="40" customHeight="1" spans="1:12">
      <c r="A40" s="416">
        <v>4</v>
      </c>
      <c r="B40" s="449" t="s">
        <v>467</v>
      </c>
      <c r="C40" s="449"/>
      <c r="D40" s="461" t="e">
        <f>#REF!/10000</f>
        <v>#REF!</v>
      </c>
      <c r="E40" s="461" t="e">
        <f>#REF!/10000</f>
        <v>#REF!</v>
      </c>
      <c r="F40" s="461" t="e">
        <f>#REF!/10000</f>
        <v>#REF!</v>
      </c>
      <c r="G40" s="504"/>
      <c r="H40" s="504"/>
      <c r="I40" s="517" t="e">
        <f t="shared" si="0"/>
        <v>#REF!</v>
      </c>
      <c r="J40" s="504"/>
      <c r="K40" s="496"/>
      <c r="L40" s="521"/>
    </row>
    <row r="41" customHeight="1" spans="1:12">
      <c r="A41" s="416">
        <v>5</v>
      </c>
      <c r="B41" s="449" t="s">
        <v>464</v>
      </c>
      <c r="C41" s="449"/>
      <c r="D41" s="461" t="e">
        <f>#REF!/10000</f>
        <v>#REF!</v>
      </c>
      <c r="E41" s="461" t="e">
        <f>#REF!/10000</f>
        <v>#REF!</v>
      </c>
      <c r="F41" s="461" t="e">
        <f>#REF!/10000</f>
        <v>#REF!</v>
      </c>
      <c r="G41" s="504"/>
      <c r="H41" s="504"/>
      <c r="I41" s="517" t="e">
        <f t="shared" si="0"/>
        <v>#REF!</v>
      </c>
      <c r="J41" s="504"/>
      <c r="K41" s="496"/>
      <c r="L41" s="521"/>
    </row>
    <row r="42" customHeight="1" spans="1:12">
      <c r="A42" s="416"/>
      <c r="B42" s="507" t="s">
        <v>293</v>
      </c>
      <c r="C42" s="449"/>
      <c r="D42" s="505" t="e">
        <f>SUM(D43:D45)</f>
        <v>#REF!</v>
      </c>
      <c r="E42" s="505" t="e">
        <f>SUM(E43:E45)</f>
        <v>#REF!</v>
      </c>
      <c r="F42" s="505" t="e">
        <f>SUM(F43:F45)</f>
        <v>#REF!</v>
      </c>
      <c r="G42" s="504"/>
      <c r="H42" s="504"/>
      <c r="I42" s="517" t="e">
        <f t="shared" si="0"/>
        <v>#REF!</v>
      </c>
      <c r="J42" s="504"/>
      <c r="K42" s="496"/>
      <c r="L42" s="521"/>
    </row>
    <row r="43" customHeight="1" spans="1:12">
      <c r="A43" s="416">
        <v>1</v>
      </c>
      <c r="B43" s="449" t="s">
        <v>478</v>
      </c>
      <c r="C43" s="449"/>
      <c r="D43" s="461" t="e">
        <f>#REF!/10000</f>
        <v>#REF!</v>
      </c>
      <c r="E43" s="461" t="e">
        <f>#REF!/10000</f>
        <v>#REF!</v>
      </c>
      <c r="F43" s="461" t="e">
        <f>#REF!/10000</f>
        <v>#REF!</v>
      </c>
      <c r="G43" s="504"/>
      <c r="H43" s="504"/>
      <c r="I43" s="517" t="e">
        <f t="shared" si="0"/>
        <v>#REF!</v>
      </c>
      <c r="J43" s="504"/>
      <c r="K43" s="496"/>
      <c r="L43" s="521"/>
    </row>
    <row r="44" customHeight="1" spans="1:12">
      <c r="A44" s="416">
        <v>2</v>
      </c>
      <c r="B44" s="449" t="s">
        <v>467</v>
      </c>
      <c r="C44" s="449"/>
      <c r="D44" s="461" t="e">
        <f>#REF!/10000</f>
        <v>#REF!</v>
      </c>
      <c r="E44" s="461" t="e">
        <f>#REF!/10000</f>
        <v>#REF!</v>
      </c>
      <c r="F44" s="461" t="e">
        <f>#REF!/10000</f>
        <v>#REF!</v>
      </c>
      <c r="G44" s="504"/>
      <c r="H44" s="504"/>
      <c r="I44" s="517" t="e">
        <f t="shared" si="0"/>
        <v>#REF!</v>
      </c>
      <c r="J44" s="504"/>
      <c r="K44" s="496"/>
      <c r="L44" s="521"/>
    </row>
    <row r="45" customHeight="1" spans="1:12">
      <c r="A45" s="416">
        <v>3</v>
      </c>
      <c r="B45" s="449" t="s">
        <v>464</v>
      </c>
      <c r="C45" s="449"/>
      <c r="D45" s="461" t="e">
        <f>#REF!/10000</f>
        <v>#REF!</v>
      </c>
      <c r="E45" s="461" t="e">
        <f>#REF!/10000</f>
        <v>#REF!</v>
      </c>
      <c r="F45" s="461" t="e">
        <f>#REF!/10000</f>
        <v>#REF!</v>
      </c>
      <c r="G45" s="504"/>
      <c r="H45" s="504"/>
      <c r="I45" s="517" t="e">
        <f t="shared" si="0"/>
        <v>#REF!</v>
      </c>
      <c r="J45" s="504"/>
      <c r="K45" s="496"/>
      <c r="L45" s="521"/>
    </row>
    <row r="46" customHeight="1" spans="1:12">
      <c r="A46" s="416"/>
      <c r="B46" s="507" t="s">
        <v>299</v>
      </c>
      <c r="C46" s="449"/>
      <c r="D46" s="505" t="e">
        <f>SUM(D47:D49)</f>
        <v>#REF!</v>
      </c>
      <c r="E46" s="505" t="e">
        <f>SUM(E47:E49)</f>
        <v>#REF!</v>
      </c>
      <c r="F46" s="505" t="e">
        <f>SUM(F47:F49)</f>
        <v>#REF!</v>
      </c>
      <c r="G46" s="504"/>
      <c r="H46" s="504"/>
      <c r="I46" s="517" t="e">
        <f t="shared" si="0"/>
        <v>#REF!</v>
      </c>
      <c r="J46" s="504"/>
      <c r="K46" s="496"/>
      <c r="L46" s="521"/>
    </row>
    <row r="47" customHeight="1" spans="1:12">
      <c r="A47" s="416">
        <v>1</v>
      </c>
      <c r="B47" s="449" t="s">
        <v>478</v>
      </c>
      <c r="C47" s="449"/>
      <c r="D47" s="461" t="e">
        <f>#REF!/10000</f>
        <v>#REF!</v>
      </c>
      <c r="E47" s="461" t="e">
        <f>#REF!/10000</f>
        <v>#REF!</v>
      </c>
      <c r="F47" s="461" t="e">
        <f>#REF!/10000</f>
        <v>#REF!</v>
      </c>
      <c r="G47" s="461"/>
      <c r="H47" s="504"/>
      <c r="I47" s="517" t="e">
        <f t="shared" si="0"/>
        <v>#REF!</v>
      </c>
      <c r="J47" s="504"/>
      <c r="K47" s="496"/>
      <c r="L47" s="521"/>
    </row>
    <row r="48" customHeight="1" spans="1:12">
      <c r="A48" s="416">
        <v>2</v>
      </c>
      <c r="B48" s="449" t="s">
        <v>467</v>
      </c>
      <c r="C48" s="449"/>
      <c r="D48" s="461" t="e">
        <f>#REF!/10000</f>
        <v>#REF!</v>
      </c>
      <c r="E48" s="461" t="e">
        <f>#REF!/10000</f>
        <v>#REF!</v>
      </c>
      <c r="F48" s="461" t="e">
        <f>#REF!/10000</f>
        <v>#REF!</v>
      </c>
      <c r="G48" s="504"/>
      <c r="H48" s="504"/>
      <c r="I48" s="517" t="e">
        <f t="shared" si="0"/>
        <v>#REF!</v>
      </c>
      <c r="J48" s="504"/>
      <c r="K48" s="496"/>
      <c r="L48" s="521"/>
    </row>
    <row r="49" customHeight="1" spans="1:12">
      <c r="A49" s="416">
        <v>3</v>
      </c>
      <c r="B49" s="449" t="s">
        <v>464</v>
      </c>
      <c r="C49" s="449"/>
      <c r="D49" s="461" t="e">
        <f>#REF!/10000</f>
        <v>#REF!</v>
      </c>
      <c r="E49" s="461" t="e">
        <f>#REF!/10000</f>
        <v>#REF!</v>
      </c>
      <c r="F49" s="461" t="e">
        <f>#REF!/10000</f>
        <v>#REF!</v>
      </c>
      <c r="G49" s="504"/>
      <c r="H49" s="504"/>
      <c r="I49" s="517" t="e">
        <f t="shared" si="0"/>
        <v>#REF!</v>
      </c>
      <c r="J49" s="504"/>
      <c r="K49" s="496"/>
      <c r="L49" s="521"/>
    </row>
    <row r="50" customHeight="1" spans="1:12">
      <c r="A50" s="416"/>
      <c r="B50" s="449"/>
      <c r="C50" s="449"/>
      <c r="D50" s="504"/>
      <c r="E50" s="504"/>
      <c r="F50" s="504"/>
      <c r="G50" s="504"/>
      <c r="H50" s="504"/>
      <c r="I50" s="504"/>
      <c r="J50" s="504"/>
      <c r="K50" s="496"/>
      <c r="L50" s="521"/>
    </row>
    <row r="51" customHeight="1" spans="1:12">
      <c r="A51" s="416"/>
      <c r="B51" s="449"/>
      <c r="C51" s="449"/>
      <c r="D51" s="504"/>
      <c r="E51" s="504"/>
      <c r="F51" s="504"/>
      <c r="G51" s="504"/>
      <c r="H51" s="504"/>
      <c r="I51" s="504"/>
      <c r="J51" s="504"/>
      <c r="K51" s="496"/>
      <c r="L51" s="496"/>
    </row>
    <row r="52" customHeight="1" spans="1:12">
      <c r="A52" s="416"/>
      <c r="B52" s="449"/>
      <c r="C52" s="449"/>
      <c r="D52" s="504"/>
      <c r="E52" s="504"/>
      <c r="F52" s="504"/>
      <c r="G52" s="504"/>
      <c r="H52" s="504"/>
      <c r="I52" s="504"/>
      <c r="J52" s="504"/>
      <c r="K52" s="496"/>
      <c r="L52" s="496"/>
    </row>
    <row r="53" customHeight="1" spans="1:12">
      <c r="A53" s="416"/>
      <c r="B53" s="449"/>
      <c r="C53" s="449"/>
      <c r="D53" s="504"/>
      <c r="E53" s="504"/>
      <c r="F53" s="504"/>
      <c r="G53" s="504"/>
      <c r="H53" s="504"/>
      <c r="I53" s="504"/>
      <c r="J53" s="504"/>
      <c r="K53" s="496"/>
      <c r="L53" s="496"/>
    </row>
    <row r="54" customHeight="1" spans="1:12">
      <c r="A54" s="416"/>
      <c r="B54" s="449"/>
      <c r="C54" s="449"/>
      <c r="D54" s="504"/>
      <c r="E54" s="504"/>
      <c r="F54" s="504"/>
      <c r="G54" s="504"/>
      <c r="H54" s="504"/>
      <c r="I54" s="504"/>
      <c r="J54" s="504"/>
      <c r="K54" s="496"/>
      <c r="L54" s="496"/>
    </row>
    <row r="55" customHeight="1" spans="1:12">
      <c r="A55" s="416"/>
      <c r="B55" s="449"/>
      <c r="C55" s="449"/>
      <c r="D55" s="504"/>
      <c r="E55" s="504"/>
      <c r="F55" s="504"/>
      <c r="G55" s="504"/>
      <c r="H55" s="504"/>
      <c r="I55" s="504"/>
      <c r="J55" s="504"/>
      <c r="K55" s="496"/>
      <c r="L55" s="496"/>
    </row>
    <row r="56" customHeight="1" spans="1:12">
      <c r="A56" s="416"/>
      <c r="B56" s="449"/>
      <c r="C56" s="449"/>
      <c r="D56" s="504"/>
      <c r="E56" s="504"/>
      <c r="F56" s="504"/>
      <c r="G56" s="504"/>
      <c r="H56" s="504"/>
      <c r="I56" s="504"/>
      <c r="J56" s="504"/>
      <c r="K56" s="496"/>
      <c r="L56" s="496"/>
    </row>
  </sheetData>
  <customSheetViews>
    <customSheetView guid="{6CD32FDE-B892-4416-BE82-8B8C9CF2B414}" showPageBreaks="1" zeroValues="0" hiddenColumns="1" state="hidden">
      <pane xSplit="1" ySplit="7" topLeftCell="B20" activePane="bottomRight" state="frozen"/>
      <selection activeCell="D11" sqref="D11"/>
      <pageMargins left="0.31496062992126" right="0.31496062992126" top="0.748031496062992" bottom="0.393700787401575" header="0.31496062992126" footer="0.196850393700787"/>
      <printOptions horizontalCentered="1"/>
      <pageSetup paperSize="9" firstPageNumber="5" orientation="landscape" useFirstPageNumber="1"/>
      <headerFooter>
        <oddFooter>&amp;C&amp;P</oddFooter>
      </headerFooter>
    </customSheetView>
    <customSheetView guid="{6B5C7A8A-1F87-4590-9A44-BF58B2A0157B}" zeroValues="0" hiddenColumns="1" state="hidden">
      <pane xSplit="1" ySplit="7" topLeftCell="B26" activePane="bottomRight" state="frozen"/>
      <selection activeCell="A19" sqref="$A19:$XFD19"/>
      <pageMargins left="0.31496062992126" right="0.31496062992126" top="0.748031496062992" bottom="0.393700787401575" header="0.31496062992126" footer="0.196850393700787"/>
      <printOptions horizontalCentered="1"/>
      <pageSetup paperSize="9" firstPageNumber="5" orientation="landscape" useFirstPageNumber="1"/>
      <headerFooter>
        <oddFooter>&amp;C&amp;P</oddFooter>
      </headerFooter>
    </customSheetView>
    <customSheetView guid="{AD2683A8-8C57-42AC-A595-15EACEB7A384}" showPageBreaks="1" zeroValues="0" printArea="1" hiddenColumns="1" state="hidden">
      <pane xSplit="1" ySplit="7" topLeftCell="B8" activePane="bottomRight" state="frozen"/>
      <selection activeCell="A17" sqref="$A17:$XFD17"/>
      <pageMargins left="0.31496062992126" right="0.31496062992126" top="0.748031496062992" bottom="0.393700787401575" header="0.31496062992126" footer="0.196850393700787"/>
      <printOptions horizontalCentered="1"/>
      <pageSetup paperSize="9" firstPageNumber="5" orientation="portrait" useFirstPageNumber="1"/>
      <headerFooter>
        <oddFooter>&amp;C&amp;P</oddFooter>
      </headerFooter>
    </customSheetView>
  </customSheetViews>
  <mergeCells count="19">
    <mergeCell ref="J2:L2"/>
    <mergeCell ref="J3:L3"/>
    <mergeCell ref="J4:L4"/>
    <mergeCell ref="J5:M5"/>
    <mergeCell ref="A6:A7"/>
    <mergeCell ref="B6:B7"/>
    <mergeCell ref="C6:C7"/>
    <mergeCell ref="D6:D7"/>
    <mergeCell ref="E6:E7"/>
    <mergeCell ref="F6:F7"/>
    <mergeCell ref="G6:G7"/>
    <mergeCell ref="H6:H7"/>
    <mergeCell ref="I6:I7"/>
    <mergeCell ref="J6:J7"/>
    <mergeCell ref="K6:K7"/>
    <mergeCell ref="L6:L7"/>
    <mergeCell ref="A2:B5"/>
    <mergeCell ref="C2:I3"/>
    <mergeCell ref="C4:I5"/>
  </mergeCells>
  <printOptions horizontalCentered="1"/>
  <pageMargins left="0.31496062992126" right="0.31496062992126" top="0.748031496062992" bottom="0.393700787401575" header="0.31496062992126" footer="0.196850393700787"/>
  <pageSetup paperSize="9" firstPageNumber="5" orientation="landscape" useFirstPageNumber="1"/>
  <headerFooter>
    <oddFooter>&amp;C&amp;P</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tabColor rgb="FFFF0000"/>
  </sheetPr>
  <dimension ref="A1:IH74"/>
  <sheetViews>
    <sheetView showZeros="0" view="pageBreakPreview" zoomScaleNormal="100" workbookViewId="0">
      <selection activeCell="F16" sqref="F16"/>
    </sheetView>
  </sheetViews>
  <sheetFormatPr defaultColWidth="9" defaultRowHeight="13.5"/>
  <cols>
    <col min="1" max="1" width="4.13333333333333" customWidth="1"/>
    <col min="2" max="2" width="7.75" style="241" customWidth="1"/>
    <col min="3" max="3" width="29.3833333333333" customWidth="1"/>
    <col min="4" max="4" width="15.75" customWidth="1"/>
    <col min="5" max="5" width="8.25" style="373" customWidth="1"/>
    <col min="6" max="6" width="10.6333333333333" style="374" customWidth="1"/>
    <col min="7" max="9" width="10.6333333333333" customWidth="1"/>
    <col min="240" max="240" width="5.25" customWidth="1"/>
    <col min="242" max="242" width="21.3833333333333" customWidth="1"/>
    <col min="244" max="244" width="8.5" customWidth="1"/>
    <col min="496" max="496" width="5.25" customWidth="1"/>
    <col min="498" max="498" width="21.3833333333333" customWidth="1"/>
    <col min="500" max="500" width="8.5" customWidth="1"/>
    <col min="752" max="752" width="5.25" customWidth="1"/>
    <col min="754" max="754" width="21.3833333333333" customWidth="1"/>
    <col min="756" max="756" width="8.5" customWidth="1"/>
    <col min="1008" max="1008" width="5.25" customWidth="1"/>
    <col min="1010" max="1010" width="21.3833333333333" customWidth="1"/>
    <col min="1012" max="1012" width="8.5" customWidth="1"/>
    <col min="1264" max="1264" width="5.25" customWidth="1"/>
    <col min="1266" max="1266" width="21.3833333333333" customWidth="1"/>
    <col min="1268" max="1268" width="8.5" customWidth="1"/>
    <col min="1520" max="1520" width="5.25" customWidth="1"/>
    <col min="1522" max="1522" width="21.3833333333333" customWidth="1"/>
    <col min="1524" max="1524" width="8.5" customWidth="1"/>
    <col min="1776" max="1776" width="5.25" customWidth="1"/>
    <col min="1778" max="1778" width="21.3833333333333" customWidth="1"/>
    <col min="1780" max="1780" width="8.5" customWidth="1"/>
    <col min="2032" max="2032" width="5.25" customWidth="1"/>
    <col min="2034" max="2034" width="21.3833333333333" customWidth="1"/>
    <col min="2036" max="2036" width="8.5" customWidth="1"/>
    <col min="2288" max="2288" width="5.25" customWidth="1"/>
    <col min="2290" max="2290" width="21.3833333333333" customWidth="1"/>
    <col min="2292" max="2292" width="8.5" customWidth="1"/>
    <col min="2544" max="2544" width="5.25" customWidth="1"/>
    <col min="2546" max="2546" width="21.3833333333333" customWidth="1"/>
    <col min="2548" max="2548" width="8.5" customWidth="1"/>
    <col min="2800" max="2800" width="5.25" customWidth="1"/>
    <col min="2802" max="2802" width="21.3833333333333" customWidth="1"/>
    <col min="2804" max="2804" width="8.5" customWidth="1"/>
    <col min="3056" max="3056" width="5.25" customWidth="1"/>
    <col min="3058" max="3058" width="21.3833333333333" customWidth="1"/>
    <col min="3060" max="3060" width="8.5" customWidth="1"/>
    <col min="3312" max="3312" width="5.25" customWidth="1"/>
    <col min="3314" max="3314" width="21.3833333333333" customWidth="1"/>
    <col min="3316" max="3316" width="8.5" customWidth="1"/>
    <col min="3568" max="3568" width="5.25" customWidth="1"/>
    <col min="3570" max="3570" width="21.3833333333333" customWidth="1"/>
    <col min="3572" max="3572" width="8.5" customWidth="1"/>
    <col min="3824" max="3824" width="5.25" customWidth="1"/>
    <col min="3826" max="3826" width="21.3833333333333" customWidth="1"/>
    <col min="3828" max="3828" width="8.5" customWidth="1"/>
    <col min="4080" max="4080" width="5.25" customWidth="1"/>
    <col min="4082" max="4082" width="21.3833333333333" customWidth="1"/>
    <col min="4084" max="4084" width="8.5" customWidth="1"/>
    <col min="4336" max="4336" width="5.25" customWidth="1"/>
    <col min="4338" max="4338" width="21.3833333333333" customWidth="1"/>
    <col min="4340" max="4340" width="8.5" customWidth="1"/>
    <col min="4592" max="4592" width="5.25" customWidth="1"/>
    <col min="4594" max="4594" width="21.3833333333333" customWidth="1"/>
    <col min="4596" max="4596" width="8.5" customWidth="1"/>
    <col min="4848" max="4848" width="5.25" customWidth="1"/>
    <col min="4850" max="4850" width="21.3833333333333" customWidth="1"/>
    <col min="4852" max="4852" width="8.5" customWidth="1"/>
    <col min="5104" max="5104" width="5.25" customWidth="1"/>
    <col min="5106" max="5106" width="21.3833333333333" customWidth="1"/>
    <col min="5108" max="5108" width="8.5" customWidth="1"/>
    <col min="5360" max="5360" width="5.25" customWidth="1"/>
    <col min="5362" max="5362" width="21.3833333333333" customWidth="1"/>
    <col min="5364" max="5364" width="8.5" customWidth="1"/>
    <col min="5616" max="5616" width="5.25" customWidth="1"/>
    <col min="5618" max="5618" width="21.3833333333333" customWidth="1"/>
    <col min="5620" max="5620" width="8.5" customWidth="1"/>
    <col min="5872" max="5872" width="5.25" customWidth="1"/>
    <col min="5874" max="5874" width="21.3833333333333" customWidth="1"/>
    <col min="5876" max="5876" width="8.5" customWidth="1"/>
    <col min="6128" max="6128" width="5.25" customWidth="1"/>
    <col min="6130" max="6130" width="21.3833333333333" customWidth="1"/>
    <col min="6132" max="6132" width="8.5" customWidth="1"/>
    <col min="6384" max="6384" width="5.25" customWidth="1"/>
    <col min="6386" max="6386" width="21.3833333333333" customWidth="1"/>
    <col min="6388" max="6388" width="8.5" customWidth="1"/>
    <col min="6640" max="6640" width="5.25" customWidth="1"/>
    <col min="6642" max="6642" width="21.3833333333333" customWidth="1"/>
    <col min="6644" max="6644" width="8.5" customWidth="1"/>
    <col min="6896" max="6896" width="5.25" customWidth="1"/>
    <col min="6898" max="6898" width="21.3833333333333" customWidth="1"/>
    <col min="6900" max="6900" width="8.5" customWidth="1"/>
    <col min="7152" max="7152" width="5.25" customWidth="1"/>
    <col min="7154" max="7154" width="21.3833333333333" customWidth="1"/>
    <col min="7156" max="7156" width="8.5" customWidth="1"/>
    <col min="7408" max="7408" width="5.25" customWidth="1"/>
    <col min="7410" max="7410" width="21.3833333333333" customWidth="1"/>
    <col min="7412" max="7412" width="8.5" customWidth="1"/>
    <col min="7664" max="7664" width="5.25" customWidth="1"/>
    <col min="7666" max="7666" width="21.3833333333333" customWidth="1"/>
    <col min="7668" max="7668" width="8.5" customWidth="1"/>
    <col min="7920" max="7920" width="5.25" customWidth="1"/>
    <col min="7922" max="7922" width="21.3833333333333" customWidth="1"/>
    <col min="7924" max="7924" width="8.5" customWidth="1"/>
    <col min="8176" max="8176" width="5.25" customWidth="1"/>
    <col min="8178" max="8178" width="21.3833333333333" customWidth="1"/>
    <col min="8180" max="8180" width="8.5" customWidth="1"/>
    <col min="8432" max="8432" width="5.25" customWidth="1"/>
    <col min="8434" max="8434" width="21.3833333333333" customWidth="1"/>
    <col min="8436" max="8436" width="8.5" customWidth="1"/>
    <col min="8688" max="8688" width="5.25" customWidth="1"/>
    <col min="8690" max="8690" width="21.3833333333333" customWidth="1"/>
    <col min="8692" max="8692" width="8.5" customWidth="1"/>
    <col min="8944" max="8944" width="5.25" customWidth="1"/>
    <col min="8946" max="8946" width="21.3833333333333" customWidth="1"/>
    <col min="8948" max="8948" width="8.5" customWidth="1"/>
    <col min="9200" max="9200" width="5.25" customWidth="1"/>
    <col min="9202" max="9202" width="21.3833333333333" customWidth="1"/>
    <col min="9204" max="9204" width="8.5" customWidth="1"/>
    <col min="9456" max="9456" width="5.25" customWidth="1"/>
    <col min="9458" max="9458" width="21.3833333333333" customWidth="1"/>
    <col min="9460" max="9460" width="8.5" customWidth="1"/>
    <col min="9712" max="9712" width="5.25" customWidth="1"/>
    <col min="9714" max="9714" width="21.3833333333333" customWidth="1"/>
    <col min="9716" max="9716" width="8.5" customWidth="1"/>
    <col min="9968" max="9968" width="5.25" customWidth="1"/>
    <col min="9970" max="9970" width="21.3833333333333" customWidth="1"/>
    <col min="9972" max="9972" width="8.5" customWidth="1"/>
    <col min="10224" max="10224" width="5.25" customWidth="1"/>
    <col min="10226" max="10226" width="21.3833333333333" customWidth="1"/>
    <col min="10228" max="10228" width="8.5" customWidth="1"/>
    <col min="10480" max="10480" width="5.25" customWidth="1"/>
    <col min="10482" max="10482" width="21.3833333333333" customWidth="1"/>
    <col min="10484" max="10484" width="8.5" customWidth="1"/>
    <col min="10736" max="10736" width="5.25" customWidth="1"/>
    <col min="10738" max="10738" width="21.3833333333333" customWidth="1"/>
    <col min="10740" max="10740" width="8.5" customWidth="1"/>
    <col min="10992" max="10992" width="5.25" customWidth="1"/>
    <col min="10994" max="10994" width="21.3833333333333" customWidth="1"/>
    <col min="10996" max="10996" width="8.5" customWidth="1"/>
    <col min="11248" max="11248" width="5.25" customWidth="1"/>
    <col min="11250" max="11250" width="21.3833333333333" customWidth="1"/>
    <col min="11252" max="11252" width="8.5" customWidth="1"/>
    <col min="11504" max="11504" width="5.25" customWidth="1"/>
    <col min="11506" max="11506" width="21.3833333333333" customWidth="1"/>
    <col min="11508" max="11508" width="8.5" customWidth="1"/>
    <col min="11760" max="11760" width="5.25" customWidth="1"/>
    <col min="11762" max="11762" width="21.3833333333333" customWidth="1"/>
    <col min="11764" max="11764" width="8.5" customWidth="1"/>
    <col min="12016" max="12016" width="5.25" customWidth="1"/>
    <col min="12018" max="12018" width="21.3833333333333" customWidth="1"/>
    <col min="12020" max="12020" width="8.5" customWidth="1"/>
    <col min="12272" max="12272" width="5.25" customWidth="1"/>
    <col min="12274" max="12274" width="21.3833333333333" customWidth="1"/>
    <col min="12276" max="12276" width="8.5" customWidth="1"/>
    <col min="12528" max="12528" width="5.25" customWidth="1"/>
    <col min="12530" max="12530" width="21.3833333333333" customWidth="1"/>
    <col min="12532" max="12532" width="8.5" customWidth="1"/>
    <col min="12784" max="12784" width="5.25" customWidth="1"/>
    <col min="12786" max="12786" width="21.3833333333333" customWidth="1"/>
    <col min="12788" max="12788" width="8.5" customWidth="1"/>
    <col min="13040" max="13040" width="5.25" customWidth="1"/>
    <col min="13042" max="13042" width="21.3833333333333" customWidth="1"/>
    <col min="13044" max="13044" width="8.5" customWidth="1"/>
    <col min="13296" max="13296" width="5.25" customWidth="1"/>
    <col min="13298" max="13298" width="21.3833333333333" customWidth="1"/>
    <col min="13300" max="13300" width="8.5" customWidth="1"/>
    <col min="13552" max="13552" width="5.25" customWidth="1"/>
    <col min="13554" max="13554" width="21.3833333333333" customWidth="1"/>
    <col min="13556" max="13556" width="8.5" customWidth="1"/>
    <col min="13808" max="13808" width="5.25" customWidth="1"/>
    <col min="13810" max="13810" width="21.3833333333333" customWidth="1"/>
    <col min="13812" max="13812" width="8.5" customWidth="1"/>
    <col min="14064" max="14064" width="5.25" customWidth="1"/>
    <col min="14066" max="14066" width="21.3833333333333" customWidth="1"/>
    <col min="14068" max="14068" width="8.5" customWidth="1"/>
    <col min="14320" max="14320" width="5.25" customWidth="1"/>
    <col min="14322" max="14322" width="21.3833333333333" customWidth="1"/>
    <col min="14324" max="14324" width="8.5" customWidth="1"/>
    <col min="14576" max="14576" width="5.25" customWidth="1"/>
    <col min="14578" max="14578" width="21.3833333333333" customWidth="1"/>
    <col min="14580" max="14580" width="8.5" customWidth="1"/>
    <col min="14832" max="14832" width="5.25" customWidth="1"/>
    <col min="14834" max="14834" width="21.3833333333333" customWidth="1"/>
    <col min="14836" max="14836" width="8.5" customWidth="1"/>
    <col min="15088" max="15088" width="5.25" customWidth="1"/>
    <col min="15090" max="15090" width="21.3833333333333" customWidth="1"/>
    <col min="15092" max="15092" width="8.5" customWidth="1"/>
    <col min="15344" max="15344" width="5.25" customWidth="1"/>
    <col min="15346" max="15346" width="21.3833333333333" customWidth="1"/>
    <col min="15348" max="15348" width="8.5" customWidth="1"/>
    <col min="15600" max="15600" width="5.25" customWidth="1"/>
    <col min="15602" max="15602" width="21.3833333333333" customWidth="1"/>
    <col min="15604" max="15604" width="8.5" customWidth="1"/>
    <col min="15856" max="15856" width="5.25" customWidth="1"/>
    <col min="15858" max="15858" width="21.3833333333333" customWidth="1"/>
    <col min="15860" max="15860" width="8.5" customWidth="1"/>
    <col min="16112" max="16112" width="5.25" customWidth="1"/>
    <col min="16114" max="16114" width="21.3833333333333" customWidth="1"/>
    <col min="16116" max="16116" width="8.5" customWidth="1"/>
    <col min="16362" max="16379" width="9" customWidth="1"/>
  </cols>
  <sheetData>
    <row r="1" s="238" customFormat="1" ht="17.1" customHeight="1" spans="1:9">
      <c r="A1" s="466"/>
      <c r="B1" s="466"/>
      <c r="E1" s="466"/>
      <c r="F1" s="466"/>
      <c r="G1" s="467"/>
      <c r="H1" s="466"/>
      <c r="I1" s="466"/>
    </row>
    <row r="2" s="238" customFormat="1" ht="17.1" customHeight="1" spans="1:237">
      <c r="A2" s="246" t="s">
        <v>113</v>
      </c>
      <c r="B2" s="246"/>
      <c r="C2" s="246"/>
      <c r="D2" s="246"/>
      <c r="E2" s="246"/>
      <c r="F2" s="246"/>
      <c r="G2" s="246"/>
      <c r="H2" s="246"/>
      <c r="I2" s="246"/>
      <c r="J2" s="350"/>
      <c r="K2" s="350"/>
      <c r="L2" s="350"/>
      <c r="M2" s="350"/>
      <c r="N2" s="350"/>
      <c r="O2" s="350"/>
      <c r="P2" s="350"/>
      <c r="Q2" s="350"/>
      <c r="R2" s="350"/>
      <c r="S2" s="350"/>
      <c r="T2" s="350"/>
      <c r="U2" s="350"/>
      <c r="V2" s="350"/>
      <c r="W2" s="350"/>
      <c r="X2" s="350"/>
      <c r="Y2" s="350"/>
      <c r="Z2" s="350"/>
      <c r="AA2" s="350"/>
      <c r="AB2" s="350"/>
      <c r="AC2" s="350"/>
      <c r="AD2" s="350"/>
      <c r="AE2" s="350"/>
      <c r="AF2" s="350"/>
      <c r="AG2" s="350"/>
      <c r="AH2" s="350"/>
      <c r="AI2" s="350"/>
      <c r="AJ2" s="350"/>
      <c r="AK2" s="350"/>
      <c r="AL2" s="350"/>
      <c r="AM2" s="350"/>
      <c r="AN2" s="350"/>
      <c r="AO2" s="350"/>
      <c r="AP2" s="350"/>
      <c r="AQ2" s="350"/>
      <c r="AR2" s="350"/>
      <c r="AS2" s="350"/>
      <c r="AT2" s="350"/>
      <c r="AU2" s="350"/>
      <c r="AV2" s="350"/>
      <c r="AW2" s="350"/>
      <c r="AX2" s="350"/>
      <c r="AY2" s="350"/>
      <c r="AZ2" s="350"/>
      <c r="BA2" s="350"/>
      <c r="BB2" s="350"/>
      <c r="BC2" s="350"/>
      <c r="BD2" s="350"/>
      <c r="BE2" s="350"/>
      <c r="BF2" s="350"/>
      <c r="BG2" s="350"/>
      <c r="BH2" s="350"/>
      <c r="BI2" s="350"/>
      <c r="BJ2" s="350"/>
      <c r="BK2" s="350"/>
      <c r="BL2" s="350"/>
      <c r="BM2" s="350"/>
      <c r="BN2" s="350"/>
      <c r="BO2" s="350"/>
      <c r="BP2" s="350"/>
      <c r="BQ2" s="350"/>
      <c r="BR2" s="350"/>
      <c r="BS2" s="350"/>
      <c r="BT2" s="350"/>
      <c r="BU2" s="350"/>
      <c r="BV2" s="350"/>
      <c r="BW2" s="350"/>
      <c r="BX2" s="350"/>
      <c r="BY2" s="350"/>
      <c r="BZ2" s="350"/>
      <c r="CA2" s="350"/>
      <c r="CB2" s="350"/>
      <c r="CC2" s="350"/>
      <c r="CD2" s="350"/>
      <c r="CE2" s="350"/>
      <c r="CF2" s="350"/>
      <c r="CG2" s="350"/>
      <c r="CH2" s="350"/>
      <c r="CI2" s="350"/>
      <c r="CJ2" s="350"/>
      <c r="CK2" s="350"/>
      <c r="CL2" s="350"/>
      <c r="CM2" s="350"/>
      <c r="CN2" s="350"/>
      <c r="CO2" s="350"/>
      <c r="CP2" s="350"/>
      <c r="CQ2" s="350"/>
      <c r="CR2" s="350"/>
      <c r="CS2" s="350"/>
      <c r="CT2" s="350"/>
      <c r="CU2" s="350"/>
      <c r="CV2" s="350"/>
      <c r="CW2" s="350"/>
      <c r="CX2" s="350"/>
      <c r="CY2" s="350"/>
      <c r="CZ2" s="350"/>
      <c r="DA2" s="350"/>
      <c r="DB2" s="350"/>
      <c r="DC2" s="350"/>
      <c r="DD2" s="350"/>
      <c r="DE2" s="350"/>
      <c r="DF2" s="350"/>
      <c r="DG2" s="350"/>
      <c r="DH2" s="350"/>
      <c r="DI2" s="350"/>
      <c r="DJ2" s="350"/>
      <c r="DK2" s="350"/>
      <c r="DL2" s="350"/>
      <c r="DM2" s="350"/>
      <c r="DN2" s="350"/>
      <c r="DO2" s="350"/>
      <c r="DP2" s="350"/>
      <c r="DQ2" s="350"/>
      <c r="DR2" s="350"/>
      <c r="DS2" s="350"/>
      <c r="DT2" s="350"/>
      <c r="DU2" s="350"/>
      <c r="DV2" s="350"/>
      <c r="DW2" s="350"/>
      <c r="DX2" s="350"/>
      <c r="DY2" s="350"/>
      <c r="DZ2" s="350"/>
      <c r="EA2" s="350"/>
      <c r="EB2" s="350"/>
      <c r="EC2" s="350"/>
      <c r="ED2" s="350"/>
      <c r="EE2" s="350"/>
      <c r="EF2" s="350"/>
      <c r="EG2" s="350"/>
      <c r="EH2" s="350"/>
      <c r="EI2" s="350"/>
      <c r="EJ2" s="350"/>
      <c r="EK2" s="350"/>
      <c r="EL2" s="350"/>
      <c r="EM2" s="350"/>
      <c r="EN2" s="350"/>
      <c r="EO2" s="350"/>
      <c r="EP2" s="350"/>
      <c r="EQ2" s="350"/>
      <c r="ER2" s="350"/>
      <c r="ES2" s="350"/>
      <c r="ET2" s="350"/>
      <c r="EU2" s="350"/>
      <c r="EV2" s="350"/>
      <c r="EW2" s="350"/>
      <c r="EX2" s="350"/>
      <c r="EY2" s="350"/>
      <c r="EZ2" s="350"/>
      <c r="FA2" s="350"/>
      <c r="FB2" s="350"/>
      <c r="FC2" s="350"/>
      <c r="FD2" s="350"/>
      <c r="FE2" s="350"/>
      <c r="FF2" s="350"/>
      <c r="FG2" s="350"/>
      <c r="FH2" s="350"/>
      <c r="FI2" s="350"/>
      <c r="FJ2" s="350"/>
      <c r="FK2" s="350"/>
      <c r="FL2" s="350"/>
      <c r="FM2" s="350"/>
      <c r="FN2" s="350"/>
      <c r="FO2" s="350"/>
      <c r="FP2" s="350"/>
      <c r="FQ2" s="350"/>
      <c r="FR2" s="350"/>
      <c r="FS2" s="350"/>
      <c r="FT2" s="350"/>
      <c r="FU2" s="350"/>
      <c r="FV2" s="350"/>
      <c r="FW2" s="350"/>
      <c r="FX2" s="350"/>
      <c r="FY2" s="350"/>
      <c r="FZ2" s="350"/>
      <c r="GA2" s="350"/>
      <c r="GB2" s="350"/>
      <c r="GC2" s="350"/>
      <c r="GD2" s="350"/>
      <c r="GE2" s="350"/>
      <c r="GF2" s="350"/>
      <c r="GG2" s="350"/>
      <c r="GH2" s="350"/>
      <c r="GI2" s="350"/>
      <c r="GJ2" s="350"/>
      <c r="GK2" s="350"/>
      <c r="GL2" s="350"/>
      <c r="GM2" s="350"/>
      <c r="GN2" s="350"/>
      <c r="GO2" s="350"/>
      <c r="GP2" s="350"/>
      <c r="GQ2" s="350"/>
      <c r="GR2" s="350"/>
      <c r="GS2" s="350"/>
      <c r="GT2" s="350"/>
      <c r="GU2" s="350"/>
      <c r="GV2" s="350"/>
      <c r="GW2" s="350"/>
      <c r="GX2" s="350"/>
      <c r="GY2" s="350"/>
      <c r="GZ2" s="350"/>
      <c r="HA2" s="350"/>
      <c r="HB2" s="350"/>
      <c r="HC2" s="350"/>
      <c r="HD2" s="350"/>
      <c r="HE2" s="350"/>
      <c r="HF2" s="350"/>
      <c r="HG2" s="350"/>
      <c r="HH2" s="350"/>
      <c r="HI2" s="350"/>
      <c r="HJ2" s="350"/>
      <c r="HK2" s="350"/>
      <c r="HL2" s="350"/>
      <c r="HM2" s="350"/>
      <c r="HN2" s="350"/>
      <c r="HO2" s="350"/>
      <c r="HP2" s="350"/>
      <c r="HQ2" s="350"/>
      <c r="HR2" s="350"/>
      <c r="HS2" s="350"/>
      <c r="HT2" s="350"/>
      <c r="HU2" s="350"/>
      <c r="HV2" s="350"/>
      <c r="HW2" s="350"/>
      <c r="HX2" s="350"/>
      <c r="HY2" s="350"/>
      <c r="HZ2" s="350"/>
      <c r="IA2" s="350"/>
      <c r="IB2" s="350"/>
      <c r="IC2" s="350"/>
    </row>
    <row r="3" s="238" customFormat="1" ht="17.1" customHeight="1" spans="1:242">
      <c r="A3" s="247" t="s">
        <v>114</v>
      </c>
      <c r="B3" s="247"/>
      <c r="C3" s="247"/>
      <c r="D3" s="247"/>
      <c r="E3" s="247"/>
      <c r="F3" s="248" t="s">
        <v>115</v>
      </c>
      <c r="G3" s="248"/>
      <c r="H3" s="248"/>
      <c r="I3" s="283"/>
      <c r="J3" s="283"/>
      <c r="K3" s="283"/>
      <c r="L3" s="283"/>
      <c r="M3" s="283"/>
      <c r="N3" s="283"/>
      <c r="O3" s="283"/>
      <c r="P3" s="283"/>
      <c r="Q3" s="283"/>
      <c r="R3" s="283"/>
      <c r="S3" s="283"/>
      <c r="T3" s="283"/>
      <c r="U3" s="283"/>
      <c r="V3" s="28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row>
    <row r="4" s="238" customFormat="1" ht="17.1" customHeight="1" spans="1:237">
      <c r="A4" s="249" t="s">
        <v>8</v>
      </c>
      <c r="B4" s="250" t="s">
        <v>116</v>
      </c>
      <c r="C4" s="249" t="s">
        <v>117</v>
      </c>
      <c r="D4" s="251" t="s">
        <v>118</v>
      </c>
      <c r="E4" s="249" t="s">
        <v>10</v>
      </c>
      <c r="F4" s="252" t="s">
        <v>11</v>
      </c>
      <c r="G4" s="253" t="s">
        <v>119</v>
      </c>
      <c r="H4" s="254"/>
      <c r="I4" s="249" t="s">
        <v>120</v>
      </c>
      <c r="J4" s="351"/>
      <c r="K4" s="351"/>
      <c r="L4" s="351"/>
      <c r="M4" s="351"/>
      <c r="N4" s="351"/>
      <c r="O4" s="351"/>
      <c r="P4" s="351"/>
      <c r="Q4" s="351"/>
      <c r="R4" s="351"/>
      <c r="S4" s="351"/>
      <c r="T4" s="351"/>
      <c r="U4" s="351"/>
      <c r="V4" s="351"/>
      <c r="W4" s="351"/>
      <c r="X4" s="351"/>
      <c r="Y4" s="351"/>
      <c r="Z4" s="351"/>
      <c r="AA4" s="351"/>
      <c r="AB4" s="351"/>
      <c r="AC4" s="351"/>
      <c r="AD4" s="351"/>
      <c r="AE4" s="351"/>
      <c r="AF4" s="351"/>
      <c r="AG4" s="351"/>
      <c r="AH4" s="351"/>
      <c r="AI4" s="351"/>
      <c r="AJ4" s="351"/>
      <c r="AK4" s="351"/>
      <c r="AL4" s="351"/>
      <c r="AM4" s="351"/>
      <c r="AN4" s="351"/>
      <c r="AO4" s="351"/>
      <c r="AP4" s="351"/>
      <c r="AQ4" s="351"/>
      <c r="AR4" s="351"/>
      <c r="AS4" s="351"/>
      <c r="AT4" s="351"/>
      <c r="AU4" s="351"/>
      <c r="AV4" s="351"/>
      <c r="AW4" s="351"/>
      <c r="AX4" s="351"/>
      <c r="AY4" s="351"/>
      <c r="AZ4" s="351"/>
      <c r="BA4" s="351"/>
      <c r="BB4" s="351"/>
      <c r="BC4" s="351"/>
      <c r="BD4" s="351"/>
      <c r="BE4" s="351"/>
      <c r="BF4" s="351"/>
      <c r="BG4" s="351"/>
      <c r="BH4" s="351"/>
      <c r="BI4" s="351"/>
      <c r="BJ4" s="351"/>
      <c r="BK4" s="351"/>
      <c r="BL4" s="351"/>
      <c r="BM4" s="351"/>
      <c r="BN4" s="351"/>
      <c r="BO4" s="351"/>
      <c r="BP4" s="351"/>
      <c r="BQ4" s="351"/>
      <c r="BR4" s="351"/>
      <c r="BS4" s="351"/>
      <c r="BT4" s="351"/>
      <c r="BU4" s="351"/>
      <c r="BV4" s="351"/>
      <c r="BW4" s="351"/>
      <c r="BX4" s="351"/>
      <c r="BY4" s="351"/>
      <c r="BZ4" s="351"/>
      <c r="CA4" s="351"/>
      <c r="CB4" s="351"/>
      <c r="CC4" s="351"/>
      <c r="CD4" s="351"/>
      <c r="CE4" s="351"/>
      <c r="CF4" s="351"/>
      <c r="CG4" s="351"/>
      <c r="CH4" s="351"/>
      <c r="CI4" s="351"/>
      <c r="CJ4" s="351"/>
      <c r="CK4" s="351"/>
      <c r="CL4" s="351"/>
      <c r="CM4" s="351"/>
      <c r="CN4" s="351"/>
      <c r="CO4" s="351"/>
      <c r="CP4" s="351"/>
      <c r="CQ4" s="351"/>
      <c r="CR4" s="351"/>
      <c r="CS4" s="351"/>
      <c r="CT4" s="351"/>
      <c r="CU4" s="351"/>
      <c r="CV4" s="351"/>
      <c r="CW4" s="351"/>
      <c r="CX4" s="351"/>
      <c r="CY4" s="351"/>
      <c r="CZ4" s="351"/>
      <c r="DA4" s="351"/>
      <c r="DB4" s="351"/>
      <c r="DC4" s="351"/>
      <c r="DD4" s="351"/>
      <c r="DE4" s="351"/>
      <c r="DF4" s="351"/>
      <c r="DG4" s="351"/>
      <c r="DH4" s="351"/>
      <c r="DI4" s="351"/>
      <c r="DJ4" s="351"/>
      <c r="DK4" s="351"/>
      <c r="DL4" s="351"/>
      <c r="DM4" s="351"/>
      <c r="DN4" s="351"/>
      <c r="DO4" s="351"/>
      <c r="DP4" s="351"/>
      <c r="DQ4" s="351"/>
      <c r="DR4" s="351"/>
      <c r="DS4" s="351"/>
      <c r="DT4" s="351"/>
      <c r="DU4" s="351"/>
      <c r="DV4" s="351"/>
      <c r="DW4" s="351"/>
      <c r="DX4" s="351"/>
      <c r="DY4" s="351"/>
      <c r="DZ4" s="351"/>
      <c r="EA4" s="351"/>
      <c r="EB4" s="351"/>
      <c r="EC4" s="351"/>
      <c r="ED4" s="351"/>
      <c r="EE4" s="351"/>
      <c r="EF4" s="351"/>
      <c r="EG4" s="351"/>
      <c r="EH4" s="351"/>
      <c r="EI4" s="351"/>
      <c r="EJ4" s="351"/>
      <c r="EK4" s="351"/>
      <c r="EL4" s="351"/>
      <c r="EM4" s="351"/>
      <c r="EN4" s="351"/>
      <c r="EO4" s="351"/>
      <c r="EP4" s="351"/>
      <c r="EQ4" s="351"/>
      <c r="ER4" s="351"/>
      <c r="ES4" s="351"/>
      <c r="ET4" s="351"/>
      <c r="EU4" s="351"/>
      <c r="EV4" s="351"/>
      <c r="EW4" s="351"/>
      <c r="EX4" s="351"/>
      <c r="EY4" s="351"/>
      <c r="EZ4" s="351"/>
      <c r="FA4" s="351"/>
      <c r="FB4" s="351"/>
      <c r="FC4" s="351"/>
      <c r="FD4" s="351"/>
      <c r="FE4" s="351"/>
      <c r="FF4" s="351"/>
      <c r="FG4" s="351"/>
      <c r="FH4" s="351"/>
      <c r="FI4" s="351"/>
      <c r="FJ4" s="351"/>
      <c r="FK4" s="351"/>
      <c r="FL4" s="351"/>
      <c r="FM4" s="351"/>
      <c r="FN4" s="351"/>
      <c r="FO4" s="351"/>
      <c r="FP4" s="351"/>
      <c r="FQ4" s="351"/>
      <c r="FR4" s="351"/>
      <c r="FS4" s="351"/>
      <c r="FT4" s="351"/>
      <c r="FU4" s="351"/>
      <c r="FV4" s="351"/>
      <c r="FW4" s="351"/>
      <c r="FX4" s="351"/>
      <c r="FY4" s="351"/>
      <c r="FZ4" s="351"/>
      <c r="GA4" s="351"/>
      <c r="GB4" s="351"/>
      <c r="GC4" s="351"/>
      <c r="GD4" s="351"/>
      <c r="GE4" s="351"/>
      <c r="GF4" s="351"/>
      <c r="GG4" s="351"/>
      <c r="GH4" s="351"/>
      <c r="GI4" s="351"/>
      <c r="GJ4" s="351"/>
      <c r="GK4" s="351"/>
      <c r="GL4" s="351"/>
      <c r="GM4" s="351"/>
      <c r="GN4" s="351"/>
      <c r="GO4" s="351"/>
      <c r="GP4" s="351"/>
      <c r="GQ4" s="351"/>
      <c r="GR4" s="351"/>
      <c r="GS4" s="351"/>
      <c r="GT4" s="351"/>
      <c r="GU4" s="351"/>
      <c r="GV4" s="351"/>
      <c r="GW4" s="351"/>
      <c r="GX4" s="351"/>
      <c r="GY4" s="351"/>
      <c r="GZ4" s="351"/>
      <c r="HA4" s="351"/>
      <c r="HB4" s="351"/>
      <c r="HC4" s="351"/>
      <c r="HD4" s="351"/>
      <c r="HE4" s="351"/>
      <c r="HF4" s="351"/>
      <c r="HG4" s="351"/>
      <c r="HH4" s="351"/>
      <c r="HI4" s="351"/>
      <c r="HJ4" s="351"/>
      <c r="HK4" s="351"/>
      <c r="HL4" s="351"/>
      <c r="HM4" s="351"/>
      <c r="HN4" s="351"/>
      <c r="HO4" s="351"/>
      <c r="HP4" s="351"/>
      <c r="HQ4" s="351"/>
      <c r="HR4" s="351"/>
      <c r="HS4" s="351"/>
      <c r="HT4" s="351"/>
      <c r="HU4" s="351"/>
      <c r="HV4" s="351"/>
      <c r="HW4" s="351"/>
      <c r="HX4" s="351"/>
      <c r="HY4" s="351"/>
      <c r="HZ4" s="351"/>
      <c r="IA4" s="351"/>
      <c r="IB4" s="351"/>
      <c r="IC4" s="351"/>
    </row>
    <row r="5" s="238" customFormat="1" ht="17.1" customHeight="1" spans="1:237">
      <c r="A5" s="249"/>
      <c r="B5" s="250"/>
      <c r="C5" s="249"/>
      <c r="D5" s="255"/>
      <c r="E5" s="249"/>
      <c r="F5" s="252"/>
      <c r="G5" s="249" t="s">
        <v>121</v>
      </c>
      <c r="H5" s="256" t="s">
        <v>122</v>
      </c>
      <c r="I5" s="249"/>
      <c r="J5" s="351"/>
      <c r="K5" s="351"/>
      <c r="L5" s="351"/>
      <c r="M5" s="351"/>
      <c r="N5" s="351"/>
      <c r="O5" s="351"/>
      <c r="P5" s="351"/>
      <c r="Q5" s="351"/>
      <c r="R5" s="351"/>
      <c r="S5" s="351"/>
      <c r="T5" s="351"/>
      <c r="U5" s="351"/>
      <c r="V5" s="351"/>
      <c r="W5" s="351"/>
      <c r="X5" s="351"/>
      <c r="Y5" s="351"/>
      <c r="Z5" s="351"/>
      <c r="AA5" s="351"/>
      <c r="AB5" s="351"/>
      <c r="AC5" s="351"/>
      <c r="AD5" s="351"/>
      <c r="AE5" s="351"/>
      <c r="AF5" s="351"/>
      <c r="AG5" s="351"/>
      <c r="AH5" s="351"/>
      <c r="AI5" s="351"/>
      <c r="AJ5" s="351"/>
      <c r="AK5" s="351"/>
      <c r="AL5" s="351"/>
      <c r="AM5" s="351"/>
      <c r="AN5" s="351"/>
      <c r="AO5" s="351"/>
      <c r="AP5" s="351"/>
      <c r="AQ5" s="351"/>
      <c r="AR5" s="351"/>
      <c r="AS5" s="351"/>
      <c r="AT5" s="351"/>
      <c r="AU5" s="351"/>
      <c r="AV5" s="351"/>
      <c r="AW5" s="351"/>
      <c r="AX5" s="351"/>
      <c r="AY5" s="351"/>
      <c r="AZ5" s="351"/>
      <c r="BA5" s="351"/>
      <c r="BB5" s="351"/>
      <c r="BC5" s="351"/>
      <c r="BD5" s="351"/>
      <c r="BE5" s="351"/>
      <c r="BF5" s="351"/>
      <c r="BG5" s="351"/>
      <c r="BH5" s="351"/>
      <c r="BI5" s="351"/>
      <c r="BJ5" s="351"/>
      <c r="BK5" s="351"/>
      <c r="BL5" s="351"/>
      <c r="BM5" s="351"/>
      <c r="BN5" s="351"/>
      <c r="BO5" s="351"/>
      <c r="BP5" s="351"/>
      <c r="BQ5" s="351"/>
      <c r="BR5" s="351"/>
      <c r="BS5" s="351"/>
      <c r="BT5" s="351"/>
      <c r="BU5" s="351"/>
      <c r="BV5" s="351"/>
      <c r="BW5" s="351"/>
      <c r="BX5" s="351"/>
      <c r="BY5" s="351"/>
      <c r="BZ5" s="351"/>
      <c r="CA5" s="351"/>
      <c r="CB5" s="351"/>
      <c r="CC5" s="351"/>
      <c r="CD5" s="351"/>
      <c r="CE5" s="351"/>
      <c r="CF5" s="351"/>
      <c r="CG5" s="351"/>
      <c r="CH5" s="351"/>
      <c r="CI5" s="351"/>
      <c r="CJ5" s="351"/>
      <c r="CK5" s="351"/>
      <c r="CL5" s="351"/>
      <c r="CM5" s="351"/>
      <c r="CN5" s="351"/>
      <c r="CO5" s="351"/>
      <c r="CP5" s="351"/>
      <c r="CQ5" s="351"/>
      <c r="CR5" s="351"/>
      <c r="CS5" s="351"/>
      <c r="CT5" s="351"/>
      <c r="CU5" s="351"/>
      <c r="CV5" s="351"/>
      <c r="CW5" s="351"/>
      <c r="CX5" s="351"/>
      <c r="CY5" s="351"/>
      <c r="CZ5" s="351"/>
      <c r="DA5" s="351"/>
      <c r="DB5" s="351"/>
      <c r="DC5" s="351"/>
      <c r="DD5" s="351"/>
      <c r="DE5" s="351"/>
      <c r="DF5" s="351"/>
      <c r="DG5" s="351"/>
      <c r="DH5" s="351"/>
      <c r="DI5" s="351"/>
      <c r="DJ5" s="351"/>
      <c r="DK5" s="351"/>
      <c r="DL5" s="351"/>
      <c r="DM5" s="351"/>
      <c r="DN5" s="351"/>
      <c r="DO5" s="351"/>
      <c r="DP5" s="351"/>
      <c r="DQ5" s="351"/>
      <c r="DR5" s="351"/>
      <c r="DS5" s="351"/>
      <c r="DT5" s="351"/>
      <c r="DU5" s="351"/>
      <c r="DV5" s="351"/>
      <c r="DW5" s="351"/>
      <c r="DX5" s="351"/>
      <c r="DY5" s="351"/>
      <c r="DZ5" s="351"/>
      <c r="EA5" s="351"/>
      <c r="EB5" s="351"/>
      <c r="EC5" s="351"/>
      <c r="ED5" s="351"/>
      <c r="EE5" s="351"/>
      <c r="EF5" s="351"/>
      <c r="EG5" s="351"/>
      <c r="EH5" s="351"/>
      <c r="EI5" s="351"/>
      <c r="EJ5" s="351"/>
      <c r="EK5" s="351"/>
      <c r="EL5" s="351"/>
      <c r="EM5" s="351"/>
      <c r="EN5" s="351"/>
      <c r="EO5" s="351"/>
      <c r="EP5" s="351"/>
      <c r="EQ5" s="351"/>
      <c r="ER5" s="351"/>
      <c r="ES5" s="351"/>
      <c r="ET5" s="351"/>
      <c r="EU5" s="351"/>
      <c r="EV5" s="351"/>
      <c r="EW5" s="351"/>
      <c r="EX5" s="351"/>
      <c r="EY5" s="351"/>
      <c r="EZ5" s="351"/>
      <c r="FA5" s="351"/>
      <c r="FB5" s="351"/>
      <c r="FC5" s="351"/>
      <c r="FD5" s="351"/>
      <c r="FE5" s="351"/>
      <c r="FF5" s="351"/>
      <c r="FG5" s="351"/>
      <c r="FH5" s="351"/>
      <c r="FI5" s="351"/>
      <c r="FJ5" s="351"/>
      <c r="FK5" s="351"/>
      <c r="FL5" s="351"/>
      <c r="FM5" s="351"/>
      <c r="FN5" s="351"/>
      <c r="FO5" s="351"/>
      <c r="FP5" s="351"/>
      <c r="FQ5" s="351"/>
      <c r="FR5" s="351"/>
      <c r="FS5" s="351"/>
      <c r="FT5" s="351"/>
      <c r="FU5" s="351"/>
      <c r="FV5" s="351"/>
      <c r="FW5" s="351"/>
      <c r="FX5" s="351"/>
      <c r="FY5" s="351"/>
      <c r="FZ5" s="351"/>
      <c r="GA5" s="351"/>
      <c r="GB5" s="351"/>
      <c r="GC5" s="351"/>
      <c r="GD5" s="351"/>
      <c r="GE5" s="351"/>
      <c r="GF5" s="351"/>
      <c r="GG5" s="351"/>
      <c r="GH5" s="351"/>
      <c r="GI5" s="351"/>
      <c r="GJ5" s="351"/>
      <c r="GK5" s="351"/>
      <c r="GL5" s="351"/>
      <c r="GM5" s="351"/>
      <c r="GN5" s="351"/>
      <c r="GO5" s="351"/>
      <c r="GP5" s="351"/>
      <c r="GQ5" s="351"/>
      <c r="GR5" s="351"/>
      <c r="GS5" s="351"/>
      <c r="GT5" s="351"/>
      <c r="GU5" s="351"/>
      <c r="GV5" s="351"/>
      <c r="GW5" s="351"/>
      <c r="GX5" s="351"/>
      <c r="GY5" s="351"/>
      <c r="GZ5" s="351"/>
      <c r="HA5" s="351"/>
      <c r="HB5" s="351"/>
      <c r="HC5" s="351"/>
      <c r="HD5" s="351"/>
      <c r="HE5" s="351"/>
      <c r="HF5" s="351"/>
      <c r="HG5" s="351"/>
      <c r="HH5" s="351"/>
      <c r="HI5" s="351"/>
      <c r="HJ5" s="351"/>
      <c r="HK5" s="351"/>
      <c r="HL5" s="351"/>
      <c r="HM5" s="351"/>
      <c r="HN5" s="351"/>
      <c r="HO5" s="351"/>
      <c r="HP5" s="351"/>
      <c r="HQ5" s="351"/>
      <c r="HR5" s="351"/>
      <c r="HS5" s="351"/>
      <c r="HT5" s="351"/>
      <c r="HU5" s="351"/>
      <c r="HV5" s="351"/>
      <c r="HW5" s="351"/>
      <c r="HX5" s="351"/>
      <c r="HY5" s="351"/>
      <c r="HZ5" s="351"/>
      <c r="IA5" s="351"/>
      <c r="IB5" s="351"/>
      <c r="IC5" s="351"/>
    </row>
    <row r="6" s="85" customFormat="1" ht="18.75" customHeight="1" spans="1:9">
      <c r="A6" s="257"/>
      <c r="B6" s="292"/>
      <c r="C6" s="468" t="s">
        <v>479</v>
      </c>
      <c r="E6" s="257" t="s">
        <v>253</v>
      </c>
      <c r="F6" s="375">
        <v>4859.62</v>
      </c>
      <c r="G6" s="292"/>
      <c r="H6" s="261"/>
      <c r="I6" s="261"/>
    </row>
    <row r="7" s="240" customFormat="1" ht="23.25" customHeight="1" spans="1:9">
      <c r="A7" s="278"/>
      <c r="B7" s="279"/>
      <c r="C7" s="262" t="s">
        <v>16</v>
      </c>
      <c r="D7" s="263"/>
      <c r="E7" s="378"/>
      <c r="F7" s="469"/>
      <c r="G7" s="278"/>
      <c r="H7" s="278"/>
      <c r="I7" s="278"/>
    </row>
    <row r="8" s="240" customFormat="1" ht="11.25" spans="2:6">
      <c r="B8" s="281"/>
      <c r="E8" s="380"/>
      <c r="F8" s="381"/>
    </row>
    <row r="9" s="240" customFormat="1" ht="11.25" spans="2:6">
      <c r="B9" s="281"/>
      <c r="E9" s="380"/>
      <c r="F9" s="381"/>
    </row>
    <row r="10" s="240" customFormat="1" ht="11.25" spans="2:6">
      <c r="B10" s="281"/>
      <c r="E10" s="380"/>
      <c r="F10" s="381"/>
    </row>
    <row r="11" s="240" customFormat="1" ht="11.25" spans="2:6">
      <c r="B11" s="281"/>
      <c r="E11" s="380"/>
      <c r="F11" s="381"/>
    </row>
    <row r="12" s="240" customFormat="1" ht="11.25" spans="2:6">
      <c r="B12" s="281"/>
      <c r="E12" s="380"/>
      <c r="F12" s="381"/>
    </row>
    <row r="13" s="240" customFormat="1" ht="11.25" spans="2:6">
      <c r="B13" s="281"/>
      <c r="E13" s="380"/>
      <c r="F13" s="381"/>
    </row>
    <row r="14" s="240" customFormat="1" ht="11.25" spans="2:6">
      <c r="B14" s="281"/>
      <c r="E14" s="380"/>
      <c r="F14" s="381"/>
    </row>
    <row r="15" s="240" customFormat="1" ht="11.25" spans="2:6">
      <c r="B15" s="281"/>
      <c r="E15" s="380"/>
      <c r="F15" s="381"/>
    </row>
    <row r="16" s="240" customFormat="1" ht="11.25" spans="2:6">
      <c r="B16" s="281"/>
      <c r="E16" s="380"/>
      <c r="F16" s="381"/>
    </row>
    <row r="17" s="240" customFormat="1" ht="11.25" spans="2:6">
      <c r="B17" s="281"/>
      <c r="E17" s="380"/>
      <c r="F17" s="381"/>
    </row>
    <row r="18" s="240" customFormat="1" ht="11.25" spans="2:6">
      <c r="B18" s="281"/>
      <c r="E18" s="380"/>
      <c r="F18" s="381"/>
    </row>
    <row r="19" s="240" customFormat="1" ht="11.25" spans="2:6">
      <c r="B19" s="281"/>
      <c r="E19" s="380"/>
      <c r="F19" s="381"/>
    </row>
    <row r="20" s="240" customFormat="1" ht="11.25" spans="2:6">
      <c r="B20" s="281"/>
      <c r="E20" s="380"/>
      <c r="F20" s="381"/>
    </row>
    <row r="21" s="240" customFormat="1" ht="11.25" spans="2:6">
      <c r="B21" s="281"/>
      <c r="E21" s="380"/>
      <c r="F21" s="381"/>
    </row>
    <row r="22" s="240" customFormat="1" ht="11.25" spans="2:6">
      <c r="B22" s="281"/>
      <c r="E22" s="380"/>
      <c r="F22" s="381"/>
    </row>
    <row r="23" s="240" customFormat="1" ht="11.25" spans="2:6">
      <c r="B23" s="281"/>
      <c r="E23" s="380"/>
      <c r="F23" s="381"/>
    </row>
    <row r="24" s="240" customFormat="1" ht="11.25" spans="2:6">
      <c r="B24" s="281"/>
      <c r="E24" s="380"/>
      <c r="F24" s="381"/>
    </row>
    <row r="25" s="240" customFormat="1" ht="11.25" spans="2:6">
      <c r="B25" s="281"/>
      <c r="E25" s="380"/>
      <c r="F25" s="381"/>
    </row>
    <row r="26" s="240" customFormat="1" ht="11.25" spans="2:6">
      <c r="B26" s="281"/>
      <c r="E26" s="380"/>
      <c r="F26" s="381"/>
    </row>
    <row r="27" s="240" customFormat="1" ht="11.25" spans="2:6">
      <c r="B27" s="281"/>
      <c r="E27" s="380"/>
      <c r="F27" s="381"/>
    </row>
    <row r="28" s="240" customFormat="1" ht="11.25" spans="2:6">
      <c r="B28" s="281"/>
      <c r="E28" s="380"/>
      <c r="F28" s="381"/>
    </row>
    <row r="29" s="240" customFormat="1" ht="11.25" spans="2:6">
      <c r="B29" s="281"/>
      <c r="E29" s="380"/>
      <c r="F29" s="381"/>
    </row>
    <row r="30" s="240" customFormat="1" ht="11.25" spans="2:6">
      <c r="B30" s="281"/>
      <c r="E30" s="380"/>
      <c r="F30" s="381"/>
    </row>
    <row r="31" s="240" customFormat="1" ht="11.25" spans="2:6">
      <c r="B31" s="281"/>
      <c r="E31" s="380"/>
      <c r="F31" s="381"/>
    </row>
    <row r="32" s="240" customFormat="1" ht="11.25" spans="2:6">
      <c r="B32" s="281"/>
      <c r="E32" s="380"/>
      <c r="F32" s="381"/>
    </row>
    <row r="33" s="240" customFormat="1" ht="11.25" spans="2:6">
      <c r="B33" s="281"/>
      <c r="E33" s="380"/>
      <c r="F33" s="381"/>
    </row>
    <row r="34" s="240" customFormat="1" ht="11.25" spans="2:6">
      <c r="B34" s="281"/>
      <c r="E34" s="380"/>
      <c r="F34" s="381"/>
    </row>
    <row r="35" s="240" customFormat="1" ht="11.25" spans="2:6">
      <c r="B35" s="281"/>
      <c r="E35" s="380"/>
      <c r="F35" s="381"/>
    </row>
    <row r="36" s="240" customFormat="1" ht="11.25" spans="2:6">
      <c r="B36" s="281"/>
      <c r="E36" s="380"/>
      <c r="F36" s="381"/>
    </row>
    <row r="37" s="240" customFormat="1" ht="11.25" spans="2:6">
      <c r="B37" s="281"/>
      <c r="E37" s="380"/>
      <c r="F37" s="381"/>
    </row>
    <row r="38" s="240" customFormat="1" ht="11.25" spans="2:6">
      <c r="B38" s="281"/>
      <c r="E38" s="380"/>
      <c r="F38" s="381"/>
    </row>
    <row r="39" s="240" customFormat="1" ht="11.25" spans="2:6">
      <c r="B39" s="281"/>
      <c r="E39" s="380"/>
      <c r="F39" s="381"/>
    </row>
    <row r="40" s="240" customFormat="1" ht="11.25" spans="2:6">
      <c r="B40" s="281"/>
      <c r="E40" s="380"/>
      <c r="F40" s="381"/>
    </row>
    <row r="41" s="240" customFormat="1" ht="11.25" spans="2:6">
      <c r="B41" s="281"/>
      <c r="E41" s="380"/>
      <c r="F41" s="381"/>
    </row>
    <row r="42" s="240" customFormat="1" ht="11.25" spans="2:6">
      <c r="B42" s="281"/>
      <c r="E42" s="380"/>
      <c r="F42" s="381"/>
    </row>
    <row r="43" s="240" customFormat="1" ht="11.25" spans="2:6">
      <c r="B43" s="281"/>
      <c r="E43" s="380"/>
      <c r="F43" s="381"/>
    </row>
    <row r="44" s="240" customFormat="1" ht="11.25" spans="2:6">
      <c r="B44" s="281"/>
      <c r="E44" s="380"/>
      <c r="F44" s="381"/>
    </row>
    <row r="45" s="240" customFormat="1" ht="11.25" spans="2:6">
      <c r="B45" s="281"/>
      <c r="E45" s="380"/>
      <c r="F45" s="381"/>
    </row>
    <row r="46" s="240" customFormat="1" ht="11.25" spans="2:6">
      <c r="B46" s="281"/>
      <c r="E46" s="380"/>
      <c r="F46" s="381"/>
    </row>
    <row r="47" s="240" customFormat="1" ht="11.25" spans="2:6">
      <c r="B47" s="281"/>
      <c r="E47" s="380"/>
      <c r="F47" s="381"/>
    </row>
    <row r="48" s="240" customFormat="1" ht="11.25" spans="2:6">
      <c r="B48" s="281"/>
      <c r="E48" s="380"/>
      <c r="F48" s="381"/>
    </row>
    <row r="49" s="240" customFormat="1" ht="11.25" spans="2:6">
      <c r="B49" s="281"/>
      <c r="E49" s="380"/>
      <c r="F49" s="381"/>
    </row>
    <row r="50" s="240" customFormat="1" ht="11.25" spans="2:6">
      <c r="B50" s="281"/>
      <c r="E50" s="380"/>
      <c r="F50" s="381"/>
    </row>
    <row r="51" s="240" customFormat="1" ht="11.25" spans="2:6">
      <c r="B51" s="281"/>
      <c r="E51" s="380"/>
      <c r="F51" s="381"/>
    </row>
    <row r="52" s="240" customFormat="1" ht="11.25" spans="2:6">
      <c r="B52" s="281"/>
      <c r="E52" s="380"/>
      <c r="F52" s="381"/>
    </row>
    <row r="53" s="240" customFormat="1" ht="11.25" spans="2:6">
      <c r="B53" s="281"/>
      <c r="E53" s="380"/>
      <c r="F53" s="381"/>
    </row>
    <row r="54" s="240" customFormat="1" ht="11.25" spans="2:6">
      <c r="B54" s="281"/>
      <c r="E54" s="380"/>
      <c r="F54" s="381"/>
    </row>
    <row r="55" s="240" customFormat="1" ht="11.25" spans="2:6">
      <c r="B55" s="281"/>
      <c r="E55" s="380"/>
      <c r="F55" s="381"/>
    </row>
    <row r="56" s="240" customFormat="1" ht="11.25" spans="2:6">
      <c r="B56" s="281"/>
      <c r="E56" s="380"/>
      <c r="F56" s="381"/>
    </row>
    <row r="57" s="240" customFormat="1" ht="11.25" spans="2:6">
      <c r="B57" s="281"/>
      <c r="E57" s="380"/>
      <c r="F57" s="381"/>
    </row>
    <row r="58" s="240" customFormat="1" ht="11.25" spans="2:6">
      <c r="B58" s="281"/>
      <c r="E58" s="380"/>
      <c r="F58" s="381"/>
    </row>
    <row r="59" s="240" customFormat="1" ht="11.25" spans="2:6">
      <c r="B59" s="281"/>
      <c r="E59" s="380"/>
      <c r="F59" s="381"/>
    </row>
    <row r="60" s="240" customFormat="1" ht="11.25" spans="2:6">
      <c r="B60" s="281"/>
      <c r="E60" s="380"/>
      <c r="F60" s="381"/>
    </row>
    <row r="61" s="240" customFormat="1" ht="11.25" spans="2:6">
      <c r="B61" s="281"/>
      <c r="E61" s="380"/>
      <c r="F61" s="381"/>
    </row>
    <row r="62" s="240" customFormat="1" ht="11.25" spans="2:6">
      <c r="B62" s="281"/>
      <c r="E62" s="380"/>
      <c r="F62" s="381"/>
    </row>
    <row r="63" s="240" customFormat="1" ht="11.25" spans="2:6">
      <c r="B63" s="281"/>
      <c r="E63" s="380"/>
      <c r="F63" s="381"/>
    </row>
    <row r="64" s="240" customFormat="1" ht="11.25" spans="2:6">
      <c r="B64" s="281"/>
      <c r="E64" s="380"/>
      <c r="F64" s="381"/>
    </row>
    <row r="65" s="240" customFormat="1" ht="11.25" spans="2:6">
      <c r="B65" s="281"/>
      <c r="E65" s="380"/>
      <c r="F65" s="381"/>
    </row>
    <row r="66" s="240" customFormat="1" ht="11.25" spans="2:6">
      <c r="B66" s="281"/>
      <c r="E66" s="380"/>
      <c r="F66" s="381"/>
    </row>
    <row r="67" s="240" customFormat="1" ht="11.25" spans="2:6">
      <c r="B67" s="281"/>
      <c r="E67" s="380"/>
      <c r="F67" s="381"/>
    </row>
    <row r="68" s="240" customFormat="1" ht="11.25" spans="2:6">
      <c r="B68" s="281"/>
      <c r="E68" s="380"/>
      <c r="F68" s="381"/>
    </row>
    <row r="69" s="240" customFormat="1" ht="11.25" spans="2:6">
      <c r="B69" s="281"/>
      <c r="E69" s="380"/>
      <c r="F69" s="381"/>
    </row>
    <row r="70" s="240" customFormat="1" ht="11.25" spans="2:6">
      <c r="B70" s="281"/>
      <c r="E70" s="380"/>
      <c r="F70" s="381"/>
    </row>
    <row r="71" s="240" customFormat="1" ht="11.25" spans="2:6">
      <c r="B71" s="281"/>
      <c r="E71" s="380"/>
      <c r="F71" s="381"/>
    </row>
    <row r="72" s="240" customFormat="1" ht="11.25" spans="2:6">
      <c r="B72" s="281"/>
      <c r="E72" s="380"/>
      <c r="F72" s="381"/>
    </row>
    <row r="73" s="240" customFormat="1" ht="11.25" spans="2:6">
      <c r="B73" s="281"/>
      <c r="E73" s="380"/>
      <c r="F73" s="381"/>
    </row>
    <row r="74" s="240" customFormat="1" ht="11.25" spans="2:6">
      <c r="B74" s="281"/>
      <c r="E74" s="380"/>
      <c r="F74" s="381"/>
    </row>
  </sheetData>
  <customSheetViews>
    <customSheetView guid="{6CD32FDE-B892-4416-BE82-8B8C9CF2B414}" showPageBreaks="1" zeroValues="0">
      <selection activeCell="J20" sqref="J20"/>
      <pageMargins left="0.196850393700787" right="0.196850393700787" top="0.984251968503937" bottom="0.984251968503937" header="0.31496062992126" footer="0.31496062992126"/>
      <printOptions horizontalCentered="1"/>
      <pageSetup paperSize="9" orientation="landscape"/>
      <headerFooter>
        <oddFooter>&amp;C&amp;9&amp;P</oddFooter>
      </headerFooter>
    </customSheetView>
    <customSheetView guid="{6B5C7A8A-1F87-4590-9A44-BF58B2A0157B}" showPageBreaks="1" zeroValues="0" printArea="1">
      <selection activeCell="K1843" sqref="K1843"/>
      <pageMargins left="0.196850393700787" right="0.196850393700787" top="0.984251968503937" bottom="0.984251968503937" header="0.31496062992126" footer="0.31496062992126"/>
      <printOptions horizontalCentered="1" verticalCentered="1"/>
      <pageSetup paperSize="9" orientation="landscape"/>
      <headerFooter>
        <oddFooter>&amp;C&amp;9&amp;P</oddFooter>
      </headerFooter>
    </customSheetView>
    <customSheetView guid="{AD2683A8-8C57-42AC-A595-15EACEB7A384}" showPageBreaks="1" zeroValues="0" printArea="1">
      <selection activeCell="I13" sqref="I13"/>
      <pageMargins left="0.196850393700787" right="0.196850393700787" top="0.984251968503937" bottom="0.984251968503937" header="0.31496062992126" footer="0.31496062992126"/>
      <printOptions horizontalCentered="1" verticalCentered="1"/>
      <pageSetup paperSize="9" orientation="landscape"/>
      <headerFooter>
        <oddFooter>&amp;C&amp;9&amp;P</oddFooter>
      </headerFooter>
    </customSheetView>
  </customSheetViews>
  <mergeCells count="11">
    <mergeCell ref="A2:I2"/>
    <mergeCell ref="A3:E3"/>
    <mergeCell ref="F3:H3"/>
    <mergeCell ref="G4:H4"/>
    <mergeCell ref="A4:A5"/>
    <mergeCell ref="B4:B5"/>
    <mergeCell ref="C4:C5"/>
    <mergeCell ref="D4:D5"/>
    <mergeCell ref="E4:E5"/>
    <mergeCell ref="F4:F5"/>
    <mergeCell ref="I4:I5"/>
  </mergeCells>
  <printOptions horizontalCentered="1"/>
  <pageMargins left="0.196850393700787" right="0.196850393700787" top="0.984251968503937" bottom="0.393700787401575" header="0.31496062992126" footer="0.31496062992126"/>
  <pageSetup paperSize="9" orientation="landscape"/>
  <headerFooter>
    <oddFooter>&amp;C&amp;9&amp;P</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tabColor rgb="FF0BE535"/>
  </sheetPr>
  <dimension ref="A1:IE1018"/>
  <sheetViews>
    <sheetView showZeros="0" view="pageBreakPreview" zoomScaleNormal="100" workbookViewId="0">
      <pane xSplit="6" ySplit="5" topLeftCell="G6" activePane="bottomRight" state="frozen"/>
      <selection/>
      <selection pane="topRight"/>
      <selection pane="bottomLeft"/>
      <selection pane="bottomRight" activeCell="L11" sqref="L11"/>
    </sheetView>
  </sheetViews>
  <sheetFormatPr defaultColWidth="9" defaultRowHeight="15.6" customHeight="1"/>
  <cols>
    <col min="1" max="1" width="3.75" style="323" customWidth="1"/>
    <col min="2" max="2" width="7.88333333333333" style="323" customWidth="1"/>
    <col min="3" max="4" width="33.25" style="413" customWidth="1"/>
    <col min="5" max="5" width="6.63333333333333" style="324" customWidth="1"/>
    <col min="6" max="6" width="7.25" style="323" customWidth="1"/>
    <col min="7" max="9" width="9.25" style="324" customWidth="1"/>
    <col min="10" max="16384" width="9" style="324"/>
  </cols>
  <sheetData>
    <row r="1" s="237" customFormat="1" ht="12.75" spans="1:9">
      <c r="A1" s="243"/>
      <c r="B1" s="244"/>
      <c r="F1" s="243"/>
      <c r="G1" s="245"/>
      <c r="H1" s="245"/>
      <c r="I1" s="243"/>
    </row>
    <row r="2" s="238" customFormat="1" ht="17.1" customHeight="1" spans="1:72">
      <c r="A2" s="246" t="s">
        <v>113</v>
      </c>
      <c r="B2" s="246"/>
      <c r="C2" s="246"/>
      <c r="D2" s="246"/>
      <c r="E2" s="246"/>
      <c r="F2" s="246"/>
      <c r="G2" s="246"/>
      <c r="H2" s="246"/>
      <c r="I2" s="246"/>
      <c r="J2" s="350"/>
      <c r="K2" s="350"/>
      <c r="L2" s="350"/>
      <c r="M2" s="350"/>
      <c r="N2" s="350"/>
      <c r="O2" s="350"/>
      <c r="P2" s="350"/>
      <c r="Q2" s="350"/>
      <c r="R2" s="350"/>
      <c r="S2" s="350"/>
      <c r="T2" s="350"/>
      <c r="U2" s="350"/>
      <c r="V2" s="350"/>
      <c r="W2" s="350"/>
      <c r="X2" s="350"/>
      <c r="Y2" s="350"/>
      <c r="Z2" s="350"/>
      <c r="AA2" s="350"/>
      <c r="AB2" s="350"/>
      <c r="AC2" s="350"/>
      <c r="AD2" s="350"/>
      <c r="AE2" s="350"/>
      <c r="AF2" s="350"/>
      <c r="AG2" s="350"/>
      <c r="AH2" s="350"/>
      <c r="AI2" s="350"/>
      <c r="AJ2" s="350"/>
      <c r="AK2" s="350"/>
      <c r="AL2" s="350"/>
      <c r="AM2" s="350"/>
      <c r="AN2" s="350"/>
      <c r="AO2" s="350"/>
      <c r="AP2" s="350"/>
      <c r="AQ2" s="350"/>
      <c r="AR2" s="350"/>
      <c r="AS2" s="350"/>
      <c r="AT2" s="350"/>
      <c r="AU2" s="350"/>
      <c r="AV2" s="350"/>
      <c r="AW2" s="350"/>
      <c r="AX2" s="350"/>
      <c r="AY2" s="350"/>
      <c r="AZ2" s="350"/>
      <c r="BA2" s="350"/>
      <c r="BB2" s="350"/>
      <c r="BC2" s="350"/>
      <c r="BD2" s="350"/>
      <c r="BE2" s="350"/>
      <c r="BF2" s="350"/>
      <c r="BG2" s="350"/>
      <c r="BH2" s="350"/>
      <c r="BI2" s="350"/>
      <c r="BJ2" s="350"/>
      <c r="BK2" s="350"/>
      <c r="BL2" s="350"/>
      <c r="BM2" s="350"/>
      <c r="BN2" s="350"/>
      <c r="BO2" s="350"/>
      <c r="BP2" s="350"/>
      <c r="BQ2" s="350"/>
      <c r="BR2" s="350"/>
      <c r="BS2" s="350"/>
      <c r="BT2" s="350"/>
    </row>
    <row r="3" s="238" customFormat="1" ht="17.1" customHeight="1" spans="1:239">
      <c r="A3" s="247" t="s">
        <v>114</v>
      </c>
      <c r="B3" s="247"/>
      <c r="C3" s="247"/>
      <c r="D3" s="247"/>
      <c r="E3" s="247"/>
      <c r="F3" s="248" t="s">
        <v>115</v>
      </c>
      <c r="G3" s="283"/>
      <c r="H3" s="283"/>
      <c r="I3" s="283"/>
      <c r="J3" s="283"/>
      <c r="K3" s="283"/>
      <c r="L3" s="283"/>
      <c r="M3" s="283"/>
      <c r="N3" s="283"/>
      <c r="O3" s="283"/>
      <c r="P3" s="283"/>
      <c r="Q3" s="283"/>
      <c r="R3" s="283"/>
      <c r="S3" s="283"/>
      <c r="T3" s="283"/>
      <c r="U3" s="283"/>
      <c r="V3" s="28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row>
    <row r="4" s="238" customFormat="1" ht="17.1" customHeight="1" spans="1:72">
      <c r="A4" s="249" t="s">
        <v>8</v>
      </c>
      <c r="B4" s="250" t="s">
        <v>116</v>
      </c>
      <c r="C4" s="249" t="s">
        <v>117</v>
      </c>
      <c r="D4" s="251" t="s">
        <v>118</v>
      </c>
      <c r="E4" s="249" t="s">
        <v>10</v>
      </c>
      <c r="F4" s="252" t="s">
        <v>11</v>
      </c>
      <c r="G4" s="253" t="s">
        <v>119</v>
      </c>
      <c r="H4" s="254"/>
      <c r="I4" s="249" t="s">
        <v>120</v>
      </c>
      <c r="J4" s="351"/>
      <c r="K4" s="351"/>
      <c r="L4" s="351"/>
      <c r="M4" s="351"/>
      <c r="N4" s="351"/>
      <c r="O4" s="351"/>
      <c r="P4" s="351"/>
      <c r="Q4" s="351"/>
      <c r="R4" s="351"/>
      <c r="S4" s="351"/>
      <c r="T4" s="351"/>
      <c r="U4" s="351"/>
      <c r="V4" s="351"/>
      <c r="W4" s="351"/>
      <c r="X4" s="351"/>
      <c r="Y4" s="351"/>
      <c r="Z4" s="351"/>
      <c r="AA4" s="351"/>
      <c r="AB4" s="351"/>
      <c r="AC4" s="351"/>
      <c r="AD4" s="351"/>
      <c r="AE4" s="351"/>
      <c r="AF4" s="351"/>
      <c r="AG4" s="351"/>
      <c r="AH4" s="351"/>
      <c r="AI4" s="351"/>
      <c r="AJ4" s="351"/>
      <c r="AK4" s="351"/>
      <c r="AL4" s="351"/>
      <c r="AM4" s="351"/>
      <c r="AN4" s="351"/>
      <c r="AO4" s="351"/>
      <c r="AP4" s="351"/>
      <c r="AQ4" s="351"/>
      <c r="AR4" s="351"/>
      <c r="AS4" s="351"/>
      <c r="AT4" s="351"/>
      <c r="AU4" s="351"/>
      <c r="AV4" s="351"/>
      <c r="AW4" s="351"/>
      <c r="AX4" s="351"/>
      <c r="AY4" s="351"/>
      <c r="AZ4" s="351"/>
      <c r="BA4" s="351"/>
      <c r="BB4" s="351"/>
      <c r="BC4" s="351"/>
      <c r="BD4" s="351"/>
      <c r="BE4" s="351"/>
      <c r="BF4" s="351"/>
      <c r="BG4" s="351"/>
      <c r="BH4" s="351"/>
      <c r="BI4" s="351"/>
      <c r="BJ4" s="351"/>
      <c r="BK4" s="351"/>
      <c r="BL4" s="351"/>
      <c r="BM4" s="351"/>
      <c r="BN4" s="351"/>
      <c r="BO4" s="351"/>
      <c r="BP4" s="351"/>
      <c r="BQ4" s="351"/>
      <c r="BR4" s="351"/>
      <c r="BS4" s="351"/>
      <c r="BT4" s="351"/>
    </row>
    <row r="5" s="238" customFormat="1" ht="17.1" customHeight="1" spans="1:72">
      <c r="A5" s="249"/>
      <c r="B5" s="250"/>
      <c r="C5" s="249"/>
      <c r="D5" s="255"/>
      <c r="E5" s="249"/>
      <c r="F5" s="252"/>
      <c r="G5" s="249" t="s">
        <v>121</v>
      </c>
      <c r="H5" s="256" t="s">
        <v>122</v>
      </c>
      <c r="I5" s="249"/>
      <c r="J5" s="351"/>
      <c r="K5" s="351"/>
      <c r="L5" s="351"/>
      <c r="M5" s="351"/>
      <c r="N5" s="351"/>
      <c r="O5" s="351"/>
      <c r="P5" s="351"/>
      <c r="Q5" s="351"/>
      <c r="R5" s="351"/>
      <c r="S5" s="351"/>
      <c r="T5" s="351"/>
      <c r="U5" s="351"/>
      <c r="V5" s="351"/>
      <c r="W5" s="351"/>
      <c r="X5" s="351"/>
      <c r="Y5" s="351"/>
      <c r="Z5" s="351"/>
      <c r="AA5" s="351"/>
      <c r="AB5" s="351"/>
      <c r="AC5" s="351"/>
      <c r="AD5" s="351"/>
      <c r="AE5" s="351"/>
      <c r="AF5" s="351"/>
      <c r="AG5" s="351"/>
      <c r="AH5" s="351"/>
      <c r="AI5" s="351"/>
      <c r="AJ5" s="351"/>
      <c r="AK5" s="351"/>
      <c r="AL5" s="351"/>
      <c r="AM5" s="351"/>
      <c r="AN5" s="351"/>
      <c r="AO5" s="351"/>
      <c r="AP5" s="351"/>
      <c r="AQ5" s="351"/>
      <c r="AR5" s="351"/>
      <c r="AS5" s="351"/>
      <c r="AT5" s="351"/>
      <c r="AU5" s="351"/>
      <c r="AV5" s="351"/>
      <c r="AW5" s="351"/>
      <c r="AX5" s="351"/>
      <c r="AY5" s="351"/>
      <c r="AZ5" s="351"/>
      <c r="BA5" s="351"/>
      <c r="BB5" s="351"/>
      <c r="BC5" s="351"/>
      <c r="BD5" s="351"/>
      <c r="BE5" s="351"/>
      <c r="BF5" s="351"/>
      <c r="BG5" s="351"/>
      <c r="BH5" s="351"/>
      <c r="BI5" s="351"/>
      <c r="BJ5" s="351"/>
      <c r="BK5" s="351"/>
      <c r="BL5" s="351"/>
      <c r="BM5" s="351"/>
      <c r="BN5" s="351"/>
      <c r="BO5" s="351"/>
      <c r="BP5" s="351"/>
      <c r="BQ5" s="351"/>
      <c r="BR5" s="351"/>
      <c r="BS5" s="351"/>
      <c r="BT5" s="351"/>
    </row>
    <row r="6" s="286" customFormat="1" customHeight="1" spans="1:9">
      <c r="A6" s="267">
        <v>0</v>
      </c>
      <c r="B6" s="419"/>
      <c r="C6" s="451" t="s">
        <v>480</v>
      </c>
      <c r="D6" s="451"/>
      <c r="E6" s="415"/>
      <c r="F6" s="415"/>
      <c r="G6" s="386"/>
      <c r="H6" s="305"/>
      <c r="I6" s="305"/>
    </row>
    <row r="7" s="286" customFormat="1" customHeight="1" spans="1:9">
      <c r="A7" s="267">
        <v>0</v>
      </c>
      <c r="B7" s="417"/>
      <c r="C7" s="417" t="s">
        <v>481</v>
      </c>
      <c r="D7" s="417"/>
      <c r="E7" s="415"/>
      <c r="F7" s="415"/>
      <c r="G7" s="386"/>
      <c r="H7" s="305"/>
      <c r="I7" s="305"/>
    </row>
    <row r="8" s="286" customFormat="1" customHeight="1" spans="1:9">
      <c r="A8" s="267">
        <v>1</v>
      </c>
      <c r="B8" s="417" t="s">
        <v>482</v>
      </c>
      <c r="C8" s="419" t="s">
        <v>483</v>
      </c>
      <c r="D8" s="419"/>
      <c r="E8" s="415" t="s">
        <v>31</v>
      </c>
      <c r="F8" s="415">
        <v>12</v>
      </c>
      <c r="G8" s="386"/>
      <c r="H8" s="305"/>
      <c r="I8" s="305"/>
    </row>
    <row r="9" s="286" customFormat="1" customHeight="1" spans="1:9">
      <c r="A9" s="267">
        <v>2</v>
      </c>
      <c r="B9" s="417" t="s">
        <v>482</v>
      </c>
      <c r="C9" s="419" t="s">
        <v>484</v>
      </c>
      <c r="D9" s="419"/>
      <c r="E9" s="415" t="s">
        <v>31</v>
      </c>
      <c r="F9" s="415">
        <v>14</v>
      </c>
      <c r="G9" s="386"/>
      <c r="H9" s="305"/>
      <c r="I9" s="305"/>
    </row>
    <row r="10" s="286" customFormat="1" customHeight="1" spans="1:9">
      <c r="A10" s="267">
        <v>3</v>
      </c>
      <c r="B10" s="417" t="s">
        <v>485</v>
      </c>
      <c r="C10" s="419" t="s">
        <v>486</v>
      </c>
      <c r="D10" s="419"/>
      <c r="E10" s="415" t="s">
        <v>31</v>
      </c>
      <c r="F10" s="415">
        <v>8</v>
      </c>
      <c r="G10" s="386"/>
      <c r="H10" s="305"/>
      <c r="I10" s="305"/>
    </row>
    <row r="11" s="286" customFormat="1" customHeight="1" spans="1:9">
      <c r="A11" s="267">
        <v>4</v>
      </c>
      <c r="B11" s="417" t="s">
        <v>487</v>
      </c>
      <c r="C11" s="419" t="s">
        <v>488</v>
      </c>
      <c r="D11" s="419"/>
      <c r="E11" s="415" t="s">
        <v>143</v>
      </c>
      <c r="F11" s="415">
        <v>3.3</v>
      </c>
      <c r="G11" s="386"/>
      <c r="H11" s="305"/>
      <c r="I11" s="462"/>
    </row>
    <row r="12" s="286" customFormat="1" customHeight="1" spans="1:9">
      <c r="A12" s="267">
        <v>0</v>
      </c>
      <c r="B12" s="417" t="s">
        <v>489</v>
      </c>
      <c r="C12" s="419" t="s">
        <v>488</v>
      </c>
      <c r="D12" s="419"/>
      <c r="E12" s="415" t="s">
        <v>490</v>
      </c>
      <c r="F12" s="415">
        <v>200</v>
      </c>
      <c r="G12" s="386"/>
      <c r="H12" s="305"/>
      <c r="I12" s="305"/>
    </row>
    <row r="13" s="286" customFormat="1" customHeight="1" spans="1:9">
      <c r="A13" s="267">
        <v>5</v>
      </c>
      <c r="B13" s="417" t="s">
        <v>491</v>
      </c>
      <c r="C13" s="419" t="s">
        <v>492</v>
      </c>
      <c r="D13" s="419"/>
      <c r="E13" s="415" t="s">
        <v>143</v>
      </c>
      <c r="F13" s="461">
        <v>0.53</v>
      </c>
      <c r="G13" s="386"/>
      <c r="H13" s="305"/>
      <c r="I13" s="462"/>
    </row>
    <row r="14" s="286" customFormat="1" customHeight="1" spans="1:9">
      <c r="A14" s="267">
        <v>0</v>
      </c>
      <c r="B14" s="417" t="s">
        <v>489</v>
      </c>
      <c r="C14" s="419" t="s">
        <v>493</v>
      </c>
      <c r="D14" s="419"/>
      <c r="E14" s="415" t="s">
        <v>490</v>
      </c>
      <c r="F14" s="415">
        <v>36</v>
      </c>
      <c r="G14" s="386"/>
      <c r="H14" s="305"/>
      <c r="I14" s="305"/>
    </row>
    <row r="15" s="286" customFormat="1" customHeight="1" spans="1:9">
      <c r="A15" s="267">
        <v>0</v>
      </c>
      <c r="B15" s="417" t="s">
        <v>489</v>
      </c>
      <c r="C15" s="419" t="s">
        <v>494</v>
      </c>
      <c r="D15" s="419"/>
      <c r="E15" s="415" t="s">
        <v>490</v>
      </c>
      <c r="F15" s="415">
        <v>36</v>
      </c>
      <c r="G15" s="386"/>
      <c r="H15" s="305"/>
      <c r="I15" s="305"/>
    </row>
    <row r="16" s="286" customFormat="1" customHeight="1" spans="1:9">
      <c r="A16" s="267">
        <v>6</v>
      </c>
      <c r="B16" s="417" t="s">
        <v>495</v>
      </c>
      <c r="C16" s="419" t="s">
        <v>496</v>
      </c>
      <c r="D16" s="419"/>
      <c r="E16" s="415" t="s">
        <v>497</v>
      </c>
      <c r="F16" s="446">
        <v>1.32</v>
      </c>
      <c r="G16" s="386"/>
      <c r="H16" s="305"/>
      <c r="I16" s="305"/>
    </row>
    <row r="17" s="286" customFormat="1" customHeight="1" spans="1:9">
      <c r="A17" s="267">
        <v>0</v>
      </c>
      <c r="B17" s="417" t="s">
        <v>489</v>
      </c>
      <c r="C17" s="419" t="s">
        <v>498</v>
      </c>
      <c r="D17" s="419"/>
      <c r="E17" s="415" t="s">
        <v>132</v>
      </c>
      <c r="F17" s="446">
        <v>1333.2</v>
      </c>
      <c r="G17" s="386"/>
      <c r="H17" s="305"/>
      <c r="I17" s="305"/>
    </row>
    <row r="18" s="286" customFormat="1" customHeight="1" spans="1:9">
      <c r="A18" s="267">
        <v>7</v>
      </c>
      <c r="B18" s="417" t="s">
        <v>495</v>
      </c>
      <c r="C18" s="419" t="s">
        <v>496</v>
      </c>
      <c r="D18" s="419"/>
      <c r="E18" s="415" t="s">
        <v>497</v>
      </c>
      <c r="F18" s="446">
        <v>1.52</v>
      </c>
      <c r="G18" s="386"/>
      <c r="H18" s="305"/>
      <c r="I18" s="305"/>
    </row>
    <row r="19" s="286" customFormat="1" customHeight="1" spans="1:9">
      <c r="A19" s="267">
        <v>0</v>
      </c>
      <c r="B19" s="417" t="s">
        <v>489</v>
      </c>
      <c r="C19" s="419" t="s">
        <v>498</v>
      </c>
      <c r="D19" s="419"/>
      <c r="E19" s="415" t="s">
        <v>132</v>
      </c>
      <c r="F19" s="446">
        <v>1535.2</v>
      </c>
      <c r="G19" s="386"/>
      <c r="H19" s="305"/>
      <c r="I19" s="305"/>
    </row>
    <row r="20" s="286" customFormat="1" customHeight="1" spans="1:9">
      <c r="A20" s="267">
        <v>8</v>
      </c>
      <c r="B20" s="417" t="s">
        <v>499</v>
      </c>
      <c r="C20" s="419" t="s">
        <v>496</v>
      </c>
      <c r="D20" s="419"/>
      <c r="E20" s="415" t="s">
        <v>497</v>
      </c>
      <c r="F20" s="446">
        <v>0.88</v>
      </c>
      <c r="G20" s="386"/>
      <c r="H20" s="305"/>
      <c r="I20" s="305"/>
    </row>
    <row r="21" s="286" customFormat="1" customHeight="1" spans="1:9">
      <c r="A21" s="267">
        <v>0</v>
      </c>
      <c r="B21" s="417" t="s">
        <v>489</v>
      </c>
      <c r="C21" s="419" t="s">
        <v>500</v>
      </c>
      <c r="D21" s="419"/>
      <c r="E21" s="415" t="s">
        <v>132</v>
      </c>
      <c r="F21" s="446">
        <v>888.8</v>
      </c>
      <c r="G21" s="386"/>
      <c r="H21" s="305"/>
      <c r="I21" s="305"/>
    </row>
    <row r="22" s="286" customFormat="1" customHeight="1" spans="1:9">
      <c r="A22" s="267">
        <v>9</v>
      </c>
      <c r="B22" s="417" t="s">
        <v>499</v>
      </c>
      <c r="C22" s="419" t="s">
        <v>496</v>
      </c>
      <c r="D22" s="419"/>
      <c r="E22" s="415" t="s">
        <v>497</v>
      </c>
      <c r="F22" s="446">
        <v>1.14</v>
      </c>
      <c r="G22" s="386"/>
      <c r="H22" s="305"/>
      <c r="I22" s="305"/>
    </row>
    <row r="23" s="286" customFormat="1" customHeight="1" spans="1:9">
      <c r="A23" s="267">
        <v>0</v>
      </c>
      <c r="B23" s="417" t="s">
        <v>489</v>
      </c>
      <c r="C23" s="419" t="s">
        <v>500</v>
      </c>
      <c r="D23" s="419"/>
      <c r="E23" s="415" t="s">
        <v>132</v>
      </c>
      <c r="F23" s="446">
        <v>1151.4</v>
      </c>
      <c r="G23" s="386"/>
      <c r="H23" s="305"/>
      <c r="I23" s="305"/>
    </row>
    <row r="24" s="286" customFormat="1" customHeight="1" spans="1:9">
      <c r="A24" s="267">
        <v>10</v>
      </c>
      <c r="B24" s="417" t="s">
        <v>501</v>
      </c>
      <c r="C24" s="419" t="s">
        <v>496</v>
      </c>
      <c r="D24" s="419"/>
      <c r="E24" s="415" t="s">
        <v>497</v>
      </c>
      <c r="F24" s="446">
        <v>0.44</v>
      </c>
      <c r="G24" s="386"/>
      <c r="H24" s="305"/>
      <c r="I24" s="305"/>
    </row>
    <row r="25" s="286" customFormat="1" customHeight="1" spans="1:9">
      <c r="A25" s="267">
        <v>0</v>
      </c>
      <c r="B25" s="417" t="s">
        <v>489</v>
      </c>
      <c r="C25" s="419" t="s">
        <v>502</v>
      </c>
      <c r="D25" s="419"/>
      <c r="E25" s="415" t="s">
        <v>132</v>
      </c>
      <c r="F25" s="446">
        <v>444.4</v>
      </c>
      <c r="G25" s="386"/>
      <c r="H25" s="305"/>
      <c r="I25" s="305"/>
    </row>
    <row r="26" s="286" customFormat="1" customHeight="1" spans="1:9">
      <c r="A26" s="267">
        <v>11</v>
      </c>
      <c r="B26" s="417" t="s">
        <v>501</v>
      </c>
      <c r="C26" s="419" t="s">
        <v>496</v>
      </c>
      <c r="D26" s="419"/>
      <c r="E26" s="415" t="s">
        <v>497</v>
      </c>
      <c r="F26" s="446">
        <v>0.38</v>
      </c>
      <c r="G26" s="386"/>
      <c r="H26" s="305"/>
      <c r="I26" s="305"/>
    </row>
    <row r="27" s="286" customFormat="1" customHeight="1" spans="1:9">
      <c r="A27" s="267">
        <v>0</v>
      </c>
      <c r="B27" s="417" t="s">
        <v>489</v>
      </c>
      <c r="C27" s="419" t="s">
        <v>502</v>
      </c>
      <c r="D27" s="419"/>
      <c r="E27" s="415" t="s">
        <v>132</v>
      </c>
      <c r="F27" s="446">
        <v>383.8</v>
      </c>
      <c r="G27" s="386"/>
      <c r="H27" s="305"/>
      <c r="I27" s="305"/>
    </row>
    <row r="28" s="286" customFormat="1" customHeight="1" spans="1:9">
      <c r="A28" s="267">
        <v>12</v>
      </c>
      <c r="B28" s="417" t="s">
        <v>503</v>
      </c>
      <c r="C28" s="419" t="s">
        <v>496</v>
      </c>
      <c r="D28" s="419"/>
      <c r="E28" s="415" t="s">
        <v>497</v>
      </c>
      <c r="F28" s="446">
        <v>0.76</v>
      </c>
      <c r="G28" s="386"/>
      <c r="H28" s="305"/>
      <c r="I28" s="305"/>
    </row>
    <row r="29" s="286" customFormat="1" customHeight="1" spans="1:9">
      <c r="A29" s="267">
        <v>0</v>
      </c>
      <c r="B29" s="417" t="s">
        <v>489</v>
      </c>
      <c r="C29" s="419" t="s">
        <v>504</v>
      </c>
      <c r="D29" s="419"/>
      <c r="E29" s="415" t="s">
        <v>132</v>
      </c>
      <c r="F29" s="446">
        <v>767.6</v>
      </c>
      <c r="G29" s="386"/>
      <c r="H29" s="305"/>
      <c r="I29" s="305"/>
    </row>
    <row r="30" s="286" customFormat="1" customHeight="1" spans="1:9">
      <c r="A30" s="267">
        <v>13</v>
      </c>
      <c r="B30" s="417" t="s">
        <v>505</v>
      </c>
      <c r="C30" s="419" t="s">
        <v>506</v>
      </c>
      <c r="D30" s="419"/>
      <c r="E30" s="415" t="s">
        <v>497</v>
      </c>
      <c r="F30" s="446">
        <v>0.76</v>
      </c>
      <c r="G30" s="386"/>
      <c r="H30" s="305"/>
      <c r="I30" s="305"/>
    </row>
    <row r="31" s="286" customFormat="1" customHeight="1" spans="1:9">
      <c r="A31" s="267">
        <v>0</v>
      </c>
      <c r="B31" s="417" t="s">
        <v>489</v>
      </c>
      <c r="C31" s="419" t="s">
        <v>507</v>
      </c>
      <c r="D31" s="419"/>
      <c r="E31" s="415" t="s">
        <v>132</v>
      </c>
      <c r="F31" s="415">
        <v>771.4</v>
      </c>
      <c r="G31" s="386"/>
      <c r="H31" s="305"/>
      <c r="I31" s="305"/>
    </row>
    <row r="32" s="286" customFormat="1" customHeight="1" spans="1:9">
      <c r="A32" s="267">
        <v>14</v>
      </c>
      <c r="B32" s="417" t="s">
        <v>503</v>
      </c>
      <c r="C32" s="419" t="s">
        <v>496</v>
      </c>
      <c r="D32" s="419"/>
      <c r="E32" s="415" t="s">
        <v>497</v>
      </c>
      <c r="F32" s="415">
        <v>4.4</v>
      </c>
      <c r="G32" s="386"/>
      <c r="H32" s="305"/>
      <c r="I32" s="305"/>
    </row>
    <row r="33" s="286" customFormat="1" customHeight="1" spans="1:9">
      <c r="A33" s="267">
        <v>0</v>
      </c>
      <c r="B33" s="417" t="s">
        <v>489</v>
      </c>
      <c r="C33" s="419" t="s">
        <v>508</v>
      </c>
      <c r="D33" s="419"/>
      <c r="E33" s="415" t="s">
        <v>132</v>
      </c>
      <c r="F33" s="415">
        <v>4444</v>
      </c>
      <c r="G33" s="386"/>
      <c r="H33" s="305"/>
      <c r="I33" s="305"/>
    </row>
    <row r="34" s="286" customFormat="1" customHeight="1" spans="1:9">
      <c r="A34" s="267">
        <v>15</v>
      </c>
      <c r="B34" s="417" t="s">
        <v>505</v>
      </c>
      <c r="C34" s="419" t="s">
        <v>506</v>
      </c>
      <c r="D34" s="419"/>
      <c r="E34" s="415" t="s">
        <v>497</v>
      </c>
      <c r="F34" s="415">
        <v>4.4</v>
      </c>
      <c r="G34" s="386"/>
      <c r="H34" s="305"/>
      <c r="I34" s="305"/>
    </row>
    <row r="35" s="286" customFormat="1" customHeight="1" spans="1:9">
      <c r="A35" s="267">
        <v>0</v>
      </c>
      <c r="B35" s="417" t="s">
        <v>489</v>
      </c>
      <c r="C35" s="419" t="s">
        <v>507</v>
      </c>
      <c r="D35" s="419"/>
      <c r="E35" s="415" t="s">
        <v>132</v>
      </c>
      <c r="F35" s="415">
        <v>4466</v>
      </c>
      <c r="G35" s="386"/>
      <c r="H35" s="305"/>
      <c r="I35" s="305"/>
    </row>
    <row r="36" s="286" customFormat="1" customHeight="1" spans="1:9">
      <c r="A36" s="267">
        <v>16</v>
      </c>
      <c r="B36" s="417" t="s">
        <v>503</v>
      </c>
      <c r="C36" s="419" t="s">
        <v>496</v>
      </c>
      <c r="D36" s="419"/>
      <c r="E36" s="415" t="s">
        <v>497</v>
      </c>
      <c r="F36" s="446">
        <v>0.76</v>
      </c>
      <c r="G36" s="386"/>
      <c r="H36" s="305"/>
      <c r="I36" s="305"/>
    </row>
    <row r="37" s="286" customFormat="1" customHeight="1" spans="1:9">
      <c r="A37" s="267">
        <v>0</v>
      </c>
      <c r="B37" s="417" t="s">
        <v>489</v>
      </c>
      <c r="C37" s="419" t="s">
        <v>504</v>
      </c>
      <c r="D37" s="419"/>
      <c r="E37" s="415" t="s">
        <v>132</v>
      </c>
      <c r="F37" s="446">
        <v>767.6</v>
      </c>
      <c r="G37" s="386"/>
      <c r="H37" s="305"/>
      <c r="I37" s="305"/>
    </row>
    <row r="38" s="286" customFormat="1" customHeight="1" spans="1:9">
      <c r="A38" s="267">
        <v>17</v>
      </c>
      <c r="B38" s="417" t="s">
        <v>505</v>
      </c>
      <c r="C38" s="419" t="s">
        <v>506</v>
      </c>
      <c r="D38" s="419"/>
      <c r="E38" s="415" t="s">
        <v>497</v>
      </c>
      <c r="F38" s="446">
        <v>0.76</v>
      </c>
      <c r="G38" s="386"/>
      <c r="H38" s="305"/>
      <c r="I38" s="305"/>
    </row>
    <row r="39" s="286" customFormat="1" customHeight="1" spans="1:9">
      <c r="A39" s="267">
        <v>0</v>
      </c>
      <c r="B39" s="417" t="s">
        <v>489</v>
      </c>
      <c r="C39" s="419" t="s">
        <v>507</v>
      </c>
      <c r="D39" s="419"/>
      <c r="E39" s="415" t="s">
        <v>132</v>
      </c>
      <c r="F39" s="415">
        <v>771.4</v>
      </c>
      <c r="G39" s="386"/>
      <c r="H39" s="305"/>
      <c r="I39" s="305"/>
    </row>
    <row r="40" s="286" customFormat="1" customHeight="1" spans="1:9">
      <c r="A40" s="267">
        <v>18</v>
      </c>
      <c r="B40" s="417" t="s">
        <v>503</v>
      </c>
      <c r="C40" s="419" t="s">
        <v>496</v>
      </c>
      <c r="D40" s="419"/>
      <c r="E40" s="415" t="s">
        <v>497</v>
      </c>
      <c r="F40" s="446">
        <v>0.76</v>
      </c>
      <c r="G40" s="386"/>
      <c r="H40" s="305"/>
      <c r="I40" s="305"/>
    </row>
    <row r="41" s="286" customFormat="1" customHeight="1" spans="1:9">
      <c r="A41" s="267">
        <v>0</v>
      </c>
      <c r="B41" s="417" t="s">
        <v>489</v>
      </c>
      <c r="C41" s="419" t="s">
        <v>509</v>
      </c>
      <c r="D41" s="419"/>
      <c r="E41" s="415" t="s">
        <v>132</v>
      </c>
      <c r="F41" s="415">
        <v>767.6</v>
      </c>
      <c r="G41" s="386"/>
      <c r="H41" s="305"/>
      <c r="I41" s="305"/>
    </row>
    <row r="42" s="286" customFormat="1" customHeight="1" spans="1:9">
      <c r="A42" s="267">
        <v>19</v>
      </c>
      <c r="B42" s="417" t="s">
        <v>505</v>
      </c>
      <c r="C42" s="419" t="s">
        <v>506</v>
      </c>
      <c r="D42" s="419"/>
      <c r="E42" s="415" t="s">
        <v>497</v>
      </c>
      <c r="F42" s="415">
        <v>0.76</v>
      </c>
      <c r="G42" s="386"/>
      <c r="H42" s="305"/>
      <c r="I42" s="305"/>
    </row>
    <row r="43" s="286" customFormat="1" customHeight="1" spans="1:9">
      <c r="A43" s="267">
        <v>0</v>
      </c>
      <c r="B43" s="417" t="s">
        <v>489</v>
      </c>
      <c r="C43" s="419" t="s">
        <v>507</v>
      </c>
      <c r="D43" s="419"/>
      <c r="E43" s="415" t="s">
        <v>132</v>
      </c>
      <c r="F43" s="415">
        <v>771.4</v>
      </c>
      <c r="G43" s="386"/>
      <c r="H43" s="305"/>
      <c r="I43" s="305"/>
    </row>
    <row r="44" s="286" customFormat="1" customHeight="1" spans="1:9">
      <c r="A44" s="267">
        <v>20</v>
      </c>
      <c r="B44" s="417" t="s">
        <v>503</v>
      </c>
      <c r="C44" s="419" t="s">
        <v>496</v>
      </c>
      <c r="D44" s="419"/>
      <c r="E44" s="415" t="s">
        <v>497</v>
      </c>
      <c r="F44" s="446">
        <v>0.38</v>
      </c>
      <c r="G44" s="386"/>
      <c r="H44" s="305"/>
      <c r="I44" s="305"/>
    </row>
    <row r="45" s="286" customFormat="1" customHeight="1" spans="1:9">
      <c r="A45" s="267">
        <v>0</v>
      </c>
      <c r="B45" s="417" t="s">
        <v>489</v>
      </c>
      <c r="C45" s="419" t="s">
        <v>510</v>
      </c>
      <c r="D45" s="419"/>
      <c r="E45" s="415" t="s">
        <v>132</v>
      </c>
      <c r="F45" s="415">
        <v>383.8</v>
      </c>
      <c r="G45" s="386"/>
      <c r="H45" s="305"/>
      <c r="I45" s="305"/>
    </row>
    <row r="46" s="286" customFormat="1" customHeight="1" spans="1:9">
      <c r="A46" s="267">
        <v>21</v>
      </c>
      <c r="B46" s="417" t="s">
        <v>505</v>
      </c>
      <c r="C46" s="419" t="s">
        <v>506</v>
      </c>
      <c r="D46" s="419"/>
      <c r="E46" s="415" t="s">
        <v>497</v>
      </c>
      <c r="F46" s="415">
        <v>0.38</v>
      </c>
      <c r="G46" s="386"/>
      <c r="H46" s="305"/>
      <c r="I46" s="305"/>
    </row>
    <row r="47" s="286" customFormat="1" customHeight="1" spans="1:9">
      <c r="A47" s="267">
        <v>0</v>
      </c>
      <c r="B47" s="417" t="s">
        <v>489</v>
      </c>
      <c r="C47" s="419" t="s">
        <v>507</v>
      </c>
      <c r="D47" s="419"/>
      <c r="E47" s="415" t="s">
        <v>132</v>
      </c>
      <c r="F47" s="415">
        <v>385.7</v>
      </c>
      <c r="G47" s="386"/>
      <c r="H47" s="305"/>
      <c r="I47" s="305"/>
    </row>
    <row r="48" s="286" customFormat="1" customHeight="1" spans="1:9">
      <c r="A48" s="267">
        <v>22</v>
      </c>
      <c r="B48" s="417" t="s">
        <v>511</v>
      </c>
      <c r="C48" s="419" t="s">
        <v>496</v>
      </c>
      <c r="D48" s="419"/>
      <c r="E48" s="415" t="s">
        <v>497</v>
      </c>
      <c r="F48" s="446">
        <v>1.52</v>
      </c>
      <c r="G48" s="386"/>
      <c r="H48" s="305"/>
      <c r="I48" s="305"/>
    </row>
    <row r="49" s="286" customFormat="1" customHeight="1" spans="1:9">
      <c r="A49" s="267">
        <v>0</v>
      </c>
      <c r="B49" s="417" t="s">
        <v>489</v>
      </c>
      <c r="C49" s="419" t="s">
        <v>512</v>
      </c>
      <c r="D49" s="419"/>
      <c r="E49" s="415" t="s">
        <v>132</v>
      </c>
      <c r="F49" s="415">
        <v>1535.2</v>
      </c>
      <c r="G49" s="386"/>
      <c r="H49" s="305"/>
      <c r="I49" s="305"/>
    </row>
    <row r="50" s="286" customFormat="1" customHeight="1" spans="1:9">
      <c r="A50" s="267">
        <v>23</v>
      </c>
      <c r="B50" s="417" t="s">
        <v>505</v>
      </c>
      <c r="C50" s="419" t="s">
        <v>506</v>
      </c>
      <c r="D50" s="419"/>
      <c r="E50" s="415" t="s">
        <v>497</v>
      </c>
      <c r="F50" s="415">
        <v>1.52</v>
      </c>
      <c r="G50" s="386"/>
      <c r="H50" s="305"/>
      <c r="I50" s="305"/>
    </row>
    <row r="51" s="286" customFormat="1" customHeight="1" spans="1:9">
      <c r="A51" s="267">
        <v>0</v>
      </c>
      <c r="B51" s="417" t="s">
        <v>489</v>
      </c>
      <c r="C51" s="419" t="s">
        <v>507</v>
      </c>
      <c r="D51" s="419"/>
      <c r="E51" s="415" t="s">
        <v>132</v>
      </c>
      <c r="F51" s="415">
        <v>1542.8</v>
      </c>
      <c r="G51" s="386"/>
      <c r="H51" s="305"/>
      <c r="I51" s="305"/>
    </row>
    <row r="52" s="286" customFormat="1" customHeight="1" spans="1:9">
      <c r="A52" s="267">
        <v>24</v>
      </c>
      <c r="B52" s="417" t="s">
        <v>513</v>
      </c>
      <c r="C52" s="419" t="s">
        <v>496</v>
      </c>
      <c r="D52" s="419"/>
      <c r="E52" s="415" t="s">
        <v>497</v>
      </c>
      <c r="F52" s="415">
        <v>4.4</v>
      </c>
      <c r="G52" s="386"/>
      <c r="H52" s="305"/>
      <c r="I52" s="305"/>
    </row>
    <row r="53" s="286" customFormat="1" customHeight="1" spans="1:9">
      <c r="A53" s="267">
        <v>0</v>
      </c>
      <c r="B53" s="417" t="s">
        <v>489</v>
      </c>
      <c r="C53" s="419" t="s">
        <v>514</v>
      </c>
      <c r="D53" s="419"/>
      <c r="E53" s="415" t="s">
        <v>132</v>
      </c>
      <c r="F53" s="415">
        <v>4444</v>
      </c>
      <c r="G53" s="386"/>
      <c r="H53" s="305"/>
      <c r="I53" s="305"/>
    </row>
    <row r="54" s="286" customFormat="1" customHeight="1" spans="1:9">
      <c r="A54" s="267">
        <v>25</v>
      </c>
      <c r="B54" s="417" t="s">
        <v>505</v>
      </c>
      <c r="C54" s="419" t="s">
        <v>506</v>
      </c>
      <c r="D54" s="419"/>
      <c r="E54" s="415" t="s">
        <v>497</v>
      </c>
      <c r="F54" s="415">
        <v>4.4</v>
      </c>
      <c r="G54" s="386"/>
      <c r="H54" s="305"/>
      <c r="I54" s="305"/>
    </row>
    <row r="55" s="286" customFormat="1" customHeight="1" spans="1:9">
      <c r="A55" s="267">
        <v>0</v>
      </c>
      <c r="B55" s="417" t="s">
        <v>489</v>
      </c>
      <c r="C55" s="419" t="s">
        <v>515</v>
      </c>
      <c r="D55" s="419"/>
      <c r="E55" s="415" t="s">
        <v>132</v>
      </c>
      <c r="F55" s="415">
        <v>4466</v>
      </c>
      <c r="G55" s="386"/>
      <c r="H55" s="305"/>
      <c r="I55" s="305"/>
    </row>
    <row r="56" s="286" customFormat="1" customHeight="1" spans="1:9">
      <c r="A56" s="267">
        <v>26</v>
      </c>
      <c r="B56" s="417" t="s">
        <v>516</v>
      </c>
      <c r="C56" s="419" t="s">
        <v>496</v>
      </c>
      <c r="D56" s="419"/>
      <c r="E56" s="415" t="s">
        <v>497</v>
      </c>
      <c r="F56" s="415">
        <v>26.4</v>
      </c>
      <c r="G56" s="386"/>
      <c r="H56" s="305"/>
      <c r="I56" s="305"/>
    </row>
    <row r="57" s="286" customFormat="1" customHeight="1" spans="1:9">
      <c r="A57" s="267">
        <v>0</v>
      </c>
      <c r="B57" s="417" t="s">
        <v>489</v>
      </c>
      <c r="C57" s="419" t="s">
        <v>517</v>
      </c>
      <c r="D57" s="419"/>
      <c r="E57" s="415" t="s">
        <v>132</v>
      </c>
      <c r="F57" s="415">
        <v>26664</v>
      </c>
      <c r="G57" s="386"/>
      <c r="H57" s="305"/>
      <c r="I57" s="305"/>
    </row>
    <row r="58" s="286" customFormat="1" customHeight="1" spans="1:9">
      <c r="A58" s="267">
        <v>27</v>
      </c>
      <c r="B58" s="417" t="s">
        <v>505</v>
      </c>
      <c r="C58" s="419" t="s">
        <v>506</v>
      </c>
      <c r="D58" s="419"/>
      <c r="E58" s="415" t="s">
        <v>497</v>
      </c>
      <c r="F58" s="415">
        <v>26.4</v>
      </c>
      <c r="G58" s="386"/>
      <c r="H58" s="305"/>
      <c r="I58" s="305"/>
    </row>
    <row r="59" s="286" customFormat="1" customHeight="1" spans="1:9">
      <c r="A59" s="267">
        <v>0</v>
      </c>
      <c r="B59" s="417" t="s">
        <v>489</v>
      </c>
      <c r="C59" s="419" t="s">
        <v>515</v>
      </c>
      <c r="D59" s="419"/>
      <c r="E59" s="415" t="s">
        <v>132</v>
      </c>
      <c r="F59" s="415">
        <v>26796</v>
      </c>
      <c r="G59" s="386"/>
      <c r="H59" s="305"/>
      <c r="I59" s="305"/>
    </row>
    <row r="60" s="286" customFormat="1" customHeight="1" spans="1:9">
      <c r="A60" s="267">
        <v>28</v>
      </c>
      <c r="B60" s="417" t="s">
        <v>518</v>
      </c>
      <c r="C60" s="419" t="s">
        <v>496</v>
      </c>
      <c r="D60" s="419"/>
      <c r="E60" s="415" t="s">
        <v>497</v>
      </c>
      <c r="F60" s="415">
        <v>0.76</v>
      </c>
      <c r="G60" s="386"/>
      <c r="H60" s="305"/>
      <c r="I60" s="305"/>
    </row>
    <row r="61" s="286" customFormat="1" customHeight="1" spans="1:9">
      <c r="A61" s="267">
        <v>0</v>
      </c>
      <c r="B61" s="417" t="s">
        <v>489</v>
      </c>
      <c r="C61" s="419" t="s">
        <v>519</v>
      </c>
      <c r="D61" s="419"/>
      <c r="E61" s="415" t="s">
        <v>132</v>
      </c>
      <c r="F61" s="415">
        <v>767.6</v>
      </c>
      <c r="G61" s="386"/>
      <c r="H61" s="305"/>
      <c r="I61" s="305"/>
    </row>
    <row r="62" s="286" customFormat="1" customHeight="1" spans="1:9">
      <c r="A62" s="267">
        <v>29</v>
      </c>
      <c r="B62" s="417" t="s">
        <v>503</v>
      </c>
      <c r="C62" s="419" t="s">
        <v>496</v>
      </c>
      <c r="D62" s="419"/>
      <c r="E62" s="415" t="s">
        <v>497</v>
      </c>
      <c r="F62" s="446">
        <v>0.76</v>
      </c>
      <c r="G62" s="386"/>
      <c r="H62" s="305"/>
      <c r="I62" s="305"/>
    </row>
    <row r="63" s="286" customFormat="1" customHeight="1" spans="1:9">
      <c r="A63" s="267">
        <v>0</v>
      </c>
      <c r="B63" s="417" t="s">
        <v>489</v>
      </c>
      <c r="C63" s="419" t="s">
        <v>504</v>
      </c>
      <c r="D63" s="419"/>
      <c r="E63" s="415" t="s">
        <v>132</v>
      </c>
      <c r="F63" s="446">
        <v>767.6</v>
      </c>
      <c r="G63" s="386"/>
      <c r="H63" s="305"/>
      <c r="I63" s="305"/>
    </row>
    <row r="64" s="286" customFormat="1" customHeight="1" spans="1:9">
      <c r="A64" s="267">
        <v>30</v>
      </c>
      <c r="B64" s="417" t="s">
        <v>505</v>
      </c>
      <c r="C64" s="419" t="s">
        <v>506</v>
      </c>
      <c r="D64" s="419"/>
      <c r="E64" s="415" t="s">
        <v>497</v>
      </c>
      <c r="F64" s="415">
        <v>0.76</v>
      </c>
      <c r="G64" s="386"/>
      <c r="H64" s="305"/>
      <c r="I64" s="305"/>
    </row>
    <row r="65" s="286" customFormat="1" customHeight="1" spans="1:9">
      <c r="A65" s="267">
        <v>0</v>
      </c>
      <c r="B65" s="417" t="s">
        <v>489</v>
      </c>
      <c r="C65" s="419" t="s">
        <v>515</v>
      </c>
      <c r="D65" s="419"/>
      <c r="E65" s="415" t="s">
        <v>132</v>
      </c>
      <c r="F65" s="415">
        <v>771.4</v>
      </c>
      <c r="G65" s="386"/>
      <c r="H65" s="305"/>
      <c r="I65" s="305"/>
    </row>
    <row r="66" s="286" customFormat="1" customHeight="1" spans="1:9">
      <c r="A66" s="267">
        <v>31</v>
      </c>
      <c r="B66" s="417" t="s">
        <v>518</v>
      </c>
      <c r="C66" s="419" t="s">
        <v>496</v>
      </c>
      <c r="D66" s="419"/>
      <c r="E66" s="415" t="s">
        <v>497</v>
      </c>
      <c r="F66" s="415">
        <v>0.76</v>
      </c>
      <c r="G66" s="386"/>
      <c r="H66" s="305"/>
      <c r="I66" s="305"/>
    </row>
    <row r="67" s="286" customFormat="1" customHeight="1" spans="1:9">
      <c r="A67" s="267">
        <v>0</v>
      </c>
      <c r="B67" s="417" t="s">
        <v>489</v>
      </c>
      <c r="C67" s="419" t="s">
        <v>519</v>
      </c>
      <c r="D67" s="419"/>
      <c r="E67" s="415" t="s">
        <v>132</v>
      </c>
      <c r="F67" s="415">
        <v>767.6</v>
      </c>
      <c r="G67" s="386"/>
      <c r="H67" s="305"/>
      <c r="I67" s="305"/>
    </row>
    <row r="68" s="286" customFormat="1" customHeight="1" spans="1:9">
      <c r="A68" s="267">
        <v>32</v>
      </c>
      <c r="B68" s="417" t="s">
        <v>503</v>
      </c>
      <c r="C68" s="419" t="s">
        <v>496</v>
      </c>
      <c r="D68" s="419"/>
      <c r="E68" s="415" t="s">
        <v>497</v>
      </c>
      <c r="F68" s="446">
        <v>0.76</v>
      </c>
      <c r="G68" s="386"/>
      <c r="H68" s="305"/>
      <c r="I68" s="305"/>
    </row>
    <row r="69" s="286" customFormat="1" customHeight="1" spans="1:9">
      <c r="A69" s="267">
        <v>0</v>
      </c>
      <c r="B69" s="417" t="s">
        <v>489</v>
      </c>
      <c r="C69" s="419" t="s">
        <v>504</v>
      </c>
      <c r="D69" s="419"/>
      <c r="E69" s="415" t="s">
        <v>132</v>
      </c>
      <c r="F69" s="446">
        <v>767.6</v>
      </c>
      <c r="G69" s="386"/>
      <c r="H69" s="305"/>
      <c r="I69" s="305"/>
    </row>
    <row r="70" s="286" customFormat="1" customHeight="1" spans="1:9">
      <c r="A70" s="267">
        <v>33</v>
      </c>
      <c r="B70" s="417" t="s">
        <v>505</v>
      </c>
      <c r="C70" s="419" t="s">
        <v>506</v>
      </c>
      <c r="D70" s="419"/>
      <c r="E70" s="415" t="s">
        <v>497</v>
      </c>
      <c r="F70" s="415">
        <v>0.76</v>
      </c>
      <c r="G70" s="386"/>
      <c r="H70" s="305"/>
      <c r="I70" s="305"/>
    </row>
    <row r="71" s="286" customFormat="1" customHeight="1" spans="1:9">
      <c r="A71" s="267">
        <v>0</v>
      </c>
      <c r="B71" s="417" t="s">
        <v>489</v>
      </c>
      <c r="C71" s="419" t="s">
        <v>515</v>
      </c>
      <c r="D71" s="419"/>
      <c r="E71" s="415" t="s">
        <v>132</v>
      </c>
      <c r="F71" s="415">
        <v>771.4</v>
      </c>
      <c r="G71" s="386"/>
      <c r="H71" s="305"/>
      <c r="I71" s="305"/>
    </row>
    <row r="72" s="286" customFormat="1" customHeight="1" spans="1:9">
      <c r="A72" s="267">
        <v>34</v>
      </c>
      <c r="B72" s="417" t="s">
        <v>518</v>
      </c>
      <c r="C72" s="419" t="s">
        <v>496</v>
      </c>
      <c r="D72" s="419"/>
      <c r="E72" s="415" t="s">
        <v>497</v>
      </c>
      <c r="F72" s="415">
        <v>2.28</v>
      </c>
      <c r="G72" s="386"/>
      <c r="H72" s="305"/>
      <c r="I72" s="305"/>
    </row>
    <row r="73" s="286" customFormat="1" customHeight="1" spans="1:9">
      <c r="A73" s="267">
        <v>0</v>
      </c>
      <c r="B73" s="417" t="s">
        <v>489</v>
      </c>
      <c r="C73" s="419" t="s">
        <v>519</v>
      </c>
      <c r="D73" s="419"/>
      <c r="E73" s="415" t="s">
        <v>132</v>
      </c>
      <c r="F73" s="415">
        <v>2302.8</v>
      </c>
      <c r="G73" s="386"/>
      <c r="H73" s="305"/>
      <c r="I73" s="305"/>
    </row>
    <row r="74" s="286" customFormat="1" customHeight="1" spans="1:9">
      <c r="A74" s="267">
        <v>35</v>
      </c>
      <c r="B74" s="417" t="s">
        <v>503</v>
      </c>
      <c r="C74" s="419" t="s">
        <v>496</v>
      </c>
      <c r="D74" s="419"/>
      <c r="E74" s="415" t="s">
        <v>497</v>
      </c>
      <c r="F74" s="446">
        <v>2.28</v>
      </c>
      <c r="G74" s="386"/>
      <c r="H74" s="305"/>
      <c r="I74" s="305"/>
    </row>
    <row r="75" s="286" customFormat="1" customHeight="1" spans="1:9">
      <c r="A75" s="267">
        <v>0</v>
      </c>
      <c r="B75" s="417" t="s">
        <v>489</v>
      </c>
      <c r="C75" s="419" t="s">
        <v>504</v>
      </c>
      <c r="D75" s="419"/>
      <c r="E75" s="415" t="s">
        <v>132</v>
      </c>
      <c r="F75" s="446">
        <v>2302.8</v>
      </c>
      <c r="G75" s="386"/>
      <c r="H75" s="305"/>
      <c r="I75" s="305"/>
    </row>
    <row r="76" s="286" customFormat="1" customHeight="1" spans="1:9">
      <c r="A76" s="267">
        <v>36</v>
      </c>
      <c r="B76" s="417" t="s">
        <v>505</v>
      </c>
      <c r="C76" s="419" t="s">
        <v>506</v>
      </c>
      <c r="D76" s="419"/>
      <c r="E76" s="415" t="s">
        <v>497</v>
      </c>
      <c r="F76" s="415">
        <v>2.28</v>
      </c>
      <c r="G76" s="386"/>
      <c r="H76" s="305"/>
      <c r="I76" s="305"/>
    </row>
    <row r="77" s="286" customFormat="1" customHeight="1" spans="1:9">
      <c r="A77" s="267">
        <v>0</v>
      </c>
      <c r="B77" s="417" t="s">
        <v>489</v>
      </c>
      <c r="C77" s="419" t="s">
        <v>515</v>
      </c>
      <c r="D77" s="419"/>
      <c r="E77" s="415" t="s">
        <v>132</v>
      </c>
      <c r="F77" s="415">
        <v>2314.2</v>
      </c>
      <c r="G77" s="386"/>
      <c r="H77" s="305"/>
      <c r="I77" s="305"/>
    </row>
    <row r="78" s="286" customFormat="1" customHeight="1" spans="1:9">
      <c r="A78" s="267">
        <v>37</v>
      </c>
      <c r="B78" s="417" t="s">
        <v>505</v>
      </c>
      <c r="C78" s="419" t="s">
        <v>520</v>
      </c>
      <c r="D78" s="419"/>
      <c r="E78" s="415" t="s">
        <v>497</v>
      </c>
      <c r="F78" s="415">
        <v>2</v>
      </c>
      <c r="G78" s="386"/>
      <c r="H78" s="305"/>
      <c r="I78" s="305"/>
    </row>
    <row r="79" s="286" customFormat="1" customHeight="1" spans="1:9">
      <c r="A79" s="267">
        <v>0</v>
      </c>
      <c r="B79" s="417" t="s">
        <v>489</v>
      </c>
      <c r="C79" s="419" t="s">
        <v>521</v>
      </c>
      <c r="D79" s="419"/>
      <c r="E79" s="415" t="s">
        <v>132</v>
      </c>
      <c r="F79" s="415">
        <v>2030</v>
      </c>
      <c r="G79" s="386"/>
      <c r="H79" s="305"/>
      <c r="I79" s="305"/>
    </row>
    <row r="80" s="286" customFormat="1" customHeight="1" spans="1:9">
      <c r="A80" s="267">
        <v>38</v>
      </c>
      <c r="B80" s="417" t="s">
        <v>505</v>
      </c>
      <c r="C80" s="419" t="s">
        <v>520</v>
      </c>
      <c r="D80" s="419"/>
      <c r="E80" s="415" t="s">
        <v>497</v>
      </c>
      <c r="F80" s="415">
        <v>0.6</v>
      </c>
      <c r="G80" s="386"/>
      <c r="H80" s="305"/>
      <c r="I80" s="305"/>
    </row>
    <row r="81" s="286" customFormat="1" customHeight="1" spans="1:9">
      <c r="A81" s="267">
        <v>0</v>
      </c>
      <c r="B81" s="417" t="s">
        <v>489</v>
      </c>
      <c r="C81" s="419" t="s">
        <v>522</v>
      </c>
      <c r="D81" s="419"/>
      <c r="E81" s="415" t="s">
        <v>132</v>
      </c>
      <c r="F81" s="415">
        <v>609</v>
      </c>
      <c r="G81" s="386"/>
      <c r="H81" s="305"/>
      <c r="I81" s="305"/>
    </row>
    <row r="82" s="286" customFormat="1" customHeight="1" spans="1:9">
      <c r="A82" s="267">
        <v>39</v>
      </c>
      <c r="B82" s="417" t="s">
        <v>523</v>
      </c>
      <c r="C82" s="419" t="s">
        <v>524</v>
      </c>
      <c r="D82" s="419"/>
      <c r="E82" s="415" t="s">
        <v>31</v>
      </c>
      <c r="F82" s="415">
        <v>7</v>
      </c>
      <c r="G82" s="386"/>
      <c r="H82" s="305"/>
      <c r="I82" s="305"/>
    </row>
    <row r="83" s="286" customFormat="1" ht="30.75" customHeight="1" spans="1:9">
      <c r="A83" s="267">
        <v>40</v>
      </c>
      <c r="B83" s="417" t="s">
        <v>525</v>
      </c>
      <c r="C83" s="447" t="s">
        <v>526</v>
      </c>
      <c r="D83" s="447"/>
      <c r="E83" s="415" t="s">
        <v>31</v>
      </c>
      <c r="F83" s="415">
        <v>2</v>
      </c>
      <c r="G83" s="386"/>
      <c r="H83" s="386"/>
      <c r="I83" s="386"/>
    </row>
    <row r="84" s="286" customFormat="1" ht="33" customHeight="1" spans="1:9">
      <c r="A84" s="267">
        <v>41</v>
      </c>
      <c r="B84" s="417" t="s">
        <v>527</v>
      </c>
      <c r="C84" s="447" t="s">
        <v>528</v>
      </c>
      <c r="D84" s="447"/>
      <c r="E84" s="415" t="s">
        <v>31</v>
      </c>
      <c r="F84" s="415">
        <v>10</v>
      </c>
      <c r="G84" s="386"/>
      <c r="H84" s="386"/>
      <c r="I84" s="386"/>
    </row>
    <row r="85" s="286" customFormat="1" ht="27" customHeight="1" spans="1:9">
      <c r="A85" s="267">
        <v>42</v>
      </c>
      <c r="B85" s="417" t="s">
        <v>529</v>
      </c>
      <c r="C85" s="447" t="s">
        <v>530</v>
      </c>
      <c r="D85" s="447"/>
      <c r="E85" s="415" t="s">
        <v>31</v>
      </c>
      <c r="F85" s="415">
        <v>1</v>
      </c>
      <c r="G85" s="386"/>
      <c r="H85" s="386"/>
      <c r="I85" s="386"/>
    </row>
    <row r="86" s="286" customFormat="1" ht="30.75" customHeight="1" spans="1:9">
      <c r="A86" s="267">
        <v>43</v>
      </c>
      <c r="B86" s="417" t="s">
        <v>531</v>
      </c>
      <c r="C86" s="447" t="s">
        <v>532</v>
      </c>
      <c r="D86" s="447"/>
      <c r="E86" s="415" t="s">
        <v>31</v>
      </c>
      <c r="F86" s="415">
        <v>3</v>
      </c>
      <c r="G86" s="386"/>
      <c r="H86" s="386"/>
      <c r="I86" s="386"/>
    </row>
    <row r="87" s="286" customFormat="1" ht="30.75" customHeight="1" spans="1:9">
      <c r="A87" s="267">
        <v>44</v>
      </c>
      <c r="B87" s="417" t="s">
        <v>533</v>
      </c>
      <c r="C87" s="447" t="s">
        <v>534</v>
      </c>
      <c r="D87" s="447"/>
      <c r="E87" s="415" t="s">
        <v>31</v>
      </c>
      <c r="F87" s="415">
        <v>4</v>
      </c>
      <c r="G87" s="386"/>
      <c r="H87" s="386"/>
      <c r="I87" s="386"/>
    </row>
    <row r="88" s="286" customFormat="1" ht="30.75" customHeight="1" spans="1:9">
      <c r="A88" s="267">
        <v>45</v>
      </c>
      <c r="B88" s="417" t="s">
        <v>535</v>
      </c>
      <c r="C88" s="447" t="s">
        <v>536</v>
      </c>
      <c r="D88" s="447"/>
      <c r="E88" s="415" t="s">
        <v>31</v>
      </c>
      <c r="F88" s="415">
        <v>6</v>
      </c>
      <c r="G88" s="386"/>
      <c r="H88" s="386"/>
      <c r="I88" s="386"/>
    </row>
    <row r="89" s="286" customFormat="1" customHeight="1" spans="1:9">
      <c r="A89" s="267">
        <v>0</v>
      </c>
      <c r="B89" s="419"/>
      <c r="C89" s="416" t="s">
        <v>537</v>
      </c>
      <c r="D89" s="416"/>
      <c r="E89" s="415">
        <v>0</v>
      </c>
      <c r="F89" s="415">
        <v>0</v>
      </c>
      <c r="G89" s="386"/>
      <c r="H89" s="305"/>
      <c r="I89" s="305"/>
    </row>
    <row r="90" s="286" customFormat="1" customHeight="1" spans="1:9">
      <c r="A90" s="267">
        <v>1</v>
      </c>
      <c r="B90" s="417" t="s">
        <v>538</v>
      </c>
      <c r="C90" s="449" t="s">
        <v>539</v>
      </c>
      <c r="D90" s="449"/>
      <c r="E90" s="415" t="s">
        <v>31</v>
      </c>
      <c r="F90" s="415">
        <v>7</v>
      </c>
      <c r="G90" s="386"/>
      <c r="H90" s="305"/>
      <c r="I90" s="305"/>
    </row>
    <row r="91" s="286" customFormat="1" customHeight="1" spans="1:9">
      <c r="A91" s="267">
        <v>2</v>
      </c>
      <c r="B91" s="417" t="s">
        <v>540</v>
      </c>
      <c r="C91" s="449" t="s">
        <v>541</v>
      </c>
      <c r="D91" s="449"/>
      <c r="E91" s="415" t="s">
        <v>542</v>
      </c>
      <c r="F91" s="463">
        <v>43</v>
      </c>
      <c r="G91" s="386"/>
      <c r="H91" s="305"/>
      <c r="I91" s="305"/>
    </row>
    <row r="92" s="286" customFormat="1" customHeight="1" spans="1:9">
      <c r="A92" s="267">
        <v>0</v>
      </c>
      <c r="B92" s="417" t="s">
        <v>489</v>
      </c>
      <c r="C92" s="449" t="s">
        <v>543</v>
      </c>
      <c r="D92" s="449"/>
      <c r="E92" s="415" t="s">
        <v>29</v>
      </c>
      <c r="F92" s="415">
        <v>272.7</v>
      </c>
      <c r="G92" s="386"/>
      <c r="H92" s="305"/>
      <c r="I92" s="305"/>
    </row>
    <row r="93" s="286" customFormat="1" customHeight="1" spans="1:9">
      <c r="A93" s="267">
        <v>0</v>
      </c>
      <c r="B93" s="417" t="s">
        <v>489</v>
      </c>
      <c r="C93" s="449" t="s">
        <v>544</v>
      </c>
      <c r="D93" s="449"/>
      <c r="E93" s="415" t="s">
        <v>29</v>
      </c>
      <c r="F93" s="415">
        <v>50.5</v>
      </c>
      <c r="G93" s="386"/>
      <c r="H93" s="305"/>
      <c r="I93" s="305"/>
    </row>
    <row r="94" s="286" customFormat="1" customHeight="1" spans="1:9">
      <c r="A94" s="267">
        <v>0</v>
      </c>
      <c r="B94" s="417" t="s">
        <v>489</v>
      </c>
      <c r="C94" s="449" t="s">
        <v>545</v>
      </c>
      <c r="D94" s="449"/>
      <c r="E94" s="415" t="s">
        <v>29</v>
      </c>
      <c r="F94" s="415">
        <v>111.1</v>
      </c>
      <c r="G94" s="386"/>
      <c r="H94" s="305"/>
      <c r="I94" s="305"/>
    </row>
    <row r="95" s="286" customFormat="1" customHeight="1" spans="1:9">
      <c r="A95" s="267">
        <v>0</v>
      </c>
      <c r="B95" s="417" t="s">
        <v>489</v>
      </c>
      <c r="C95" s="449" t="s">
        <v>546</v>
      </c>
      <c r="D95" s="449"/>
      <c r="E95" s="415" t="s">
        <v>490</v>
      </c>
      <c r="F95" s="415">
        <v>4646</v>
      </c>
      <c r="G95" s="386"/>
      <c r="H95" s="305"/>
      <c r="I95" s="305"/>
    </row>
    <row r="96" s="286" customFormat="1" customHeight="1" spans="1:9">
      <c r="A96" s="267">
        <v>0</v>
      </c>
      <c r="B96" s="417" t="s">
        <v>489</v>
      </c>
      <c r="C96" s="449" t="s">
        <v>547</v>
      </c>
      <c r="D96" s="449"/>
      <c r="E96" s="415" t="s">
        <v>490</v>
      </c>
      <c r="F96" s="415">
        <v>2323</v>
      </c>
      <c r="G96" s="386"/>
      <c r="H96" s="305"/>
      <c r="I96" s="305"/>
    </row>
    <row r="97" s="286" customFormat="1" customHeight="1" spans="1:9">
      <c r="A97" s="267">
        <v>0</v>
      </c>
      <c r="B97" s="419"/>
      <c r="C97" s="416" t="s">
        <v>548</v>
      </c>
      <c r="D97" s="416"/>
      <c r="E97" s="415">
        <v>0</v>
      </c>
      <c r="F97" s="415">
        <v>0</v>
      </c>
      <c r="G97" s="386"/>
      <c r="H97" s="305"/>
      <c r="I97" s="305"/>
    </row>
    <row r="98" s="286" customFormat="1" customHeight="1" spans="1:9">
      <c r="A98" s="267">
        <v>1</v>
      </c>
      <c r="B98" s="417" t="s">
        <v>549</v>
      </c>
      <c r="C98" s="449" t="s">
        <v>550</v>
      </c>
      <c r="D98" s="449"/>
      <c r="E98" s="415" t="s">
        <v>551</v>
      </c>
      <c r="F98" s="415">
        <v>420</v>
      </c>
      <c r="G98" s="386"/>
      <c r="H98" s="305"/>
      <c r="I98" s="305"/>
    </row>
    <row r="99" s="286" customFormat="1" customHeight="1" spans="1:9">
      <c r="A99" s="267">
        <v>0</v>
      </c>
      <c r="B99" s="417" t="s">
        <v>489</v>
      </c>
      <c r="C99" s="449" t="s">
        <v>552</v>
      </c>
      <c r="D99" s="449"/>
      <c r="E99" s="415" t="s">
        <v>490</v>
      </c>
      <c r="F99" s="415">
        <v>1800</v>
      </c>
      <c r="G99" s="386"/>
      <c r="H99" s="305"/>
      <c r="I99" s="305"/>
    </row>
    <row r="100" s="286" customFormat="1" customHeight="1" spans="1:9">
      <c r="A100" s="267">
        <v>0</v>
      </c>
      <c r="B100" s="417" t="s">
        <v>489</v>
      </c>
      <c r="C100" s="449" t="s">
        <v>553</v>
      </c>
      <c r="D100" s="449"/>
      <c r="E100" s="415" t="s">
        <v>490</v>
      </c>
      <c r="F100" s="415">
        <v>2400</v>
      </c>
      <c r="G100" s="386"/>
      <c r="H100" s="305"/>
      <c r="I100" s="305"/>
    </row>
    <row r="101" s="286" customFormat="1" customHeight="1" spans="1:9">
      <c r="A101" s="267">
        <v>2</v>
      </c>
      <c r="B101" s="417" t="s">
        <v>554</v>
      </c>
      <c r="C101" s="449" t="s">
        <v>555</v>
      </c>
      <c r="D101" s="449"/>
      <c r="E101" s="415" t="s">
        <v>556</v>
      </c>
      <c r="F101" s="415">
        <v>10</v>
      </c>
      <c r="G101" s="386"/>
      <c r="H101" s="305"/>
      <c r="I101" s="305"/>
    </row>
    <row r="102" s="286" customFormat="1" customHeight="1" spans="1:9">
      <c r="A102" s="267">
        <v>0</v>
      </c>
      <c r="B102" s="419"/>
      <c r="C102" s="451" t="s">
        <v>557</v>
      </c>
      <c r="D102" s="451"/>
      <c r="E102" s="415">
        <v>0</v>
      </c>
      <c r="F102" s="415">
        <v>0</v>
      </c>
      <c r="G102" s="386"/>
      <c r="H102" s="305"/>
      <c r="I102" s="305"/>
    </row>
    <row r="103" s="286" customFormat="1" customHeight="1" spans="1:9">
      <c r="A103" s="267">
        <v>0</v>
      </c>
      <c r="B103" s="417"/>
      <c r="C103" s="417" t="s">
        <v>481</v>
      </c>
      <c r="D103" s="417"/>
      <c r="E103" s="415"/>
      <c r="F103" s="415"/>
      <c r="G103" s="386"/>
      <c r="H103" s="305"/>
      <c r="I103" s="305"/>
    </row>
    <row r="104" s="286" customFormat="1" customHeight="1" spans="1:9">
      <c r="A104" s="267">
        <v>1</v>
      </c>
      <c r="B104" s="417" t="s">
        <v>482</v>
      </c>
      <c r="C104" s="419" t="s">
        <v>483</v>
      </c>
      <c r="D104" s="419"/>
      <c r="E104" s="415" t="s">
        <v>31</v>
      </c>
      <c r="F104" s="415">
        <v>53</v>
      </c>
      <c r="G104" s="386"/>
      <c r="H104" s="305"/>
      <c r="I104" s="305"/>
    </row>
    <row r="105" s="286" customFormat="1" customHeight="1" spans="1:9">
      <c r="A105" s="267">
        <v>2</v>
      </c>
      <c r="B105" s="417" t="s">
        <v>482</v>
      </c>
      <c r="C105" s="419" t="s">
        <v>484</v>
      </c>
      <c r="D105" s="419"/>
      <c r="E105" s="415" t="s">
        <v>31</v>
      </c>
      <c r="F105" s="415">
        <v>7</v>
      </c>
      <c r="G105" s="386"/>
      <c r="H105" s="305"/>
      <c r="I105" s="305"/>
    </row>
    <row r="106" s="286" customFormat="1" customHeight="1" spans="1:9">
      <c r="A106" s="267">
        <v>3</v>
      </c>
      <c r="B106" s="417" t="s">
        <v>485</v>
      </c>
      <c r="C106" s="419" t="s">
        <v>486</v>
      </c>
      <c r="D106" s="419"/>
      <c r="E106" s="415" t="s">
        <v>31</v>
      </c>
      <c r="F106" s="415">
        <v>5</v>
      </c>
      <c r="G106" s="386"/>
      <c r="H106" s="305"/>
      <c r="I106" s="305"/>
    </row>
    <row r="107" s="286" customFormat="1" customHeight="1" spans="1:9">
      <c r="A107" s="267">
        <v>4</v>
      </c>
      <c r="B107" s="417" t="s">
        <v>487</v>
      </c>
      <c r="C107" s="419" t="s">
        <v>488</v>
      </c>
      <c r="D107" s="419"/>
      <c r="E107" s="415" t="s">
        <v>143</v>
      </c>
      <c r="F107" s="415">
        <v>2.97</v>
      </c>
      <c r="G107" s="386"/>
      <c r="H107" s="305"/>
      <c r="I107" s="462"/>
    </row>
    <row r="108" s="286" customFormat="1" customHeight="1" spans="1:9">
      <c r="A108" s="267">
        <v>0</v>
      </c>
      <c r="B108" s="417" t="s">
        <v>489</v>
      </c>
      <c r="C108" s="419" t="s">
        <v>488</v>
      </c>
      <c r="D108" s="419"/>
      <c r="E108" s="415" t="s">
        <v>490</v>
      </c>
      <c r="F108" s="415">
        <v>180</v>
      </c>
      <c r="G108" s="386"/>
      <c r="H108" s="305"/>
      <c r="I108" s="305"/>
    </row>
    <row r="109" s="286" customFormat="1" customHeight="1" spans="1:9">
      <c r="A109" s="267">
        <v>5</v>
      </c>
      <c r="B109" s="417" t="s">
        <v>491</v>
      </c>
      <c r="C109" s="419" t="s">
        <v>492</v>
      </c>
      <c r="D109" s="419"/>
      <c r="E109" s="415" t="s">
        <v>143</v>
      </c>
      <c r="F109" s="461">
        <v>0.53</v>
      </c>
      <c r="G109" s="386"/>
      <c r="H109" s="305"/>
      <c r="I109" s="462"/>
    </row>
    <row r="110" s="286" customFormat="1" customHeight="1" spans="1:9">
      <c r="A110" s="267">
        <v>0</v>
      </c>
      <c r="B110" s="417" t="s">
        <v>489</v>
      </c>
      <c r="C110" s="419" t="s">
        <v>493</v>
      </c>
      <c r="D110" s="419"/>
      <c r="E110" s="415" t="s">
        <v>490</v>
      </c>
      <c r="F110" s="415">
        <v>36</v>
      </c>
      <c r="G110" s="386"/>
      <c r="H110" s="305"/>
      <c r="I110" s="305"/>
    </row>
    <row r="111" s="286" customFormat="1" customHeight="1" spans="1:9">
      <c r="A111" s="267">
        <v>0</v>
      </c>
      <c r="B111" s="417" t="s">
        <v>489</v>
      </c>
      <c r="C111" s="419" t="s">
        <v>494</v>
      </c>
      <c r="D111" s="419"/>
      <c r="E111" s="415" t="s">
        <v>490</v>
      </c>
      <c r="F111" s="415">
        <v>36</v>
      </c>
      <c r="G111" s="386"/>
      <c r="H111" s="305"/>
      <c r="I111" s="305"/>
    </row>
    <row r="112" s="286" customFormat="1" customHeight="1" spans="1:9">
      <c r="A112" s="267">
        <v>6</v>
      </c>
      <c r="B112" s="417" t="s">
        <v>495</v>
      </c>
      <c r="C112" s="419" t="s">
        <v>496</v>
      </c>
      <c r="D112" s="419"/>
      <c r="E112" s="415" t="s">
        <v>497</v>
      </c>
      <c r="F112" s="446">
        <v>1.75</v>
      </c>
      <c r="G112" s="386"/>
      <c r="H112" s="305"/>
      <c r="I112" s="305"/>
    </row>
    <row r="113" s="286" customFormat="1" customHeight="1" spans="1:9">
      <c r="A113" s="267">
        <v>0</v>
      </c>
      <c r="B113" s="417" t="s">
        <v>489</v>
      </c>
      <c r="C113" s="419" t="s">
        <v>498</v>
      </c>
      <c r="D113" s="419"/>
      <c r="E113" s="415" t="s">
        <v>132</v>
      </c>
      <c r="F113" s="446">
        <v>1767.5</v>
      </c>
      <c r="G113" s="386"/>
      <c r="H113" s="305"/>
      <c r="I113" s="305"/>
    </row>
    <row r="114" s="286" customFormat="1" customHeight="1" spans="1:9">
      <c r="A114" s="267">
        <v>7</v>
      </c>
      <c r="B114" s="417" t="s">
        <v>499</v>
      </c>
      <c r="C114" s="419" t="s">
        <v>496</v>
      </c>
      <c r="D114" s="419"/>
      <c r="E114" s="415" t="s">
        <v>497</v>
      </c>
      <c r="F114" s="446">
        <v>1.05</v>
      </c>
      <c r="G114" s="386"/>
      <c r="H114" s="305"/>
      <c r="I114" s="305"/>
    </row>
    <row r="115" s="286" customFormat="1" customHeight="1" spans="1:9">
      <c r="A115" s="267">
        <v>0</v>
      </c>
      <c r="B115" s="417" t="s">
        <v>489</v>
      </c>
      <c r="C115" s="419" t="s">
        <v>500</v>
      </c>
      <c r="D115" s="419"/>
      <c r="E115" s="415" t="s">
        <v>132</v>
      </c>
      <c r="F115" s="446">
        <v>1060.5</v>
      </c>
      <c r="G115" s="386"/>
      <c r="H115" s="305"/>
      <c r="I115" s="305"/>
    </row>
    <row r="116" s="286" customFormat="1" customHeight="1" spans="1:9">
      <c r="A116" s="267">
        <v>8</v>
      </c>
      <c r="B116" s="417" t="s">
        <v>501</v>
      </c>
      <c r="C116" s="419" t="s">
        <v>496</v>
      </c>
      <c r="D116" s="419"/>
      <c r="E116" s="415" t="s">
        <v>497</v>
      </c>
      <c r="F116" s="446">
        <v>0.35</v>
      </c>
      <c r="G116" s="386"/>
      <c r="H116" s="305"/>
      <c r="I116" s="305"/>
    </row>
    <row r="117" s="286" customFormat="1" customHeight="1" spans="1:9">
      <c r="A117" s="267">
        <v>0</v>
      </c>
      <c r="B117" s="417" t="s">
        <v>489</v>
      </c>
      <c r="C117" s="419" t="s">
        <v>502</v>
      </c>
      <c r="D117" s="419"/>
      <c r="E117" s="415" t="s">
        <v>132</v>
      </c>
      <c r="F117" s="446">
        <v>353.5</v>
      </c>
      <c r="G117" s="386"/>
      <c r="H117" s="305"/>
      <c r="I117" s="305"/>
    </row>
    <row r="118" s="286" customFormat="1" customHeight="1" spans="1:9">
      <c r="A118" s="267">
        <v>9</v>
      </c>
      <c r="B118" s="417" t="s">
        <v>503</v>
      </c>
      <c r="C118" s="419" t="s">
        <v>496</v>
      </c>
      <c r="D118" s="419"/>
      <c r="E118" s="415" t="s">
        <v>497</v>
      </c>
      <c r="F118" s="446">
        <v>2.1</v>
      </c>
      <c r="G118" s="386"/>
      <c r="H118" s="305"/>
      <c r="I118" s="305"/>
    </row>
    <row r="119" s="286" customFormat="1" customHeight="1" spans="1:9">
      <c r="A119" s="267">
        <v>0</v>
      </c>
      <c r="B119" s="417" t="s">
        <v>489</v>
      </c>
      <c r="C119" s="419" t="s">
        <v>504</v>
      </c>
      <c r="D119" s="419"/>
      <c r="E119" s="415" t="s">
        <v>132</v>
      </c>
      <c r="F119" s="446">
        <v>2121</v>
      </c>
      <c r="G119" s="386"/>
      <c r="H119" s="305"/>
      <c r="I119" s="305"/>
    </row>
    <row r="120" s="286" customFormat="1" customHeight="1" spans="1:9">
      <c r="A120" s="267">
        <v>10</v>
      </c>
      <c r="B120" s="417" t="s">
        <v>505</v>
      </c>
      <c r="C120" s="419" t="s">
        <v>506</v>
      </c>
      <c r="D120" s="419"/>
      <c r="E120" s="415" t="s">
        <v>497</v>
      </c>
      <c r="F120" s="446">
        <v>2.1</v>
      </c>
      <c r="G120" s="386"/>
      <c r="H120" s="305"/>
      <c r="I120" s="305"/>
    </row>
    <row r="121" s="286" customFormat="1" customHeight="1" spans="1:9">
      <c r="A121" s="267">
        <v>0</v>
      </c>
      <c r="B121" s="417" t="s">
        <v>489</v>
      </c>
      <c r="C121" s="419" t="s">
        <v>507</v>
      </c>
      <c r="D121" s="419"/>
      <c r="E121" s="415" t="s">
        <v>132</v>
      </c>
      <c r="F121" s="415">
        <v>2131.5</v>
      </c>
      <c r="G121" s="386"/>
      <c r="H121" s="305"/>
      <c r="I121" s="305"/>
    </row>
    <row r="122" s="286" customFormat="1" customHeight="1" spans="1:9">
      <c r="A122" s="267">
        <v>11</v>
      </c>
      <c r="B122" s="417" t="s">
        <v>503</v>
      </c>
      <c r="C122" s="419" t="s">
        <v>496</v>
      </c>
      <c r="D122" s="419"/>
      <c r="E122" s="415" t="s">
        <v>497</v>
      </c>
      <c r="F122" s="446">
        <v>1.4</v>
      </c>
      <c r="G122" s="386"/>
      <c r="H122" s="305"/>
      <c r="I122" s="305"/>
    </row>
    <row r="123" s="286" customFormat="1" customHeight="1" spans="1:9">
      <c r="A123" s="267">
        <v>0</v>
      </c>
      <c r="B123" s="417" t="s">
        <v>489</v>
      </c>
      <c r="C123" s="419" t="s">
        <v>504</v>
      </c>
      <c r="D123" s="419"/>
      <c r="E123" s="415" t="s">
        <v>132</v>
      </c>
      <c r="F123" s="446">
        <v>1414</v>
      </c>
      <c r="G123" s="386"/>
      <c r="H123" s="305"/>
      <c r="I123" s="305"/>
    </row>
    <row r="124" s="286" customFormat="1" customHeight="1" spans="1:9">
      <c r="A124" s="267">
        <v>12</v>
      </c>
      <c r="B124" s="417" t="s">
        <v>505</v>
      </c>
      <c r="C124" s="419" t="s">
        <v>506</v>
      </c>
      <c r="D124" s="419"/>
      <c r="E124" s="415" t="s">
        <v>497</v>
      </c>
      <c r="F124" s="446">
        <v>1.4</v>
      </c>
      <c r="G124" s="386"/>
      <c r="H124" s="305"/>
      <c r="I124" s="305"/>
    </row>
    <row r="125" s="286" customFormat="1" customHeight="1" spans="1:9">
      <c r="A125" s="267">
        <v>0</v>
      </c>
      <c r="B125" s="417" t="s">
        <v>489</v>
      </c>
      <c r="C125" s="419" t="s">
        <v>507</v>
      </c>
      <c r="D125" s="419"/>
      <c r="E125" s="415" t="s">
        <v>132</v>
      </c>
      <c r="F125" s="415">
        <v>1421</v>
      </c>
      <c r="G125" s="386"/>
      <c r="H125" s="305"/>
      <c r="I125" s="305"/>
    </row>
    <row r="126" s="286" customFormat="1" customHeight="1" spans="1:9">
      <c r="A126" s="267">
        <v>13</v>
      </c>
      <c r="B126" s="417" t="s">
        <v>503</v>
      </c>
      <c r="C126" s="419" t="s">
        <v>496</v>
      </c>
      <c r="D126" s="419"/>
      <c r="E126" s="415" t="s">
        <v>497</v>
      </c>
      <c r="F126" s="446">
        <v>0.7</v>
      </c>
      <c r="G126" s="386"/>
      <c r="H126" s="305"/>
      <c r="I126" s="305"/>
    </row>
    <row r="127" s="286" customFormat="1" customHeight="1" spans="1:9">
      <c r="A127" s="267">
        <v>0</v>
      </c>
      <c r="B127" s="417" t="s">
        <v>489</v>
      </c>
      <c r="C127" s="419" t="s">
        <v>504</v>
      </c>
      <c r="D127" s="419"/>
      <c r="E127" s="415" t="s">
        <v>132</v>
      </c>
      <c r="F127" s="446">
        <v>707</v>
      </c>
      <c r="G127" s="386"/>
      <c r="H127" s="305"/>
      <c r="I127" s="305"/>
    </row>
    <row r="128" s="286" customFormat="1" customHeight="1" spans="1:9">
      <c r="A128" s="267">
        <v>14</v>
      </c>
      <c r="B128" s="417" t="s">
        <v>505</v>
      </c>
      <c r="C128" s="419" t="s">
        <v>506</v>
      </c>
      <c r="D128" s="419"/>
      <c r="E128" s="415" t="s">
        <v>497</v>
      </c>
      <c r="F128" s="446">
        <v>0.7</v>
      </c>
      <c r="G128" s="386"/>
      <c r="H128" s="305"/>
      <c r="I128" s="305"/>
    </row>
    <row r="129" s="286" customFormat="1" customHeight="1" spans="1:9">
      <c r="A129" s="267">
        <v>0</v>
      </c>
      <c r="B129" s="417" t="s">
        <v>489</v>
      </c>
      <c r="C129" s="419" t="s">
        <v>507</v>
      </c>
      <c r="D129" s="419"/>
      <c r="E129" s="415" t="s">
        <v>132</v>
      </c>
      <c r="F129" s="415">
        <v>710.5</v>
      </c>
      <c r="G129" s="386"/>
      <c r="H129" s="305"/>
      <c r="I129" s="305"/>
    </row>
    <row r="130" s="286" customFormat="1" customHeight="1" spans="1:9">
      <c r="A130" s="267">
        <v>15</v>
      </c>
      <c r="B130" s="417" t="s">
        <v>503</v>
      </c>
      <c r="C130" s="419" t="s">
        <v>496</v>
      </c>
      <c r="D130" s="419"/>
      <c r="E130" s="415" t="s">
        <v>497</v>
      </c>
      <c r="F130" s="446">
        <v>1.4</v>
      </c>
      <c r="G130" s="386"/>
      <c r="H130" s="305"/>
      <c r="I130" s="305"/>
    </row>
    <row r="131" s="286" customFormat="1" customHeight="1" spans="1:9">
      <c r="A131" s="267">
        <v>0</v>
      </c>
      <c r="B131" s="417" t="s">
        <v>489</v>
      </c>
      <c r="C131" s="419" t="s">
        <v>509</v>
      </c>
      <c r="D131" s="419"/>
      <c r="E131" s="415" t="s">
        <v>132</v>
      </c>
      <c r="F131" s="415">
        <v>1414</v>
      </c>
      <c r="G131" s="386"/>
      <c r="H131" s="305"/>
      <c r="I131" s="305"/>
    </row>
    <row r="132" s="286" customFormat="1" customHeight="1" spans="1:9">
      <c r="A132" s="267">
        <v>16</v>
      </c>
      <c r="B132" s="417" t="s">
        <v>505</v>
      </c>
      <c r="C132" s="419" t="s">
        <v>506</v>
      </c>
      <c r="D132" s="419"/>
      <c r="E132" s="415" t="s">
        <v>497</v>
      </c>
      <c r="F132" s="415">
        <v>1.4</v>
      </c>
      <c r="G132" s="386"/>
      <c r="H132" s="305"/>
      <c r="I132" s="305"/>
    </row>
    <row r="133" s="286" customFormat="1" customHeight="1" spans="1:9">
      <c r="A133" s="267">
        <v>0</v>
      </c>
      <c r="B133" s="417" t="s">
        <v>489</v>
      </c>
      <c r="C133" s="419" t="s">
        <v>507</v>
      </c>
      <c r="D133" s="419"/>
      <c r="E133" s="415" t="s">
        <v>132</v>
      </c>
      <c r="F133" s="415">
        <v>1421</v>
      </c>
      <c r="G133" s="386"/>
      <c r="H133" s="305"/>
      <c r="I133" s="305"/>
    </row>
    <row r="134" s="286" customFormat="1" customHeight="1" spans="1:9">
      <c r="A134" s="267">
        <v>17</v>
      </c>
      <c r="B134" s="417" t="s">
        <v>503</v>
      </c>
      <c r="C134" s="419" t="s">
        <v>496</v>
      </c>
      <c r="D134" s="419"/>
      <c r="E134" s="415" t="s">
        <v>497</v>
      </c>
      <c r="F134" s="446">
        <v>0.7</v>
      </c>
      <c r="G134" s="386"/>
      <c r="H134" s="305"/>
      <c r="I134" s="305"/>
    </row>
    <row r="135" s="286" customFormat="1" customHeight="1" spans="1:9">
      <c r="A135" s="267">
        <v>0</v>
      </c>
      <c r="B135" s="417" t="s">
        <v>489</v>
      </c>
      <c r="C135" s="419" t="s">
        <v>509</v>
      </c>
      <c r="D135" s="419"/>
      <c r="E135" s="415" t="s">
        <v>132</v>
      </c>
      <c r="F135" s="415">
        <v>707</v>
      </c>
      <c r="G135" s="386"/>
      <c r="H135" s="305"/>
      <c r="I135" s="305"/>
    </row>
    <row r="136" s="286" customFormat="1" customHeight="1" spans="1:9">
      <c r="A136" s="267">
        <v>18</v>
      </c>
      <c r="B136" s="417" t="s">
        <v>505</v>
      </c>
      <c r="C136" s="419" t="s">
        <v>506</v>
      </c>
      <c r="D136" s="419"/>
      <c r="E136" s="415" t="s">
        <v>497</v>
      </c>
      <c r="F136" s="415">
        <v>0.7</v>
      </c>
      <c r="G136" s="386"/>
      <c r="H136" s="305"/>
      <c r="I136" s="305"/>
    </row>
    <row r="137" s="286" customFormat="1" customHeight="1" spans="1:9">
      <c r="A137" s="267">
        <v>0</v>
      </c>
      <c r="B137" s="417" t="s">
        <v>489</v>
      </c>
      <c r="C137" s="419" t="s">
        <v>507</v>
      </c>
      <c r="D137" s="419"/>
      <c r="E137" s="415" t="s">
        <v>132</v>
      </c>
      <c r="F137" s="415">
        <v>710.5</v>
      </c>
      <c r="G137" s="386"/>
      <c r="H137" s="305"/>
      <c r="I137" s="305"/>
    </row>
    <row r="138" s="286" customFormat="1" customHeight="1" spans="1:9">
      <c r="A138" s="267">
        <v>19</v>
      </c>
      <c r="B138" s="417" t="s">
        <v>503</v>
      </c>
      <c r="C138" s="419" t="s">
        <v>496</v>
      </c>
      <c r="D138" s="419"/>
      <c r="E138" s="415" t="s">
        <v>497</v>
      </c>
      <c r="F138" s="446">
        <v>3.5</v>
      </c>
      <c r="G138" s="386"/>
      <c r="H138" s="305"/>
      <c r="I138" s="305"/>
    </row>
    <row r="139" s="286" customFormat="1" customHeight="1" spans="1:9">
      <c r="A139" s="267">
        <v>0</v>
      </c>
      <c r="B139" s="417" t="s">
        <v>489</v>
      </c>
      <c r="C139" s="419" t="s">
        <v>510</v>
      </c>
      <c r="D139" s="419"/>
      <c r="E139" s="415" t="s">
        <v>132</v>
      </c>
      <c r="F139" s="415">
        <v>3535</v>
      </c>
      <c r="G139" s="386"/>
      <c r="H139" s="305"/>
      <c r="I139" s="305"/>
    </row>
    <row r="140" s="286" customFormat="1" customHeight="1" spans="1:9">
      <c r="A140" s="267">
        <v>20</v>
      </c>
      <c r="B140" s="417" t="s">
        <v>505</v>
      </c>
      <c r="C140" s="419" t="s">
        <v>506</v>
      </c>
      <c r="D140" s="419"/>
      <c r="E140" s="415" t="s">
        <v>497</v>
      </c>
      <c r="F140" s="415">
        <v>3.5</v>
      </c>
      <c r="G140" s="386"/>
      <c r="H140" s="305"/>
      <c r="I140" s="305"/>
    </row>
    <row r="141" s="286" customFormat="1" customHeight="1" spans="1:9">
      <c r="A141" s="267">
        <v>0</v>
      </c>
      <c r="B141" s="417" t="s">
        <v>489</v>
      </c>
      <c r="C141" s="419" t="s">
        <v>507</v>
      </c>
      <c r="D141" s="419"/>
      <c r="E141" s="415" t="s">
        <v>132</v>
      </c>
      <c r="F141" s="415">
        <v>3552.5</v>
      </c>
      <c r="G141" s="386"/>
      <c r="H141" s="305"/>
      <c r="I141" s="305"/>
    </row>
    <row r="142" s="286" customFormat="1" customHeight="1" spans="1:9">
      <c r="A142" s="267">
        <v>21</v>
      </c>
      <c r="B142" s="417" t="s">
        <v>558</v>
      </c>
      <c r="C142" s="419" t="s">
        <v>496</v>
      </c>
      <c r="D142" s="419"/>
      <c r="E142" s="415" t="s">
        <v>497</v>
      </c>
      <c r="F142" s="415">
        <v>5.25</v>
      </c>
      <c r="G142" s="386"/>
      <c r="H142" s="305"/>
      <c r="I142" s="305"/>
    </row>
    <row r="143" s="286" customFormat="1" customHeight="1" spans="1:9">
      <c r="A143" s="267">
        <v>0</v>
      </c>
      <c r="B143" s="417" t="s">
        <v>489</v>
      </c>
      <c r="C143" s="419" t="s">
        <v>559</v>
      </c>
      <c r="D143" s="419"/>
      <c r="E143" s="415" t="s">
        <v>132</v>
      </c>
      <c r="F143" s="415">
        <v>5302.5</v>
      </c>
      <c r="G143" s="386"/>
      <c r="H143" s="305"/>
      <c r="I143" s="305"/>
    </row>
    <row r="144" s="286" customFormat="1" customHeight="1" spans="1:9">
      <c r="A144" s="267">
        <v>22</v>
      </c>
      <c r="B144" s="417" t="s">
        <v>505</v>
      </c>
      <c r="C144" s="419" t="s">
        <v>506</v>
      </c>
      <c r="D144" s="419"/>
      <c r="E144" s="415" t="s">
        <v>497</v>
      </c>
      <c r="F144" s="415">
        <v>5.25</v>
      </c>
      <c r="G144" s="386"/>
      <c r="H144" s="305"/>
      <c r="I144" s="305"/>
    </row>
    <row r="145" s="286" customFormat="1" customHeight="1" spans="1:9">
      <c r="A145" s="267">
        <v>0</v>
      </c>
      <c r="B145" s="417" t="s">
        <v>489</v>
      </c>
      <c r="C145" s="419" t="s">
        <v>507</v>
      </c>
      <c r="D145" s="419"/>
      <c r="E145" s="415" t="s">
        <v>132</v>
      </c>
      <c r="F145" s="415">
        <v>5328.75</v>
      </c>
      <c r="G145" s="386"/>
      <c r="H145" s="305"/>
      <c r="I145" s="305"/>
    </row>
    <row r="146" s="286" customFormat="1" customHeight="1" spans="1:9">
      <c r="A146" s="267">
        <v>23</v>
      </c>
      <c r="B146" s="417" t="s">
        <v>558</v>
      </c>
      <c r="C146" s="419" t="s">
        <v>496</v>
      </c>
      <c r="D146" s="419"/>
      <c r="E146" s="415" t="s">
        <v>497</v>
      </c>
      <c r="F146" s="415">
        <v>2.1</v>
      </c>
      <c r="G146" s="386"/>
      <c r="H146" s="305"/>
      <c r="I146" s="305"/>
    </row>
    <row r="147" s="286" customFormat="1" customHeight="1" spans="1:9">
      <c r="A147" s="267">
        <v>0</v>
      </c>
      <c r="B147" s="417" t="s">
        <v>489</v>
      </c>
      <c r="C147" s="419" t="s">
        <v>560</v>
      </c>
      <c r="D147" s="419"/>
      <c r="E147" s="415" t="s">
        <v>132</v>
      </c>
      <c r="F147" s="415">
        <v>2121</v>
      </c>
      <c r="G147" s="386"/>
      <c r="H147" s="305"/>
      <c r="I147" s="305"/>
    </row>
    <row r="148" s="286" customFormat="1" customHeight="1" spans="1:9">
      <c r="A148" s="267">
        <v>24</v>
      </c>
      <c r="B148" s="417" t="s">
        <v>505</v>
      </c>
      <c r="C148" s="419" t="s">
        <v>506</v>
      </c>
      <c r="D148" s="419"/>
      <c r="E148" s="415" t="s">
        <v>497</v>
      </c>
      <c r="F148" s="415">
        <v>2.1</v>
      </c>
      <c r="G148" s="386"/>
      <c r="H148" s="305"/>
      <c r="I148" s="305"/>
    </row>
    <row r="149" s="286" customFormat="1" customHeight="1" spans="1:9">
      <c r="A149" s="267">
        <v>0</v>
      </c>
      <c r="B149" s="417" t="s">
        <v>489</v>
      </c>
      <c r="C149" s="419" t="s">
        <v>507</v>
      </c>
      <c r="D149" s="419"/>
      <c r="E149" s="415" t="s">
        <v>132</v>
      </c>
      <c r="F149" s="415">
        <v>2131.5</v>
      </c>
      <c r="G149" s="386"/>
      <c r="H149" s="305"/>
      <c r="I149" s="305"/>
    </row>
    <row r="150" s="286" customFormat="1" customHeight="1" spans="1:9">
      <c r="A150" s="267">
        <v>25</v>
      </c>
      <c r="B150" s="417" t="s">
        <v>558</v>
      </c>
      <c r="C150" s="419" t="s">
        <v>496</v>
      </c>
      <c r="D150" s="419"/>
      <c r="E150" s="415" t="s">
        <v>497</v>
      </c>
      <c r="F150" s="415">
        <v>0.7</v>
      </c>
      <c r="G150" s="386"/>
      <c r="H150" s="305"/>
      <c r="I150" s="305"/>
    </row>
    <row r="151" s="286" customFormat="1" customHeight="1" spans="1:9">
      <c r="A151" s="267">
        <v>0</v>
      </c>
      <c r="B151" s="417" t="s">
        <v>489</v>
      </c>
      <c r="C151" s="419" t="s">
        <v>560</v>
      </c>
      <c r="D151" s="419"/>
      <c r="E151" s="415" t="s">
        <v>132</v>
      </c>
      <c r="F151" s="415">
        <v>707</v>
      </c>
      <c r="G151" s="386"/>
      <c r="H151" s="305"/>
      <c r="I151" s="305"/>
    </row>
    <row r="152" s="286" customFormat="1" customHeight="1" spans="1:9">
      <c r="A152" s="267">
        <v>26</v>
      </c>
      <c r="B152" s="417" t="s">
        <v>505</v>
      </c>
      <c r="C152" s="419" t="s">
        <v>506</v>
      </c>
      <c r="D152" s="419"/>
      <c r="E152" s="415" t="s">
        <v>497</v>
      </c>
      <c r="F152" s="415">
        <v>0.7</v>
      </c>
      <c r="G152" s="386"/>
      <c r="H152" s="305"/>
      <c r="I152" s="305"/>
    </row>
    <row r="153" s="286" customFormat="1" customHeight="1" spans="1:9">
      <c r="A153" s="267">
        <v>0</v>
      </c>
      <c r="B153" s="417" t="s">
        <v>489</v>
      </c>
      <c r="C153" s="419" t="s">
        <v>507</v>
      </c>
      <c r="D153" s="419"/>
      <c r="E153" s="415" t="s">
        <v>132</v>
      </c>
      <c r="F153" s="415">
        <v>710.5</v>
      </c>
      <c r="G153" s="386"/>
      <c r="H153" s="305"/>
      <c r="I153" s="305"/>
    </row>
    <row r="154" s="286" customFormat="1" customHeight="1" spans="1:9">
      <c r="A154" s="267">
        <v>27</v>
      </c>
      <c r="B154" s="417" t="s">
        <v>558</v>
      </c>
      <c r="C154" s="419" t="s">
        <v>496</v>
      </c>
      <c r="D154" s="419"/>
      <c r="E154" s="415" t="s">
        <v>497</v>
      </c>
      <c r="F154" s="415">
        <v>0.7</v>
      </c>
      <c r="G154" s="386"/>
      <c r="H154" s="305"/>
      <c r="I154" s="305"/>
    </row>
    <row r="155" s="286" customFormat="1" customHeight="1" spans="1:9">
      <c r="A155" s="267">
        <v>0</v>
      </c>
      <c r="B155" s="417" t="s">
        <v>489</v>
      </c>
      <c r="C155" s="419" t="s">
        <v>512</v>
      </c>
      <c r="D155" s="419"/>
      <c r="E155" s="415" t="s">
        <v>132</v>
      </c>
      <c r="F155" s="415">
        <v>707</v>
      </c>
      <c r="G155" s="386"/>
      <c r="H155" s="305"/>
      <c r="I155" s="305"/>
    </row>
    <row r="156" s="286" customFormat="1" customHeight="1" spans="1:9">
      <c r="A156" s="267">
        <v>28</v>
      </c>
      <c r="B156" s="417" t="s">
        <v>505</v>
      </c>
      <c r="C156" s="419" t="s">
        <v>506</v>
      </c>
      <c r="D156" s="419"/>
      <c r="E156" s="415" t="s">
        <v>497</v>
      </c>
      <c r="F156" s="415">
        <v>0.7</v>
      </c>
      <c r="G156" s="386"/>
      <c r="H156" s="305"/>
      <c r="I156" s="305"/>
    </row>
    <row r="157" s="286" customFormat="1" customHeight="1" spans="1:9">
      <c r="A157" s="267">
        <v>0</v>
      </c>
      <c r="B157" s="417" t="s">
        <v>489</v>
      </c>
      <c r="C157" s="419" t="s">
        <v>507</v>
      </c>
      <c r="D157" s="419"/>
      <c r="E157" s="415" t="s">
        <v>132</v>
      </c>
      <c r="F157" s="415">
        <v>710.5</v>
      </c>
      <c r="G157" s="386"/>
      <c r="H157" s="305"/>
      <c r="I157" s="305"/>
    </row>
    <row r="158" s="286" customFormat="1" customHeight="1" spans="1:9">
      <c r="A158" s="267">
        <v>29</v>
      </c>
      <c r="B158" s="417" t="s">
        <v>558</v>
      </c>
      <c r="C158" s="419" t="s">
        <v>496</v>
      </c>
      <c r="D158" s="419"/>
      <c r="E158" s="415" t="s">
        <v>497</v>
      </c>
      <c r="F158" s="415">
        <v>1.4</v>
      </c>
      <c r="G158" s="386"/>
      <c r="H158" s="305"/>
      <c r="I158" s="305"/>
    </row>
    <row r="159" s="286" customFormat="1" customHeight="1" spans="1:9">
      <c r="A159" s="267">
        <v>0</v>
      </c>
      <c r="B159" s="417" t="s">
        <v>489</v>
      </c>
      <c r="C159" s="419" t="s">
        <v>512</v>
      </c>
      <c r="D159" s="419"/>
      <c r="E159" s="415" t="s">
        <v>132</v>
      </c>
      <c r="F159" s="415">
        <v>1414</v>
      </c>
      <c r="G159" s="386"/>
      <c r="H159" s="305"/>
      <c r="I159" s="305"/>
    </row>
    <row r="160" s="286" customFormat="1" customHeight="1" spans="1:9">
      <c r="A160" s="267">
        <v>30</v>
      </c>
      <c r="B160" s="417" t="s">
        <v>505</v>
      </c>
      <c r="C160" s="419" t="s">
        <v>506</v>
      </c>
      <c r="D160" s="419"/>
      <c r="E160" s="415" t="s">
        <v>497</v>
      </c>
      <c r="F160" s="415">
        <v>1.4</v>
      </c>
      <c r="G160" s="386"/>
      <c r="H160" s="305"/>
      <c r="I160" s="305"/>
    </row>
    <row r="161" s="286" customFormat="1" customHeight="1" spans="1:9">
      <c r="A161" s="267">
        <v>0</v>
      </c>
      <c r="B161" s="417" t="s">
        <v>489</v>
      </c>
      <c r="C161" s="419" t="s">
        <v>515</v>
      </c>
      <c r="D161" s="419"/>
      <c r="E161" s="415" t="s">
        <v>132</v>
      </c>
      <c r="F161" s="415">
        <v>1421</v>
      </c>
      <c r="G161" s="386"/>
      <c r="H161" s="305"/>
      <c r="I161" s="305"/>
    </row>
    <row r="162" s="286" customFormat="1" customHeight="1" spans="1:9">
      <c r="A162" s="267">
        <v>31</v>
      </c>
      <c r="B162" s="417" t="s">
        <v>518</v>
      </c>
      <c r="C162" s="419" t="s">
        <v>496</v>
      </c>
      <c r="D162" s="419"/>
      <c r="E162" s="415" t="s">
        <v>497</v>
      </c>
      <c r="F162" s="415">
        <v>1.05</v>
      </c>
      <c r="G162" s="386"/>
      <c r="H162" s="305"/>
      <c r="I162" s="305"/>
    </row>
    <row r="163" s="286" customFormat="1" customHeight="1" spans="1:9">
      <c r="A163" s="267">
        <v>0</v>
      </c>
      <c r="B163" s="417" t="s">
        <v>489</v>
      </c>
      <c r="C163" s="419" t="s">
        <v>519</v>
      </c>
      <c r="D163" s="419"/>
      <c r="E163" s="415" t="s">
        <v>132</v>
      </c>
      <c r="F163" s="415">
        <v>1060.5</v>
      </c>
      <c r="G163" s="386"/>
      <c r="H163" s="305"/>
      <c r="I163" s="305"/>
    </row>
    <row r="164" s="286" customFormat="1" customHeight="1" spans="1:9">
      <c r="A164" s="267">
        <v>32</v>
      </c>
      <c r="B164" s="417" t="s">
        <v>503</v>
      </c>
      <c r="C164" s="419" t="s">
        <v>496</v>
      </c>
      <c r="D164" s="419"/>
      <c r="E164" s="415" t="s">
        <v>497</v>
      </c>
      <c r="F164" s="446">
        <v>1.05</v>
      </c>
      <c r="G164" s="386"/>
      <c r="H164" s="305"/>
      <c r="I164" s="305"/>
    </row>
    <row r="165" s="286" customFormat="1" customHeight="1" spans="1:9">
      <c r="A165" s="267">
        <v>0</v>
      </c>
      <c r="B165" s="417" t="s">
        <v>489</v>
      </c>
      <c r="C165" s="419" t="s">
        <v>504</v>
      </c>
      <c r="D165" s="419"/>
      <c r="E165" s="415" t="s">
        <v>132</v>
      </c>
      <c r="F165" s="446">
        <v>1060.5</v>
      </c>
      <c r="G165" s="386"/>
      <c r="H165" s="305"/>
      <c r="I165" s="305"/>
    </row>
    <row r="166" s="286" customFormat="1" customHeight="1" spans="1:9">
      <c r="A166" s="267">
        <v>33</v>
      </c>
      <c r="B166" s="417" t="s">
        <v>505</v>
      </c>
      <c r="C166" s="419" t="s">
        <v>506</v>
      </c>
      <c r="D166" s="419"/>
      <c r="E166" s="415" t="s">
        <v>497</v>
      </c>
      <c r="F166" s="415">
        <v>1.05</v>
      </c>
      <c r="G166" s="386"/>
      <c r="H166" s="305"/>
      <c r="I166" s="305"/>
    </row>
    <row r="167" s="286" customFormat="1" customHeight="1" spans="1:9">
      <c r="A167" s="267">
        <v>0</v>
      </c>
      <c r="B167" s="417" t="s">
        <v>489</v>
      </c>
      <c r="C167" s="419" t="s">
        <v>515</v>
      </c>
      <c r="D167" s="419"/>
      <c r="E167" s="415" t="s">
        <v>132</v>
      </c>
      <c r="F167" s="415">
        <v>1065.75</v>
      </c>
      <c r="G167" s="386"/>
      <c r="H167" s="305"/>
      <c r="I167" s="305"/>
    </row>
    <row r="168" s="286" customFormat="1" customHeight="1" spans="1:9">
      <c r="A168" s="267">
        <v>34</v>
      </c>
      <c r="B168" s="417" t="s">
        <v>505</v>
      </c>
      <c r="C168" s="419" t="s">
        <v>520</v>
      </c>
      <c r="D168" s="419"/>
      <c r="E168" s="415" t="s">
        <v>497</v>
      </c>
      <c r="F168" s="415">
        <v>6</v>
      </c>
      <c r="G168" s="386"/>
      <c r="H168" s="305"/>
      <c r="I168" s="305"/>
    </row>
    <row r="169" s="286" customFormat="1" customHeight="1" spans="1:9">
      <c r="A169" s="267">
        <v>0</v>
      </c>
      <c r="B169" s="417" t="s">
        <v>489</v>
      </c>
      <c r="C169" s="419" t="s">
        <v>521</v>
      </c>
      <c r="D169" s="419"/>
      <c r="E169" s="415" t="s">
        <v>132</v>
      </c>
      <c r="F169" s="415">
        <v>6090</v>
      </c>
      <c r="G169" s="386"/>
      <c r="H169" s="305"/>
      <c r="I169" s="305"/>
    </row>
    <row r="170" s="286" customFormat="1" customHeight="1" spans="1:9">
      <c r="A170" s="267">
        <v>35</v>
      </c>
      <c r="B170" s="417" t="s">
        <v>523</v>
      </c>
      <c r="C170" s="419" t="s">
        <v>524</v>
      </c>
      <c r="D170" s="419"/>
      <c r="E170" s="415" t="s">
        <v>31</v>
      </c>
      <c r="F170" s="415">
        <v>5</v>
      </c>
      <c r="G170" s="386"/>
      <c r="H170" s="305"/>
      <c r="I170" s="305"/>
    </row>
    <row r="171" s="286" customFormat="1" ht="24" customHeight="1" spans="1:9">
      <c r="A171" s="267">
        <v>36</v>
      </c>
      <c r="B171" s="417" t="s">
        <v>525</v>
      </c>
      <c r="C171" s="447" t="s">
        <v>526</v>
      </c>
      <c r="D171" s="447"/>
      <c r="E171" s="415" t="s">
        <v>31</v>
      </c>
      <c r="F171" s="415">
        <v>10</v>
      </c>
      <c r="G171" s="386"/>
      <c r="H171" s="386"/>
      <c r="I171" s="386"/>
    </row>
    <row r="172" s="286" customFormat="1" ht="27" customHeight="1" spans="1:9">
      <c r="A172" s="267">
        <v>37</v>
      </c>
      <c r="B172" s="417" t="s">
        <v>527</v>
      </c>
      <c r="C172" s="447" t="s">
        <v>528</v>
      </c>
      <c r="D172" s="447"/>
      <c r="E172" s="415" t="s">
        <v>31</v>
      </c>
      <c r="F172" s="415">
        <v>43</v>
      </c>
      <c r="G172" s="386"/>
      <c r="H172" s="386"/>
      <c r="I172" s="386"/>
    </row>
    <row r="173" s="286" customFormat="1" ht="26.25" customHeight="1" spans="1:9">
      <c r="A173" s="267">
        <v>38</v>
      </c>
      <c r="B173" s="417" t="s">
        <v>561</v>
      </c>
      <c r="C173" s="447" t="s">
        <v>562</v>
      </c>
      <c r="D173" s="447"/>
      <c r="E173" s="415" t="s">
        <v>31</v>
      </c>
      <c r="F173" s="415">
        <v>4</v>
      </c>
      <c r="G173" s="386"/>
      <c r="H173" s="386"/>
      <c r="I173" s="386"/>
    </row>
    <row r="174" s="286" customFormat="1" ht="30" customHeight="1" spans="1:9">
      <c r="A174" s="267">
        <v>39</v>
      </c>
      <c r="B174" s="417" t="s">
        <v>535</v>
      </c>
      <c r="C174" s="447" t="s">
        <v>536</v>
      </c>
      <c r="D174" s="447"/>
      <c r="E174" s="415" t="s">
        <v>31</v>
      </c>
      <c r="F174" s="415">
        <v>3</v>
      </c>
      <c r="G174" s="386"/>
      <c r="H174" s="386"/>
      <c r="I174" s="386"/>
    </row>
    <row r="175" s="286" customFormat="1" customHeight="1" spans="1:9">
      <c r="A175" s="267">
        <v>0</v>
      </c>
      <c r="B175" s="419"/>
      <c r="C175" s="416" t="s">
        <v>537</v>
      </c>
      <c r="D175" s="416"/>
      <c r="E175" s="415">
        <v>0</v>
      </c>
      <c r="F175" s="415">
        <v>0</v>
      </c>
      <c r="G175" s="386"/>
      <c r="H175" s="305"/>
      <c r="I175" s="305"/>
    </row>
    <row r="176" s="286" customFormat="1" customHeight="1" spans="1:9">
      <c r="A176" s="267">
        <v>1</v>
      </c>
      <c r="B176" s="417" t="s">
        <v>538</v>
      </c>
      <c r="C176" s="449" t="s">
        <v>539</v>
      </c>
      <c r="D176" s="449"/>
      <c r="E176" s="415" t="s">
        <v>31</v>
      </c>
      <c r="F176" s="415">
        <v>4</v>
      </c>
      <c r="G176" s="386"/>
      <c r="H176" s="305"/>
      <c r="I176" s="305"/>
    </row>
    <row r="177" s="286" customFormat="1" customHeight="1" spans="1:9">
      <c r="A177" s="267">
        <v>2</v>
      </c>
      <c r="B177" s="417" t="s">
        <v>540</v>
      </c>
      <c r="C177" s="449" t="s">
        <v>541</v>
      </c>
      <c r="D177" s="449"/>
      <c r="E177" s="415" t="s">
        <v>542</v>
      </c>
      <c r="F177" s="463">
        <v>21</v>
      </c>
      <c r="G177" s="386"/>
      <c r="H177" s="305"/>
      <c r="I177" s="305"/>
    </row>
    <row r="178" s="286" customFormat="1" customHeight="1" spans="1:9">
      <c r="A178" s="267">
        <v>0</v>
      </c>
      <c r="B178" s="417" t="s">
        <v>489</v>
      </c>
      <c r="C178" s="449" t="s">
        <v>543</v>
      </c>
      <c r="D178" s="449"/>
      <c r="E178" s="415" t="s">
        <v>29</v>
      </c>
      <c r="F178" s="415">
        <v>111.1</v>
      </c>
      <c r="G178" s="386"/>
      <c r="H178" s="305"/>
      <c r="I178" s="305"/>
    </row>
    <row r="179" s="286" customFormat="1" customHeight="1" spans="1:9">
      <c r="A179" s="267">
        <v>0</v>
      </c>
      <c r="B179" s="417" t="s">
        <v>489</v>
      </c>
      <c r="C179" s="449" t="s">
        <v>544</v>
      </c>
      <c r="D179" s="449"/>
      <c r="E179" s="415" t="s">
        <v>29</v>
      </c>
      <c r="F179" s="415">
        <v>30.3</v>
      </c>
      <c r="G179" s="386"/>
      <c r="H179" s="305"/>
      <c r="I179" s="305"/>
    </row>
    <row r="180" s="286" customFormat="1" customHeight="1" spans="1:9">
      <c r="A180" s="267">
        <v>0</v>
      </c>
      <c r="B180" s="417" t="s">
        <v>489</v>
      </c>
      <c r="C180" s="449" t="s">
        <v>545</v>
      </c>
      <c r="D180" s="449"/>
      <c r="E180" s="415" t="s">
        <v>29</v>
      </c>
      <c r="F180" s="415">
        <v>70.7</v>
      </c>
      <c r="G180" s="386"/>
      <c r="H180" s="305"/>
      <c r="I180" s="305"/>
    </row>
    <row r="181" s="286" customFormat="1" customHeight="1" spans="1:9">
      <c r="A181" s="267">
        <v>0</v>
      </c>
      <c r="B181" s="417" t="s">
        <v>489</v>
      </c>
      <c r="C181" s="449" t="s">
        <v>546</v>
      </c>
      <c r="D181" s="449"/>
      <c r="E181" s="415" t="s">
        <v>490</v>
      </c>
      <c r="F181" s="415">
        <v>2525</v>
      </c>
      <c r="G181" s="386"/>
      <c r="H181" s="305"/>
      <c r="I181" s="305"/>
    </row>
    <row r="182" s="286" customFormat="1" customHeight="1" spans="1:9">
      <c r="A182" s="267">
        <v>0</v>
      </c>
      <c r="B182" s="417" t="s">
        <v>489</v>
      </c>
      <c r="C182" s="449" t="s">
        <v>547</v>
      </c>
      <c r="D182" s="449"/>
      <c r="E182" s="415" t="s">
        <v>490</v>
      </c>
      <c r="F182" s="415">
        <v>1111</v>
      </c>
      <c r="G182" s="386"/>
      <c r="H182" s="305"/>
      <c r="I182" s="305"/>
    </row>
    <row r="183" s="286" customFormat="1" customHeight="1" spans="1:9">
      <c r="A183" s="267">
        <v>0</v>
      </c>
      <c r="B183" s="419"/>
      <c r="C183" s="416" t="s">
        <v>548</v>
      </c>
      <c r="D183" s="416"/>
      <c r="E183" s="415">
        <v>0</v>
      </c>
      <c r="F183" s="415">
        <v>0</v>
      </c>
      <c r="G183" s="386"/>
      <c r="H183" s="305"/>
      <c r="I183" s="305"/>
    </row>
    <row r="184" s="286" customFormat="1" customHeight="1" spans="1:9">
      <c r="A184" s="267">
        <v>1</v>
      </c>
      <c r="B184" s="417" t="s">
        <v>549</v>
      </c>
      <c r="C184" s="449" t="s">
        <v>550</v>
      </c>
      <c r="D184" s="449"/>
      <c r="E184" s="415" t="s">
        <v>551</v>
      </c>
      <c r="F184" s="415">
        <v>220</v>
      </c>
      <c r="G184" s="386"/>
      <c r="H184" s="305"/>
      <c r="I184" s="305"/>
    </row>
    <row r="185" s="286" customFormat="1" customHeight="1" spans="1:9">
      <c r="A185" s="267">
        <v>0</v>
      </c>
      <c r="B185" s="417" t="s">
        <v>489</v>
      </c>
      <c r="C185" s="449" t="s">
        <v>552</v>
      </c>
      <c r="D185" s="449"/>
      <c r="E185" s="415" t="s">
        <v>490</v>
      </c>
      <c r="F185" s="415">
        <v>1000</v>
      </c>
      <c r="G185" s="386"/>
      <c r="H185" s="305"/>
      <c r="I185" s="305"/>
    </row>
    <row r="186" s="286" customFormat="1" customHeight="1" spans="1:9">
      <c r="A186" s="267">
        <v>0</v>
      </c>
      <c r="B186" s="417" t="s">
        <v>489</v>
      </c>
      <c r="C186" s="449" t="s">
        <v>553</v>
      </c>
      <c r="D186" s="449"/>
      <c r="E186" s="415" t="s">
        <v>490</v>
      </c>
      <c r="F186" s="415">
        <v>1200</v>
      </c>
      <c r="G186" s="386"/>
      <c r="H186" s="305"/>
      <c r="I186" s="305"/>
    </row>
    <row r="187" s="286" customFormat="1" customHeight="1" spans="1:9">
      <c r="A187" s="267">
        <v>2</v>
      </c>
      <c r="B187" s="417" t="s">
        <v>554</v>
      </c>
      <c r="C187" s="449" t="s">
        <v>555</v>
      </c>
      <c r="D187" s="449"/>
      <c r="E187" s="415" t="s">
        <v>556</v>
      </c>
      <c r="F187" s="415">
        <v>6</v>
      </c>
      <c r="G187" s="386"/>
      <c r="H187" s="305"/>
      <c r="I187" s="305"/>
    </row>
    <row r="188" s="286" customFormat="1" customHeight="1" spans="1:9">
      <c r="A188" s="267">
        <v>0</v>
      </c>
      <c r="B188" s="419"/>
      <c r="C188" s="451" t="s">
        <v>563</v>
      </c>
      <c r="D188" s="451"/>
      <c r="E188" s="415">
        <v>0</v>
      </c>
      <c r="F188" s="415">
        <v>0</v>
      </c>
      <c r="G188" s="386"/>
      <c r="H188" s="305"/>
      <c r="I188" s="305"/>
    </row>
    <row r="189" s="286" customFormat="1" customHeight="1" spans="1:9">
      <c r="A189" s="267">
        <v>0</v>
      </c>
      <c r="B189" s="417"/>
      <c r="C189" s="417" t="s">
        <v>481</v>
      </c>
      <c r="D189" s="417"/>
      <c r="E189" s="415"/>
      <c r="F189" s="415"/>
      <c r="G189" s="386"/>
      <c r="H189" s="305"/>
      <c r="I189" s="305"/>
    </row>
    <row r="190" s="286" customFormat="1" customHeight="1" spans="1:9">
      <c r="A190" s="267">
        <v>1</v>
      </c>
      <c r="B190" s="417" t="s">
        <v>482</v>
      </c>
      <c r="C190" s="419" t="s">
        <v>483</v>
      </c>
      <c r="D190" s="419"/>
      <c r="E190" s="415" t="s">
        <v>31</v>
      </c>
      <c r="F190" s="415">
        <v>25</v>
      </c>
      <c r="G190" s="386"/>
      <c r="H190" s="305"/>
      <c r="I190" s="305"/>
    </row>
    <row r="191" s="286" customFormat="1" customHeight="1" spans="1:9">
      <c r="A191" s="267">
        <v>2</v>
      </c>
      <c r="B191" s="417" t="s">
        <v>482</v>
      </c>
      <c r="C191" s="419" t="s">
        <v>484</v>
      </c>
      <c r="D191" s="419"/>
      <c r="E191" s="415" t="s">
        <v>31</v>
      </c>
      <c r="F191" s="415">
        <v>6</v>
      </c>
      <c r="G191" s="386"/>
      <c r="H191" s="305"/>
      <c r="I191" s="305"/>
    </row>
    <row r="192" s="286" customFormat="1" customHeight="1" spans="1:9">
      <c r="A192" s="267">
        <v>3</v>
      </c>
      <c r="B192" s="417" t="s">
        <v>485</v>
      </c>
      <c r="C192" s="419" t="s">
        <v>486</v>
      </c>
      <c r="D192" s="419"/>
      <c r="E192" s="415" t="s">
        <v>31</v>
      </c>
      <c r="F192" s="415">
        <v>2</v>
      </c>
      <c r="G192" s="386"/>
      <c r="H192" s="305"/>
      <c r="I192" s="305"/>
    </row>
    <row r="193" s="286" customFormat="1" customHeight="1" spans="1:9">
      <c r="A193" s="267">
        <v>4</v>
      </c>
      <c r="B193" s="417" t="s">
        <v>487</v>
      </c>
      <c r="C193" s="419" t="s">
        <v>488</v>
      </c>
      <c r="D193" s="419"/>
      <c r="E193" s="415" t="s">
        <v>143</v>
      </c>
      <c r="F193" s="415">
        <v>0.825</v>
      </c>
      <c r="G193" s="386"/>
      <c r="H193" s="305"/>
      <c r="I193" s="462"/>
    </row>
    <row r="194" s="286" customFormat="1" customHeight="1" spans="1:9">
      <c r="A194" s="267">
        <v>0</v>
      </c>
      <c r="B194" s="417" t="s">
        <v>489</v>
      </c>
      <c r="C194" s="419" t="s">
        <v>488</v>
      </c>
      <c r="D194" s="419"/>
      <c r="E194" s="415" t="s">
        <v>490</v>
      </c>
      <c r="F194" s="415">
        <v>50</v>
      </c>
      <c r="G194" s="386"/>
      <c r="H194" s="305"/>
      <c r="I194" s="305"/>
    </row>
    <row r="195" s="286" customFormat="1" customHeight="1" spans="1:9">
      <c r="A195" s="267">
        <v>5</v>
      </c>
      <c r="B195" s="417" t="s">
        <v>491</v>
      </c>
      <c r="C195" s="419" t="s">
        <v>492</v>
      </c>
      <c r="D195" s="419"/>
      <c r="E195" s="415" t="s">
        <v>143</v>
      </c>
      <c r="F195" s="461">
        <v>0.26</v>
      </c>
      <c r="G195" s="386"/>
      <c r="H195" s="305"/>
      <c r="I195" s="462"/>
    </row>
    <row r="196" s="286" customFormat="1" customHeight="1" spans="1:9">
      <c r="A196" s="267">
        <v>0</v>
      </c>
      <c r="B196" s="417" t="s">
        <v>489</v>
      </c>
      <c r="C196" s="419" t="s">
        <v>493</v>
      </c>
      <c r="D196" s="419"/>
      <c r="E196" s="415" t="s">
        <v>490</v>
      </c>
      <c r="F196" s="415">
        <v>18</v>
      </c>
      <c r="G196" s="386"/>
      <c r="H196" s="305"/>
      <c r="I196" s="305"/>
    </row>
    <row r="197" s="286" customFormat="1" customHeight="1" spans="1:9">
      <c r="A197" s="267">
        <v>0</v>
      </c>
      <c r="B197" s="417" t="s">
        <v>489</v>
      </c>
      <c r="C197" s="419" t="s">
        <v>494</v>
      </c>
      <c r="D197" s="419"/>
      <c r="E197" s="415" t="s">
        <v>490</v>
      </c>
      <c r="F197" s="415">
        <v>18</v>
      </c>
      <c r="G197" s="386"/>
      <c r="H197" s="305"/>
      <c r="I197" s="305"/>
    </row>
    <row r="198" s="286" customFormat="1" customHeight="1" spans="1:9">
      <c r="A198" s="267">
        <v>6</v>
      </c>
      <c r="B198" s="417" t="s">
        <v>495</v>
      </c>
      <c r="C198" s="419" t="s">
        <v>496</v>
      </c>
      <c r="D198" s="419"/>
      <c r="E198" s="415" t="s">
        <v>497</v>
      </c>
      <c r="F198" s="446">
        <v>0.7</v>
      </c>
      <c r="G198" s="386"/>
      <c r="H198" s="305"/>
      <c r="I198" s="305"/>
    </row>
    <row r="199" s="286" customFormat="1" customHeight="1" spans="1:9">
      <c r="A199" s="267">
        <v>0</v>
      </c>
      <c r="B199" s="417" t="s">
        <v>489</v>
      </c>
      <c r="C199" s="419" t="s">
        <v>498</v>
      </c>
      <c r="D199" s="419"/>
      <c r="E199" s="415" t="s">
        <v>132</v>
      </c>
      <c r="F199" s="446">
        <v>707</v>
      </c>
      <c r="G199" s="386"/>
      <c r="H199" s="305"/>
      <c r="I199" s="305"/>
    </row>
    <row r="200" s="286" customFormat="1" customHeight="1" spans="1:9">
      <c r="A200" s="267">
        <v>7</v>
      </c>
      <c r="B200" s="417" t="s">
        <v>499</v>
      </c>
      <c r="C200" s="419" t="s">
        <v>496</v>
      </c>
      <c r="D200" s="419"/>
      <c r="E200" s="415" t="s">
        <v>497</v>
      </c>
      <c r="F200" s="446">
        <v>0.7</v>
      </c>
      <c r="G200" s="386"/>
      <c r="H200" s="305"/>
      <c r="I200" s="305"/>
    </row>
    <row r="201" s="286" customFormat="1" customHeight="1" spans="1:9">
      <c r="A201" s="267">
        <v>0</v>
      </c>
      <c r="B201" s="417" t="s">
        <v>489</v>
      </c>
      <c r="C201" s="419" t="s">
        <v>500</v>
      </c>
      <c r="D201" s="419"/>
      <c r="E201" s="415" t="s">
        <v>132</v>
      </c>
      <c r="F201" s="446">
        <v>707</v>
      </c>
      <c r="G201" s="386"/>
      <c r="H201" s="305"/>
      <c r="I201" s="305"/>
    </row>
    <row r="202" s="286" customFormat="1" customHeight="1" spans="1:9">
      <c r="A202" s="267">
        <v>8</v>
      </c>
      <c r="B202" s="417" t="s">
        <v>501</v>
      </c>
      <c r="C202" s="419" t="s">
        <v>496</v>
      </c>
      <c r="D202" s="419"/>
      <c r="E202" s="415" t="s">
        <v>497</v>
      </c>
      <c r="F202" s="446">
        <v>0.35</v>
      </c>
      <c r="G202" s="386"/>
      <c r="H202" s="305"/>
      <c r="I202" s="305"/>
    </row>
    <row r="203" s="286" customFormat="1" customHeight="1" spans="1:9">
      <c r="A203" s="267">
        <v>0</v>
      </c>
      <c r="B203" s="417" t="s">
        <v>489</v>
      </c>
      <c r="C203" s="419" t="s">
        <v>502</v>
      </c>
      <c r="D203" s="419"/>
      <c r="E203" s="415" t="s">
        <v>132</v>
      </c>
      <c r="F203" s="446">
        <v>353.5</v>
      </c>
      <c r="G203" s="386"/>
      <c r="H203" s="305"/>
      <c r="I203" s="305"/>
    </row>
    <row r="204" s="286" customFormat="1" customHeight="1" spans="1:9">
      <c r="A204" s="267">
        <v>9</v>
      </c>
      <c r="B204" s="417" t="s">
        <v>503</v>
      </c>
      <c r="C204" s="419" t="s">
        <v>496</v>
      </c>
      <c r="D204" s="419"/>
      <c r="E204" s="415" t="s">
        <v>497</v>
      </c>
      <c r="F204" s="446">
        <v>1.75</v>
      </c>
      <c r="G204" s="386"/>
      <c r="H204" s="305"/>
      <c r="I204" s="305"/>
    </row>
    <row r="205" s="286" customFormat="1" customHeight="1" spans="1:9">
      <c r="A205" s="267">
        <v>0</v>
      </c>
      <c r="B205" s="417" t="s">
        <v>489</v>
      </c>
      <c r="C205" s="419" t="s">
        <v>504</v>
      </c>
      <c r="D205" s="419"/>
      <c r="E205" s="415" t="s">
        <v>132</v>
      </c>
      <c r="F205" s="446">
        <v>1767.5</v>
      </c>
      <c r="G205" s="386"/>
      <c r="H205" s="305"/>
      <c r="I205" s="305"/>
    </row>
    <row r="206" s="286" customFormat="1" customHeight="1" spans="1:9">
      <c r="A206" s="267">
        <v>10</v>
      </c>
      <c r="B206" s="417" t="s">
        <v>505</v>
      </c>
      <c r="C206" s="419" t="s">
        <v>506</v>
      </c>
      <c r="D206" s="419"/>
      <c r="E206" s="415" t="s">
        <v>497</v>
      </c>
      <c r="F206" s="446">
        <v>1.75</v>
      </c>
      <c r="G206" s="386"/>
      <c r="H206" s="305"/>
      <c r="I206" s="305"/>
    </row>
    <row r="207" s="286" customFormat="1" customHeight="1" spans="1:9">
      <c r="A207" s="267">
        <v>0</v>
      </c>
      <c r="B207" s="417" t="s">
        <v>489</v>
      </c>
      <c r="C207" s="419" t="s">
        <v>507</v>
      </c>
      <c r="D207" s="419"/>
      <c r="E207" s="415" t="s">
        <v>132</v>
      </c>
      <c r="F207" s="415">
        <v>1776.25</v>
      </c>
      <c r="G207" s="386"/>
      <c r="H207" s="305"/>
      <c r="I207" s="305"/>
    </row>
    <row r="208" s="286" customFormat="1" customHeight="1" spans="1:9">
      <c r="A208" s="267">
        <v>11</v>
      </c>
      <c r="B208" s="417" t="s">
        <v>503</v>
      </c>
      <c r="C208" s="419" t="s">
        <v>496</v>
      </c>
      <c r="D208" s="419"/>
      <c r="E208" s="415" t="s">
        <v>497</v>
      </c>
      <c r="F208" s="446">
        <v>0.7</v>
      </c>
      <c r="G208" s="386"/>
      <c r="H208" s="305"/>
      <c r="I208" s="305"/>
    </row>
    <row r="209" s="286" customFormat="1" customHeight="1" spans="1:9">
      <c r="A209" s="267">
        <v>0</v>
      </c>
      <c r="B209" s="417" t="s">
        <v>489</v>
      </c>
      <c r="C209" s="419" t="s">
        <v>508</v>
      </c>
      <c r="D209" s="419"/>
      <c r="E209" s="415" t="s">
        <v>132</v>
      </c>
      <c r="F209" s="415">
        <v>707</v>
      </c>
      <c r="G209" s="386"/>
      <c r="H209" s="305"/>
      <c r="I209" s="305"/>
    </row>
    <row r="210" s="286" customFormat="1" customHeight="1" spans="1:9">
      <c r="A210" s="267">
        <v>12</v>
      </c>
      <c r="B210" s="417" t="s">
        <v>505</v>
      </c>
      <c r="C210" s="419" t="s">
        <v>506</v>
      </c>
      <c r="D210" s="419"/>
      <c r="E210" s="415" t="s">
        <v>497</v>
      </c>
      <c r="F210" s="415">
        <v>0.7</v>
      </c>
      <c r="G210" s="386"/>
      <c r="H210" s="305"/>
      <c r="I210" s="305"/>
    </row>
    <row r="211" s="286" customFormat="1" customHeight="1" spans="1:9">
      <c r="A211" s="267">
        <v>0</v>
      </c>
      <c r="B211" s="417" t="s">
        <v>489</v>
      </c>
      <c r="C211" s="419" t="s">
        <v>507</v>
      </c>
      <c r="D211" s="419"/>
      <c r="E211" s="415" t="s">
        <v>132</v>
      </c>
      <c r="F211" s="415">
        <v>710.5</v>
      </c>
      <c r="G211" s="386"/>
      <c r="H211" s="305"/>
      <c r="I211" s="305"/>
    </row>
    <row r="212" s="286" customFormat="1" customHeight="1" spans="1:9">
      <c r="A212" s="267">
        <v>13</v>
      </c>
      <c r="B212" s="417" t="s">
        <v>503</v>
      </c>
      <c r="C212" s="419" t="s">
        <v>496</v>
      </c>
      <c r="D212" s="419"/>
      <c r="E212" s="415" t="s">
        <v>497</v>
      </c>
      <c r="F212" s="446">
        <v>1.75</v>
      </c>
      <c r="G212" s="386"/>
      <c r="H212" s="305"/>
      <c r="I212" s="305"/>
    </row>
    <row r="213" s="286" customFormat="1" customHeight="1" spans="1:9">
      <c r="A213" s="267">
        <v>0</v>
      </c>
      <c r="B213" s="417" t="s">
        <v>489</v>
      </c>
      <c r="C213" s="419" t="s">
        <v>509</v>
      </c>
      <c r="D213" s="419"/>
      <c r="E213" s="415" t="s">
        <v>132</v>
      </c>
      <c r="F213" s="415">
        <v>1767.5</v>
      </c>
      <c r="G213" s="386"/>
      <c r="H213" s="305"/>
      <c r="I213" s="305"/>
    </row>
    <row r="214" s="286" customFormat="1" customHeight="1" spans="1:9">
      <c r="A214" s="267">
        <v>14</v>
      </c>
      <c r="B214" s="417" t="s">
        <v>505</v>
      </c>
      <c r="C214" s="419" t="s">
        <v>506</v>
      </c>
      <c r="D214" s="419"/>
      <c r="E214" s="415" t="s">
        <v>497</v>
      </c>
      <c r="F214" s="415">
        <v>1.75</v>
      </c>
      <c r="G214" s="386"/>
      <c r="H214" s="305"/>
      <c r="I214" s="305"/>
    </row>
    <row r="215" s="286" customFormat="1" customHeight="1" spans="1:9">
      <c r="A215" s="267">
        <v>0</v>
      </c>
      <c r="B215" s="417" t="s">
        <v>489</v>
      </c>
      <c r="C215" s="419" t="s">
        <v>507</v>
      </c>
      <c r="D215" s="419"/>
      <c r="E215" s="415" t="s">
        <v>132</v>
      </c>
      <c r="F215" s="415">
        <v>1776.25</v>
      </c>
      <c r="G215" s="386"/>
      <c r="H215" s="305"/>
      <c r="I215" s="305"/>
    </row>
    <row r="216" s="286" customFormat="1" customHeight="1" spans="1:9">
      <c r="A216" s="267">
        <v>15</v>
      </c>
      <c r="B216" s="417" t="s">
        <v>503</v>
      </c>
      <c r="C216" s="419" t="s">
        <v>496</v>
      </c>
      <c r="D216" s="419"/>
      <c r="E216" s="415" t="s">
        <v>497</v>
      </c>
      <c r="F216" s="446">
        <v>1.4</v>
      </c>
      <c r="G216" s="386"/>
      <c r="H216" s="305"/>
      <c r="I216" s="305"/>
    </row>
    <row r="217" s="286" customFormat="1" customHeight="1" spans="1:9">
      <c r="A217" s="267">
        <v>0</v>
      </c>
      <c r="B217" s="417" t="s">
        <v>489</v>
      </c>
      <c r="C217" s="419" t="s">
        <v>510</v>
      </c>
      <c r="D217" s="419"/>
      <c r="E217" s="415" t="s">
        <v>132</v>
      </c>
      <c r="F217" s="415">
        <v>1414</v>
      </c>
      <c r="G217" s="386"/>
      <c r="H217" s="305"/>
      <c r="I217" s="305"/>
    </row>
    <row r="218" s="286" customFormat="1" customHeight="1" spans="1:9">
      <c r="A218" s="267">
        <v>16</v>
      </c>
      <c r="B218" s="417" t="s">
        <v>505</v>
      </c>
      <c r="C218" s="419" t="s">
        <v>506</v>
      </c>
      <c r="D218" s="419"/>
      <c r="E218" s="415" t="s">
        <v>497</v>
      </c>
      <c r="F218" s="415">
        <v>1.4</v>
      </c>
      <c r="G218" s="386"/>
      <c r="H218" s="305"/>
      <c r="I218" s="305"/>
    </row>
    <row r="219" s="286" customFormat="1" customHeight="1" spans="1:9">
      <c r="A219" s="267">
        <v>0</v>
      </c>
      <c r="B219" s="417" t="s">
        <v>489</v>
      </c>
      <c r="C219" s="419" t="s">
        <v>507</v>
      </c>
      <c r="D219" s="419"/>
      <c r="E219" s="415" t="s">
        <v>132</v>
      </c>
      <c r="F219" s="415">
        <v>1421</v>
      </c>
      <c r="G219" s="386"/>
      <c r="H219" s="305"/>
      <c r="I219" s="305"/>
    </row>
    <row r="220" s="286" customFormat="1" customHeight="1" spans="1:9">
      <c r="A220" s="267">
        <v>17</v>
      </c>
      <c r="B220" s="417" t="s">
        <v>558</v>
      </c>
      <c r="C220" s="419" t="s">
        <v>496</v>
      </c>
      <c r="D220" s="419"/>
      <c r="E220" s="415" t="s">
        <v>497</v>
      </c>
      <c r="F220" s="415">
        <v>3.15</v>
      </c>
      <c r="G220" s="386"/>
      <c r="H220" s="305"/>
      <c r="I220" s="305"/>
    </row>
    <row r="221" s="286" customFormat="1" customHeight="1" spans="1:9">
      <c r="A221" s="267">
        <v>0</v>
      </c>
      <c r="B221" s="417" t="s">
        <v>489</v>
      </c>
      <c r="C221" s="419" t="s">
        <v>559</v>
      </c>
      <c r="D221" s="419"/>
      <c r="E221" s="415" t="s">
        <v>132</v>
      </c>
      <c r="F221" s="415">
        <v>3181.5</v>
      </c>
      <c r="G221" s="386"/>
      <c r="H221" s="305"/>
      <c r="I221" s="305"/>
    </row>
    <row r="222" s="286" customFormat="1" customHeight="1" spans="1:9">
      <c r="A222" s="267">
        <v>18</v>
      </c>
      <c r="B222" s="417" t="s">
        <v>505</v>
      </c>
      <c r="C222" s="419" t="s">
        <v>506</v>
      </c>
      <c r="D222" s="419"/>
      <c r="E222" s="415" t="s">
        <v>497</v>
      </c>
      <c r="F222" s="415">
        <v>3.15</v>
      </c>
      <c r="G222" s="386"/>
      <c r="H222" s="305"/>
      <c r="I222" s="305"/>
    </row>
    <row r="223" s="286" customFormat="1" customHeight="1" spans="1:9">
      <c r="A223" s="267">
        <v>0</v>
      </c>
      <c r="B223" s="417" t="s">
        <v>489</v>
      </c>
      <c r="C223" s="419" t="s">
        <v>507</v>
      </c>
      <c r="D223" s="419"/>
      <c r="E223" s="415" t="s">
        <v>132</v>
      </c>
      <c r="F223" s="415">
        <v>3197.25</v>
      </c>
      <c r="G223" s="386"/>
      <c r="H223" s="305"/>
      <c r="I223" s="305"/>
    </row>
    <row r="224" s="286" customFormat="1" customHeight="1" spans="1:9">
      <c r="A224" s="267">
        <v>19</v>
      </c>
      <c r="B224" s="417" t="s">
        <v>516</v>
      </c>
      <c r="C224" s="419" t="s">
        <v>496</v>
      </c>
      <c r="D224" s="419"/>
      <c r="E224" s="415" t="s">
        <v>497</v>
      </c>
      <c r="F224" s="415">
        <v>0.7</v>
      </c>
      <c r="G224" s="386"/>
      <c r="H224" s="305"/>
      <c r="I224" s="305"/>
    </row>
    <row r="225" s="286" customFormat="1" customHeight="1" spans="1:9">
      <c r="A225" s="267">
        <v>0</v>
      </c>
      <c r="B225" s="417" t="s">
        <v>489</v>
      </c>
      <c r="C225" s="419" t="s">
        <v>517</v>
      </c>
      <c r="D225" s="419"/>
      <c r="E225" s="415" t="s">
        <v>132</v>
      </c>
      <c r="F225" s="415">
        <v>707</v>
      </c>
      <c r="G225" s="386"/>
      <c r="H225" s="305"/>
      <c r="I225" s="305"/>
    </row>
    <row r="226" s="286" customFormat="1" customHeight="1" spans="1:9">
      <c r="A226" s="267">
        <v>20</v>
      </c>
      <c r="B226" s="417" t="s">
        <v>505</v>
      </c>
      <c r="C226" s="419" t="s">
        <v>506</v>
      </c>
      <c r="D226" s="419"/>
      <c r="E226" s="415" t="s">
        <v>497</v>
      </c>
      <c r="F226" s="415">
        <v>0.7</v>
      </c>
      <c r="G226" s="386"/>
      <c r="H226" s="305"/>
      <c r="I226" s="305"/>
    </row>
    <row r="227" s="286" customFormat="1" customHeight="1" spans="1:9">
      <c r="A227" s="267">
        <v>0</v>
      </c>
      <c r="B227" s="417" t="s">
        <v>489</v>
      </c>
      <c r="C227" s="419" t="s">
        <v>515</v>
      </c>
      <c r="D227" s="419"/>
      <c r="E227" s="415" t="s">
        <v>132</v>
      </c>
      <c r="F227" s="415">
        <v>710.5</v>
      </c>
      <c r="G227" s="386"/>
      <c r="H227" s="305"/>
      <c r="I227" s="305"/>
    </row>
    <row r="228" s="286" customFormat="1" customHeight="1" spans="1:9">
      <c r="A228" s="267">
        <v>21</v>
      </c>
      <c r="B228" s="417" t="s">
        <v>513</v>
      </c>
      <c r="C228" s="419" t="s">
        <v>496</v>
      </c>
      <c r="D228" s="419"/>
      <c r="E228" s="415" t="s">
        <v>497</v>
      </c>
      <c r="F228" s="415">
        <v>0.7</v>
      </c>
      <c r="G228" s="386"/>
      <c r="H228" s="305"/>
      <c r="I228" s="305"/>
    </row>
    <row r="229" s="286" customFormat="1" customHeight="1" spans="1:9">
      <c r="A229" s="267">
        <v>0</v>
      </c>
      <c r="B229" s="417" t="s">
        <v>489</v>
      </c>
      <c r="C229" s="419" t="s">
        <v>514</v>
      </c>
      <c r="D229" s="419"/>
      <c r="E229" s="415" t="s">
        <v>132</v>
      </c>
      <c r="F229" s="415">
        <v>707</v>
      </c>
      <c r="G229" s="386"/>
      <c r="H229" s="305"/>
      <c r="I229" s="305"/>
    </row>
    <row r="230" s="286" customFormat="1" customHeight="1" spans="1:9">
      <c r="A230" s="267">
        <v>22</v>
      </c>
      <c r="B230" s="417" t="s">
        <v>505</v>
      </c>
      <c r="C230" s="419" t="s">
        <v>506</v>
      </c>
      <c r="D230" s="419"/>
      <c r="E230" s="415" t="s">
        <v>497</v>
      </c>
      <c r="F230" s="415">
        <v>0.7</v>
      </c>
      <c r="G230" s="386"/>
      <c r="H230" s="305"/>
      <c r="I230" s="305"/>
    </row>
    <row r="231" s="286" customFormat="1" customHeight="1" spans="1:9">
      <c r="A231" s="267">
        <v>0</v>
      </c>
      <c r="B231" s="417" t="s">
        <v>489</v>
      </c>
      <c r="C231" s="419" t="s">
        <v>515</v>
      </c>
      <c r="D231" s="419"/>
      <c r="E231" s="415" t="s">
        <v>132</v>
      </c>
      <c r="F231" s="415">
        <v>710.5</v>
      </c>
      <c r="G231" s="386"/>
      <c r="H231" s="305"/>
      <c r="I231" s="305"/>
    </row>
    <row r="232" s="286" customFormat="1" customHeight="1" spans="1:9">
      <c r="A232" s="267">
        <v>23</v>
      </c>
      <c r="B232" s="417" t="s">
        <v>505</v>
      </c>
      <c r="C232" s="419" t="s">
        <v>520</v>
      </c>
      <c r="D232" s="419"/>
      <c r="E232" s="415" t="s">
        <v>497</v>
      </c>
      <c r="F232" s="415">
        <v>3.1</v>
      </c>
      <c r="G232" s="386"/>
      <c r="H232" s="305"/>
      <c r="I232" s="305"/>
    </row>
    <row r="233" s="286" customFormat="1" customHeight="1" spans="1:9">
      <c r="A233" s="267">
        <v>0</v>
      </c>
      <c r="B233" s="417" t="s">
        <v>489</v>
      </c>
      <c r="C233" s="419" t="s">
        <v>521</v>
      </c>
      <c r="D233" s="419"/>
      <c r="E233" s="415" t="s">
        <v>132</v>
      </c>
      <c r="F233" s="415">
        <v>3146.5</v>
      </c>
      <c r="G233" s="386"/>
      <c r="H233" s="305"/>
      <c r="I233" s="305"/>
    </row>
    <row r="234" s="286" customFormat="1" customHeight="1" spans="1:9">
      <c r="A234" s="267">
        <v>24</v>
      </c>
      <c r="B234" s="417" t="s">
        <v>523</v>
      </c>
      <c r="C234" s="419" t="s">
        <v>524</v>
      </c>
      <c r="D234" s="419"/>
      <c r="E234" s="415" t="s">
        <v>31</v>
      </c>
      <c r="F234" s="415">
        <v>2</v>
      </c>
      <c r="G234" s="386"/>
      <c r="H234" s="305"/>
      <c r="I234" s="305"/>
    </row>
    <row r="235" s="286" customFormat="1" ht="26.25" customHeight="1" spans="1:9">
      <c r="A235" s="267">
        <v>25</v>
      </c>
      <c r="B235" s="417" t="s">
        <v>525</v>
      </c>
      <c r="C235" s="447" t="s">
        <v>526</v>
      </c>
      <c r="D235" s="447"/>
      <c r="E235" s="415" t="s">
        <v>31</v>
      </c>
      <c r="F235" s="415">
        <v>5</v>
      </c>
      <c r="G235" s="386"/>
      <c r="H235" s="386"/>
      <c r="I235" s="386"/>
    </row>
    <row r="236" s="286" customFormat="1" ht="26.25" customHeight="1" spans="1:9">
      <c r="A236" s="267">
        <v>26</v>
      </c>
      <c r="B236" s="417" t="s">
        <v>527</v>
      </c>
      <c r="C236" s="447" t="s">
        <v>528</v>
      </c>
      <c r="D236" s="447"/>
      <c r="E236" s="415" t="s">
        <v>31</v>
      </c>
      <c r="F236" s="415">
        <v>20</v>
      </c>
      <c r="G236" s="386"/>
      <c r="H236" s="386"/>
      <c r="I236" s="386"/>
    </row>
    <row r="237" s="286" customFormat="1" ht="26.25" customHeight="1" spans="1:9">
      <c r="A237" s="267">
        <v>27</v>
      </c>
      <c r="B237" s="417" t="s">
        <v>561</v>
      </c>
      <c r="C237" s="447" t="s">
        <v>562</v>
      </c>
      <c r="D237" s="447"/>
      <c r="E237" s="415" t="s">
        <v>31</v>
      </c>
      <c r="F237" s="415">
        <v>2</v>
      </c>
      <c r="G237" s="386"/>
      <c r="H237" s="386"/>
      <c r="I237" s="386"/>
    </row>
    <row r="238" s="286" customFormat="1" ht="26.25" customHeight="1" spans="1:9">
      <c r="A238" s="267">
        <v>28</v>
      </c>
      <c r="B238" s="417" t="s">
        <v>535</v>
      </c>
      <c r="C238" s="447" t="s">
        <v>536</v>
      </c>
      <c r="D238" s="447"/>
      <c r="E238" s="415" t="s">
        <v>31</v>
      </c>
      <c r="F238" s="415">
        <v>3</v>
      </c>
      <c r="G238" s="386"/>
      <c r="H238" s="386"/>
      <c r="I238" s="386"/>
    </row>
    <row r="239" s="286" customFormat="1" ht="26.25" customHeight="1" spans="1:9">
      <c r="A239" s="267">
        <v>29</v>
      </c>
      <c r="B239" s="417" t="s">
        <v>529</v>
      </c>
      <c r="C239" s="447" t="s">
        <v>564</v>
      </c>
      <c r="D239" s="447"/>
      <c r="E239" s="415" t="s">
        <v>31</v>
      </c>
      <c r="F239" s="415">
        <v>2</v>
      </c>
      <c r="G239" s="386"/>
      <c r="H239" s="386"/>
      <c r="I239" s="386"/>
    </row>
    <row r="240" s="286" customFormat="1" ht="26.25" customHeight="1" spans="1:9">
      <c r="A240" s="267">
        <v>30</v>
      </c>
      <c r="B240" s="417" t="s">
        <v>531</v>
      </c>
      <c r="C240" s="447" t="s">
        <v>532</v>
      </c>
      <c r="D240" s="447"/>
      <c r="E240" s="415" t="s">
        <v>31</v>
      </c>
      <c r="F240" s="415">
        <v>2</v>
      </c>
      <c r="G240" s="386"/>
      <c r="H240" s="386"/>
      <c r="I240" s="386"/>
    </row>
    <row r="241" s="286" customFormat="1" customHeight="1" spans="1:9">
      <c r="A241" s="267">
        <v>0</v>
      </c>
      <c r="B241" s="419"/>
      <c r="C241" s="416" t="s">
        <v>537</v>
      </c>
      <c r="D241" s="416"/>
      <c r="E241" s="415">
        <v>0</v>
      </c>
      <c r="F241" s="415">
        <v>0</v>
      </c>
      <c r="G241" s="386"/>
      <c r="H241" s="305"/>
      <c r="I241" s="305"/>
    </row>
    <row r="242" s="286" customFormat="1" customHeight="1" spans="1:9">
      <c r="A242" s="267">
        <v>1</v>
      </c>
      <c r="B242" s="417" t="s">
        <v>538</v>
      </c>
      <c r="C242" s="449" t="s">
        <v>539</v>
      </c>
      <c r="D242" s="449"/>
      <c r="E242" s="415" t="s">
        <v>31</v>
      </c>
      <c r="F242" s="415">
        <v>3</v>
      </c>
      <c r="G242" s="386"/>
      <c r="H242" s="305"/>
      <c r="I242" s="305"/>
    </row>
    <row r="243" s="286" customFormat="1" customHeight="1" spans="1:9">
      <c r="A243" s="267">
        <v>2</v>
      </c>
      <c r="B243" s="417" t="s">
        <v>540</v>
      </c>
      <c r="C243" s="449" t="s">
        <v>541</v>
      </c>
      <c r="D243" s="449"/>
      <c r="E243" s="415" t="s">
        <v>542</v>
      </c>
      <c r="F243" s="463">
        <v>13.4</v>
      </c>
      <c r="G243" s="386"/>
      <c r="H243" s="305"/>
      <c r="I243" s="305"/>
    </row>
    <row r="244" s="286" customFormat="1" customHeight="1" spans="1:9">
      <c r="A244" s="267">
        <v>0</v>
      </c>
      <c r="B244" s="417" t="s">
        <v>489</v>
      </c>
      <c r="C244" s="449" t="s">
        <v>543</v>
      </c>
      <c r="D244" s="449"/>
      <c r="E244" s="415" t="s">
        <v>29</v>
      </c>
      <c r="F244" s="415">
        <v>90.9</v>
      </c>
      <c r="G244" s="386"/>
      <c r="H244" s="305"/>
      <c r="I244" s="305"/>
    </row>
    <row r="245" s="286" customFormat="1" customHeight="1" spans="1:9">
      <c r="A245" s="267">
        <v>0</v>
      </c>
      <c r="B245" s="417" t="s">
        <v>489</v>
      </c>
      <c r="C245" s="449" t="s">
        <v>544</v>
      </c>
      <c r="D245" s="449"/>
      <c r="E245" s="415" t="s">
        <v>29</v>
      </c>
      <c r="F245" s="415">
        <v>4.04</v>
      </c>
      <c r="G245" s="386"/>
      <c r="H245" s="305"/>
      <c r="I245" s="305"/>
    </row>
    <row r="246" s="286" customFormat="1" customHeight="1" spans="1:9">
      <c r="A246" s="267">
        <v>0</v>
      </c>
      <c r="B246" s="417" t="s">
        <v>489</v>
      </c>
      <c r="C246" s="449" t="s">
        <v>545</v>
      </c>
      <c r="D246" s="449"/>
      <c r="E246" s="415" t="s">
        <v>29</v>
      </c>
      <c r="F246" s="415">
        <v>40.4</v>
      </c>
      <c r="G246" s="386"/>
      <c r="H246" s="305"/>
      <c r="I246" s="305"/>
    </row>
    <row r="247" s="286" customFormat="1" customHeight="1" spans="1:9">
      <c r="A247" s="267">
        <v>0</v>
      </c>
      <c r="B247" s="417" t="s">
        <v>489</v>
      </c>
      <c r="C247" s="449" t="s">
        <v>546</v>
      </c>
      <c r="D247" s="449"/>
      <c r="E247" s="415" t="s">
        <v>490</v>
      </c>
      <c r="F247" s="415">
        <v>1515</v>
      </c>
      <c r="G247" s="386"/>
      <c r="H247" s="305"/>
      <c r="I247" s="305"/>
    </row>
    <row r="248" s="286" customFormat="1" customHeight="1" spans="1:9">
      <c r="A248" s="267">
        <v>0</v>
      </c>
      <c r="B248" s="417" t="s">
        <v>489</v>
      </c>
      <c r="C248" s="449" t="s">
        <v>547</v>
      </c>
      <c r="D248" s="449"/>
      <c r="E248" s="415" t="s">
        <v>490</v>
      </c>
      <c r="F248" s="415">
        <v>808</v>
      </c>
      <c r="G248" s="386"/>
      <c r="H248" s="305"/>
      <c r="I248" s="305"/>
    </row>
    <row r="249" s="286" customFormat="1" customHeight="1" spans="1:9">
      <c r="A249" s="267">
        <v>0</v>
      </c>
      <c r="B249" s="419"/>
      <c r="C249" s="416" t="s">
        <v>548</v>
      </c>
      <c r="D249" s="416"/>
      <c r="E249" s="415">
        <v>0</v>
      </c>
      <c r="F249" s="415">
        <v>0</v>
      </c>
      <c r="G249" s="386"/>
      <c r="H249" s="305"/>
      <c r="I249" s="305"/>
    </row>
    <row r="250" s="286" customFormat="1" customHeight="1" spans="1:9">
      <c r="A250" s="267">
        <v>1</v>
      </c>
      <c r="B250" s="417" t="s">
        <v>549</v>
      </c>
      <c r="C250" s="449" t="s">
        <v>550</v>
      </c>
      <c r="D250" s="449"/>
      <c r="E250" s="415" t="s">
        <v>551</v>
      </c>
      <c r="F250" s="415">
        <v>110</v>
      </c>
      <c r="G250" s="386"/>
      <c r="H250" s="305"/>
      <c r="I250" s="305"/>
    </row>
    <row r="251" s="286" customFormat="1" customHeight="1" spans="1:9">
      <c r="A251" s="267">
        <v>0</v>
      </c>
      <c r="B251" s="417" t="s">
        <v>489</v>
      </c>
      <c r="C251" s="449" t="s">
        <v>552</v>
      </c>
      <c r="D251" s="449"/>
      <c r="E251" s="415" t="s">
        <v>490</v>
      </c>
      <c r="F251" s="415">
        <v>500</v>
      </c>
      <c r="G251" s="386"/>
      <c r="H251" s="305"/>
      <c r="I251" s="305"/>
    </row>
    <row r="252" s="286" customFormat="1" customHeight="1" spans="1:9">
      <c r="A252" s="267">
        <v>0</v>
      </c>
      <c r="B252" s="417" t="s">
        <v>489</v>
      </c>
      <c r="C252" s="449" t="s">
        <v>553</v>
      </c>
      <c r="D252" s="449"/>
      <c r="E252" s="415" t="s">
        <v>490</v>
      </c>
      <c r="F252" s="415">
        <v>600</v>
      </c>
      <c r="G252" s="386"/>
      <c r="H252" s="305"/>
      <c r="I252" s="305"/>
    </row>
    <row r="253" s="286" customFormat="1" customHeight="1" spans="1:9">
      <c r="A253" s="267">
        <v>2</v>
      </c>
      <c r="B253" s="417" t="s">
        <v>554</v>
      </c>
      <c r="C253" s="449" t="s">
        <v>555</v>
      </c>
      <c r="D253" s="449"/>
      <c r="E253" s="415" t="s">
        <v>556</v>
      </c>
      <c r="F253" s="415">
        <v>4</v>
      </c>
      <c r="G253" s="386"/>
      <c r="H253" s="305"/>
      <c r="I253" s="305"/>
    </row>
    <row r="254" s="286" customFormat="1" customHeight="1" spans="1:9">
      <c r="A254" s="267">
        <v>0</v>
      </c>
      <c r="B254" s="419"/>
      <c r="C254" s="451" t="s">
        <v>565</v>
      </c>
      <c r="D254" s="451"/>
      <c r="E254" s="415">
        <v>0</v>
      </c>
      <c r="F254" s="415">
        <v>0</v>
      </c>
      <c r="G254" s="386"/>
      <c r="H254" s="305"/>
      <c r="I254" s="305"/>
    </row>
    <row r="255" s="286" customFormat="1" customHeight="1" spans="1:9">
      <c r="A255" s="267">
        <v>0</v>
      </c>
      <c r="B255" s="417"/>
      <c r="C255" s="417" t="s">
        <v>481</v>
      </c>
      <c r="D255" s="417"/>
      <c r="E255" s="415"/>
      <c r="F255" s="415"/>
      <c r="G255" s="386"/>
      <c r="H255" s="305"/>
      <c r="I255" s="305"/>
    </row>
    <row r="256" s="286" customFormat="1" customHeight="1" spans="1:9">
      <c r="A256" s="267">
        <v>1</v>
      </c>
      <c r="B256" s="417" t="s">
        <v>482</v>
      </c>
      <c r="C256" s="419" t="s">
        <v>483</v>
      </c>
      <c r="D256" s="419"/>
      <c r="E256" s="415" t="s">
        <v>31</v>
      </c>
      <c r="F256" s="415">
        <v>10</v>
      </c>
      <c r="G256" s="386"/>
      <c r="H256" s="305"/>
      <c r="I256" s="305"/>
    </row>
    <row r="257" s="286" customFormat="1" customHeight="1" spans="1:9">
      <c r="A257" s="267">
        <v>2</v>
      </c>
      <c r="B257" s="417" t="s">
        <v>485</v>
      </c>
      <c r="C257" s="419" t="s">
        <v>486</v>
      </c>
      <c r="D257" s="419"/>
      <c r="E257" s="415" t="s">
        <v>31</v>
      </c>
      <c r="F257" s="415">
        <v>1</v>
      </c>
      <c r="G257" s="386"/>
      <c r="H257" s="305"/>
      <c r="I257" s="305"/>
    </row>
    <row r="258" s="286" customFormat="1" customHeight="1" spans="1:9">
      <c r="A258" s="267">
        <v>3</v>
      </c>
      <c r="B258" s="417" t="s">
        <v>566</v>
      </c>
      <c r="C258" s="419" t="s">
        <v>567</v>
      </c>
      <c r="D258" s="419"/>
      <c r="E258" s="415" t="s">
        <v>31</v>
      </c>
      <c r="F258" s="415">
        <v>1</v>
      </c>
      <c r="G258" s="386"/>
      <c r="H258" s="305"/>
      <c r="I258" s="462"/>
    </row>
    <row r="259" s="286" customFormat="1" customHeight="1" spans="1:9">
      <c r="A259" s="267">
        <v>4</v>
      </c>
      <c r="B259" s="417" t="s">
        <v>566</v>
      </c>
      <c r="C259" s="419" t="s">
        <v>568</v>
      </c>
      <c r="D259" s="419"/>
      <c r="E259" s="415" t="s">
        <v>31</v>
      </c>
      <c r="F259" s="415">
        <v>4</v>
      </c>
      <c r="G259" s="386"/>
      <c r="H259" s="305"/>
      <c r="I259" s="462"/>
    </row>
    <row r="260" s="286" customFormat="1" customHeight="1" spans="1:9">
      <c r="A260" s="267">
        <v>5</v>
      </c>
      <c r="B260" s="417" t="s">
        <v>487</v>
      </c>
      <c r="C260" s="419" t="s">
        <v>488</v>
      </c>
      <c r="D260" s="419"/>
      <c r="E260" s="415" t="s">
        <v>143</v>
      </c>
      <c r="F260" s="415">
        <v>0.693</v>
      </c>
      <c r="G260" s="386"/>
      <c r="H260" s="305"/>
      <c r="I260" s="462"/>
    </row>
    <row r="261" s="286" customFormat="1" customHeight="1" spans="1:9">
      <c r="A261" s="267">
        <v>0</v>
      </c>
      <c r="B261" s="417"/>
      <c r="C261" s="419" t="s">
        <v>488</v>
      </c>
      <c r="D261" s="419"/>
      <c r="E261" s="415" t="s">
        <v>490</v>
      </c>
      <c r="F261" s="415">
        <v>42</v>
      </c>
      <c r="G261" s="386"/>
      <c r="H261" s="305"/>
      <c r="I261" s="305"/>
    </row>
    <row r="262" s="286" customFormat="1" customHeight="1" spans="1:9">
      <c r="A262" s="267">
        <v>1</v>
      </c>
      <c r="B262" s="417" t="s">
        <v>491</v>
      </c>
      <c r="C262" s="419" t="s">
        <v>492</v>
      </c>
      <c r="D262" s="419"/>
      <c r="E262" s="415" t="s">
        <v>143</v>
      </c>
      <c r="F262" s="461">
        <v>0.18</v>
      </c>
      <c r="G262" s="386"/>
      <c r="H262" s="305"/>
      <c r="I262" s="462"/>
    </row>
    <row r="263" s="286" customFormat="1" customHeight="1" spans="1:9">
      <c r="A263" s="267">
        <v>0</v>
      </c>
      <c r="B263" s="417" t="s">
        <v>489</v>
      </c>
      <c r="C263" s="419" t="s">
        <v>493</v>
      </c>
      <c r="D263" s="419"/>
      <c r="E263" s="415" t="s">
        <v>490</v>
      </c>
      <c r="F263" s="415">
        <v>12</v>
      </c>
      <c r="G263" s="386"/>
      <c r="H263" s="305"/>
      <c r="I263" s="305"/>
    </row>
    <row r="264" s="286" customFormat="1" customHeight="1" spans="1:9">
      <c r="A264" s="267">
        <v>0</v>
      </c>
      <c r="B264" s="417" t="s">
        <v>489</v>
      </c>
      <c r="C264" s="419" t="s">
        <v>494</v>
      </c>
      <c r="D264" s="419"/>
      <c r="E264" s="415" t="s">
        <v>490</v>
      </c>
      <c r="F264" s="415">
        <v>12</v>
      </c>
      <c r="G264" s="386"/>
      <c r="H264" s="305"/>
      <c r="I264" s="305"/>
    </row>
    <row r="265" s="286" customFormat="1" customHeight="1" spans="1:9">
      <c r="A265" s="267">
        <v>2</v>
      </c>
      <c r="B265" s="417" t="s">
        <v>495</v>
      </c>
      <c r="C265" s="419" t="s">
        <v>496</v>
      </c>
      <c r="D265" s="419"/>
      <c r="E265" s="415" t="s">
        <v>497</v>
      </c>
      <c r="F265" s="446">
        <v>0.43</v>
      </c>
      <c r="G265" s="386"/>
      <c r="H265" s="305"/>
      <c r="I265" s="305"/>
    </row>
    <row r="266" s="286" customFormat="1" customHeight="1" spans="1:9">
      <c r="A266" s="267">
        <v>0</v>
      </c>
      <c r="B266" s="417" t="s">
        <v>489</v>
      </c>
      <c r="C266" s="419" t="s">
        <v>498</v>
      </c>
      <c r="D266" s="419"/>
      <c r="E266" s="415" t="s">
        <v>132</v>
      </c>
      <c r="F266" s="446">
        <v>434.3</v>
      </c>
      <c r="G266" s="386"/>
      <c r="H266" s="305"/>
      <c r="I266" s="305"/>
    </row>
    <row r="267" s="286" customFormat="1" customHeight="1" spans="1:9">
      <c r="A267" s="267">
        <v>3</v>
      </c>
      <c r="B267" s="417" t="s">
        <v>499</v>
      </c>
      <c r="C267" s="419" t="s">
        <v>496</v>
      </c>
      <c r="D267" s="419"/>
      <c r="E267" s="415" t="s">
        <v>497</v>
      </c>
      <c r="F267" s="446">
        <v>0.43</v>
      </c>
      <c r="G267" s="386"/>
      <c r="H267" s="305"/>
      <c r="I267" s="305"/>
    </row>
    <row r="268" s="286" customFormat="1" customHeight="1" spans="1:9">
      <c r="A268" s="267">
        <v>0</v>
      </c>
      <c r="B268" s="417" t="s">
        <v>489</v>
      </c>
      <c r="C268" s="419" t="s">
        <v>500</v>
      </c>
      <c r="D268" s="419"/>
      <c r="E268" s="415" t="s">
        <v>132</v>
      </c>
      <c r="F268" s="446">
        <v>434.3</v>
      </c>
      <c r="G268" s="386"/>
      <c r="H268" s="305"/>
      <c r="I268" s="305"/>
    </row>
    <row r="269" s="286" customFormat="1" customHeight="1" spans="1:9">
      <c r="A269" s="267">
        <v>4</v>
      </c>
      <c r="B269" s="417" t="s">
        <v>558</v>
      </c>
      <c r="C269" s="419" t="s">
        <v>496</v>
      </c>
      <c r="D269" s="419"/>
      <c r="E269" s="415" t="s">
        <v>497</v>
      </c>
      <c r="F269" s="446">
        <v>1.72</v>
      </c>
      <c r="G269" s="386"/>
      <c r="H269" s="305"/>
      <c r="I269" s="305"/>
    </row>
    <row r="270" s="286" customFormat="1" customHeight="1" spans="1:9">
      <c r="A270" s="267">
        <v>0</v>
      </c>
      <c r="B270" s="417" t="s">
        <v>489</v>
      </c>
      <c r="C270" s="419" t="s">
        <v>560</v>
      </c>
      <c r="D270" s="419"/>
      <c r="E270" s="415" t="s">
        <v>132</v>
      </c>
      <c r="F270" s="415">
        <v>1737.2</v>
      </c>
      <c r="G270" s="386"/>
      <c r="H270" s="305"/>
      <c r="I270" s="305"/>
    </row>
    <row r="271" s="286" customFormat="1" customHeight="1" spans="1:9">
      <c r="A271" s="267">
        <v>5</v>
      </c>
      <c r="B271" s="417" t="s">
        <v>499</v>
      </c>
      <c r="C271" s="419" t="s">
        <v>496</v>
      </c>
      <c r="D271" s="419"/>
      <c r="E271" s="415" t="s">
        <v>497</v>
      </c>
      <c r="F271" s="446">
        <v>0.43</v>
      </c>
      <c r="G271" s="386"/>
      <c r="H271" s="305"/>
      <c r="I271" s="305"/>
    </row>
    <row r="272" s="286" customFormat="1" customHeight="1" spans="1:9">
      <c r="A272" s="267">
        <v>0</v>
      </c>
      <c r="B272" s="417" t="s">
        <v>489</v>
      </c>
      <c r="C272" s="419" t="s">
        <v>500</v>
      </c>
      <c r="D272" s="419"/>
      <c r="E272" s="415" t="s">
        <v>132</v>
      </c>
      <c r="F272" s="446">
        <v>434.3</v>
      </c>
      <c r="G272" s="386"/>
      <c r="H272" s="305"/>
      <c r="I272" s="305"/>
    </row>
    <row r="273" s="286" customFormat="1" customHeight="1" spans="1:9">
      <c r="A273" s="267">
        <v>6</v>
      </c>
      <c r="B273" s="417" t="s">
        <v>501</v>
      </c>
      <c r="C273" s="419" t="s">
        <v>496</v>
      </c>
      <c r="D273" s="419"/>
      <c r="E273" s="415" t="s">
        <v>497</v>
      </c>
      <c r="F273" s="446">
        <v>0.43</v>
      </c>
      <c r="G273" s="386"/>
      <c r="H273" s="305"/>
      <c r="I273" s="305"/>
    </row>
    <row r="274" s="286" customFormat="1" customHeight="1" spans="1:9">
      <c r="A274" s="267">
        <v>0</v>
      </c>
      <c r="B274" s="417" t="s">
        <v>489</v>
      </c>
      <c r="C274" s="419" t="s">
        <v>502</v>
      </c>
      <c r="D274" s="419"/>
      <c r="E274" s="415" t="s">
        <v>132</v>
      </c>
      <c r="F274" s="446">
        <v>434.3</v>
      </c>
      <c r="G274" s="386"/>
      <c r="H274" s="305"/>
      <c r="I274" s="305"/>
    </row>
    <row r="275" s="286" customFormat="1" customHeight="1" spans="1:9">
      <c r="A275" s="267">
        <v>7</v>
      </c>
      <c r="B275" s="417" t="s">
        <v>503</v>
      </c>
      <c r="C275" s="419" t="s">
        <v>496</v>
      </c>
      <c r="D275" s="419"/>
      <c r="E275" s="415" t="s">
        <v>497</v>
      </c>
      <c r="F275" s="446">
        <v>0.86</v>
      </c>
      <c r="G275" s="386"/>
      <c r="H275" s="305"/>
      <c r="I275" s="305"/>
    </row>
    <row r="276" s="286" customFormat="1" customHeight="1" spans="1:9">
      <c r="A276" s="267">
        <v>0</v>
      </c>
      <c r="B276" s="417" t="s">
        <v>489</v>
      </c>
      <c r="C276" s="419" t="s">
        <v>504</v>
      </c>
      <c r="D276" s="419"/>
      <c r="E276" s="415" t="s">
        <v>132</v>
      </c>
      <c r="F276" s="446">
        <v>868.6</v>
      </c>
      <c r="G276" s="386"/>
      <c r="H276" s="305"/>
      <c r="I276" s="305"/>
    </row>
    <row r="277" s="286" customFormat="1" customHeight="1" spans="1:9">
      <c r="A277" s="267">
        <v>8</v>
      </c>
      <c r="B277" s="417" t="s">
        <v>505</v>
      </c>
      <c r="C277" s="419" t="s">
        <v>506</v>
      </c>
      <c r="D277" s="419"/>
      <c r="E277" s="415" t="s">
        <v>497</v>
      </c>
      <c r="F277" s="446">
        <v>0.86</v>
      </c>
      <c r="G277" s="386"/>
      <c r="H277" s="305"/>
      <c r="I277" s="305"/>
    </row>
    <row r="278" s="286" customFormat="1" customHeight="1" spans="1:9">
      <c r="A278" s="267">
        <v>0</v>
      </c>
      <c r="B278" s="417" t="s">
        <v>489</v>
      </c>
      <c r="C278" s="419" t="s">
        <v>507</v>
      </c>
      <c r="D278" s="419"/>
      <c r="E278" s="415" t="s">
        <v>132</v>
      </c>
      <c r="F278" s="415">
        <v>872.9</v>
      </c>
      <c r="G278" s="386"/>
      <c r="H278" s="305"/>
      <c r="I278" s="305"/>
    </row>
    <row r="279" s="286" customFormat="1" customHeight="1" spans="1:9">
      <c r="A279" s="267">
        <v>9</v>
      </c>
      <c r="B279" s="417" t="s">
        <v>558</v>
      </c>
      <c r="C279" s="419" t="s">
        <v>496</v>
      </c>
      <c r="D279" s="419"/>
      <c r="E279" s="415" t="s">
        <v>497</v>
      </c>
      <c r="F279" s="446">
        <v>1.72</v>
      </c>
      <c r="G279" s="386"/>
      <c r="H279" s="305"/>
      <c r="I279" s="305"/>
    </row>
    <row r="280" s="286" customFormat="1" customHeight="1" spans="1:9">
      <c r="A280" s="267">
        <v>0</v>
      </c>
      <c r="B280" s="417" t="s">
        <v>489</v>
      </c>
      <c r="C280" s="419" t="s">
        <v>560</v>
      </c>
      <c r="D280" s="419"/>
      <c r="E280" s="415" t="s">
        <v>132</v>
      </c>
      <c r="F280" s="415">
        <v>1737.2</v>
      </c>
      <c r="G280" s="386"/>
      <c r="H280" s="305"/>
      <c r="I280" s="305"/>
    </row>
    <row r="281" s="286" customFormat="1" customHeight="1" spans="1:9">
      <c r="A281" s="267">
        <v>10</v>
      </c>
      <c r="B281" s="417" t="s">
        <v>505</v>
      </c>
      <c r="C281" s="419" t="s">
        <v>506</v>
      </c>
      <c r="D281" s="419"/>
      <c r="E281" s="415" t="s">
        <v>497</v>
      </c>
      <c r="F281" s="415">
        <v>1.72</v>
      </c>
      <c r="G281" s="386"/>
      <c r="H281" s="305"/>
      <c r="I281" s="305"/>
    </row>
    <row r="282" s="286" customFormat="1" customHeight="1" spans="1:9">
      <c r="A282" s="267">
        <v>0</v>
      </c>
      <c r="B282" s="417" t="s">
        <v>489</v>
      </c>
      <c r="C282" s="419" t="s">
        <v>507</v>
      </c>
      <c r="D282" s="419"/>
      <c r="E282" s="415" t="s">
        <v>132</v>
      </c>
      <c r="F282" s="415">
        <v>1745.8</v>
      </c>
      <c r="G282" s="386"/>
      <c r="H282" s="305"/>
      <c r="I282" s="305"/>
    </row>
    <row r="283" s="286" customFormat="1" customHeight="1" spans="1:9">
      <c r="A283" s="267">
        <v>11</v>
      </c>
      <c r="B283" s="417" t="s">
        <v>501</v>
      </c>
      <c r="C283" s="419" t="s">
        <v>496</v>
      </c>
      <c r="D283" s="419"/>
      <c r="E283" s="415" t="s">
        <v>497</v>
      </c>
      <c r="F283" s="446">
        <v>1.72</v>
      </c>
      <c r="G283" s="386"/>
      <c r="H283" s="305"/>
      <c r="I283" s="305"/>
    </row>
    <row r="284" s="286" customFormat="1" customHeight="1" spans="1:9">
      <c r="A284" s="267">
        <v>0</v>
      </c>
      <c r="B284" s="417" t="s">
        <v>489</v>
      </c>
      <c r="C284" s="419" t="s">
        <v>569</v>
      </c>
      <c r="D284" s="419"/>
      <c r="E284" s="415" t="s">
        <v>132</v>
      </c>
      <c r="F284" s="415">
        <v>1737.2</v>
      </c>
      <c r="G284" s="386"/>
      <c r="H284" s="305"/>
      <c r="I284" s="305"/>
    </row>
    <row r="285" s="286" customFormat="1" customHeight="1" spans="1:9">
      <c r="A285" s="267">
        <v>12</v>
      </c>
      <c r="B285" s="417" t="s">
        <v>505</v>
      </c>
      <c r="C285" s="419" t="s">
        <v>506</v>
      </c>
      <c r="D285" s="419"/>
      <c r="E285" s="415" t="s">
        <v>497</v>
      </c>
      <c r="F285" s="415">
        <v>1.72</v>
      </c>
      <c r="G285" s="386"/>
      <c r="H285" s="305"/>
      <c r="I285" s="305"/>
    </row>
    <row r="286" s="286" customFormat="1" customHeight="1" spans="1:9">
      <c r="A286" s="267">
        <v>0</v>
      </c>
      <c r="B286" s="417" t="s">
        <v>489</v>
      </c>
      <c r="C286" s="419" t="s">
        <v>507</v>
      </c>
      <c r="D286" s="419"/>
      <c r="E286" s="415" t="s">
        <v>132</v>
      </c>
      <c r="F286" s="415">
        <v>1745.8</v>
      </c>
      <c r="G286" s="386"/>
      <c r="H286" s="305"/>
      <c r="I286" s="305"/>
    </row>
    <row r="287" s="286" customFormat="1" customHeight="1" spans="1:9">
      <c r="A287" s="267">
        <v>13</v>
      </c>
      <c r="B287" s="417" t="s">
        <v>505</v>
      </c>
      <c r="C287" s="419" t="s">
        <v>520</v>
      </c>
      <c r="D287" s="419"/>
      <c r="E287" s="415" t="s">
        <v>497</v>
      </c>
      <c r="F287" s="415">
        <v>1</v>
      </c>
      <c r="G287" s="386"/>
      <c r="H287" s="305"/>
      <c r="I287" s="305"/>
    </row>
    <row r="288" s="286" customFormat="1" customHeight="1" spans="1:9">
      <c r="A288" s="267">
        <v>0</v>
      </c>
      <c r="B288" s="417" t="s">
        <v>489</v>
      </c>
      <c r="C288" s="419" t="s">
        <v>522</v>
      </c>
      <c r="D288" s="419"/>
      <c r="E288" s="415" t="s">
        <v>132</v>
      </c>
      <c r="F288" s="415">
        <v>1015</v>
      </c>
      <c r="G288" s="386"/>
      <c r="H288" s="305"/>
      <c r="I288" s="305"/>
    </row>
    <row r="289" s="286" customFormat="1" customHeight="1" spans="1:9">
      <c r="A289" s="267">
        <v>14</v>
      </c>
      <c r="B289" s="417" t="s">
        <v>523</v>
      </c>
      <c r="C289" s="419" t="s">
        <v>524</v>
      </c>
      <c r="D289" s="419"/>
      <c r="E289" s="415" t="s">
        <v>31</v>
      </c>
      <c r="F289" s="415">
        <v>6</v>
      </c>
      <c r="G289" s="386"/>
      <c r="H289" s="305"/>
      <c r="I289" s="305"/>
    </row>
    <row r="290" s="286" customFormat="1" ht="25.5" customHeight="1" spans="1:9">
      <c r="A290" s="267">
        <v>15</v>
      </c>
      <c r="B290" s="417" t="s">
        <v>525</v>
      </c>
      <c r="C290" s="447" t="s">
        <v>526</v>
      </c>
      <c r="D290" s="447"/>
      <c r="E290" s="415" t="s">
        <v>31</v>
      </c>
      <c r="F290" s="415">
        <v>2</v>
      </c>
      <c r="G290" s="386"/>
      <c r="H290" s="386"/>
      <c r="I290" s="386"/>
    </row>
    <row r="291" s="286" customFormat="1" ht="30.75" customHeight="1" spans="1:9">
      <c r="A291" s="267">
        <v>16</v>
      </c>
      <c r="B291" s="417" t="s">
        <v>527</v>
      </c>
      <c r="C291" s="447" t="s">
        <v>528</v>
      </c>
      <c r="D291" s="447"/>
      <c r="E291" s="415" t="s">
        <v>31</v>
      </c>
      <c r="F291" s="415">
        <v>8</v>
      </c>
      <c r="G291" s="386"/>
      <c r="H291" s="386"/>
      <c r="I291" s="386"/>
    </row>
    <row r="292" s="286" customFormat="1" customHeight="1" spans="1:9">
      <c r="A292" s="267">
        <v>0</v>
      </c>
      <c r="B292" s="419"/>
      <c r="C292" s="416" t="s">
        <v>537</v>
      </c>
      <c r="D292" s="416"/>
      <c r="E292" s="415">
        <v>0</v>
      </c>
      <c r="F292" s="415">
        <v>0</v>
      </c>
      <c r="G292" s="386"/>
      <c r="H292" s="305"/>
      <c r="I292" s="305"/>
    </row>
    <row r="293" s="286" customFormat="1" customHeight="1" spans="1:9">
      <c r="A293" s="267">
        <v>1</v>
      </c>
      <c r="B293" s="417" t="s">
        <v>538</v>
      </c>
      <c r="C293" s="449" t="s">
        <v>539</v>
      </c>
      <c r="D293" s="449"/>
      <c r="E293" s="415" t="s">
        <v>31</v>
      </c>
      <c r="F293" s="415">
        <v>2</v>
      </c>
      <c r="G293" s="386"/>
      <c r="H293" s="305"/>
      <c r="I293" s="305"/>
    </row>
    <row r="294" s="286" customFormat="1" customHeight="1" spans="1:9">
      <c r="A294" s="267">
        <v>2</v>
      </c>
      <c r="B294" s="417" t="s">
        <v>540</v>
      </c>
      <c r="C294" s="449" t="s">
        <v>541</v>
      </c>
      <c r="D294" s="449"/>
      <c r="E294" s="415" t="s">
        <v>542</v>
      </c>
      <c r="F294" s="463">
        <v>6.6</v>
      </c>
      <c r="G294" s="386"/>
      <c r="H294" s="305"/>
      <c r="I294" s="305"/>
    </row>
    <row r="295" s="286" customFormat="1" customHeight="1" spans="1:9">
      <c r="A295" s="267">
        <v>0</v>
      </c>
      <c r="B295" s="417" t="s">
        <v>489</v>
      </c>
      <c r="C295" s="449" t="s">
        <v>570</v>
      </c>
      <c r="D295" s="449"/>
      <c r="E295" s="415" t="s">
        <v>29</v>
      </c>
      <c r="F295" s="415">
        <v>32.32</v>
      </c>
      <c r="G295" s="386"/>
      <c r="H295" s="305"/>
      <c r="I295" s="305"/>
    </row>
    <row r="296" s="286" customFormat="1" customHeight="1" spans="1:9">
      <c r="A296" s="267">
        <v>0</v>
      </c>
      <c r="B296" s="417" t="s">
        <v>489</v>
      </c>
      <c r="C296" s="449" t="s">
        <v>545</v>
      </c>
      <c r="D296" s="449"/>
      <c r="E296" s="415" t="s">
        <v>29</v>
      </c>
      <c r="F296" s="415">
        <v>34.34</v>
      </c>
      <c r="G296" s="386"/>
      <c r="H296" s="305"/>
      <c r="I296" s="305"/>
    </row>
    <row r="297" s="286" customFormat="1" customHeight="1" spans="1:9">
      <c r="A297" s="267">
        <v>0</v>
      </c>
      <c r="B297" s="417" t="s">
        <v>489</v>
      </c>
      <c r="C297" s="449" t="s">
        <v>546</v>
      </c>
      <c r="D297" s="449"/>
      <c r="E297" s="415" t="s">
        <v>490</v>
      </c>
      <c r="F297" s="415">
        <v>757.5</v>
      </c>
      <c r="G297" s="386"/>
      <c r="H297" s="305"/>
      <c r="I297" s="305"/>
    </row>
    <row r="298" s="286" customFormat="1" customHeight="1" spans="1:9">
      <c r="A298" s="267">
        <v>0</v>
      </c>
      <c r="B298" s="417" t="s">
        <v>489</v>
      </c>
      <c r="C298" s="449" t="s">
        <v>547</v>
      </c>
      <c r="D298" s="449"/>
      <c r="E298" s="415" t="s">
        <v>490</v>
      </c>
      <c r="F298" s="415">
        <v>303</v>
      </c>
      <c r="G298" s="386"/>
      <c r="H298" s="305"/>
      <c r="I298" s="305"/>
    </row>
    <row r="299" s="286" customFormat="1" customHeight="1" spans="1:9">
      <c r="A299" s="267">
        <v>0</v>
      </c>
      <c r="B299" s="419"/>
      <c r="C299" s="449" t="s">
        <v>548</v>
      </c>
      <c r="D299" s="449"/>
      <c r="E299" s="415">
        <v>0</v>
      </c>
      <c r="F299" s="415">
        <v>0</v>
      </c>
      <c r="G299" s="386"/>
      <c r="H299" s="305"/>
      <c r="I299" s="305"/>
    </row>
    <row r="300" s="286" customFormat="1" customHeight="1" spans="1:9">
      <c r="A300" s="267">
        <v>1</v>
      </c>
      <c r="B300" s="417" t="s">
        <v>549</v>
      </c>
      <c r="C300" s="449" t="s">
        <v>550</v>
      </c>
      <c r="D300" s="449"/>
      <c r="E300" s="415" t="s">
        <v>551</v>
      </c>
      <c r="F300" s="415">
        <v>50</v>
      </c>
      <c r="G300" s="386"/>
      <c r="H300" s="305"/>
      <c r="I300" s="305"/>
    </row>
    <row r="301" s="286" customFormat="1" customHeight="1" spans="1:9">
      <c r="A301" s="267">
        <v>0</v>
      </c>
      <c r="B301" s="417" t="s">
        <v>489</v>
      </c>
      <c r="C301" s="449" t="s">
        <v>552</v>
      </c>
      <c r="D301" s="449"/>
      <c r="E301" s="415" t="s">
        <v>490</v>
      </c>
      <c r="F301" s="415">
        <v>300</v>
      </c>
      <c r="G301" s="386"/>
      <c r="H301" s="305"/>
      <c r="I301" s="305"/>
    </row>
    <row r="302" s="286" customFormat="1" customHeight="1" spans="1:9">
      <c r="A302" s="267">
        <v>0</v>
      </c>
      <c r="B302" s="417" t="s">
        <v>489</v>
      </c>
      <c r="C302" s="449" t="s">
        <v>553</v>
      </c>
      <c r="D302" s="449"/>
      <c r="E302" s="415" t="s">
        <v>490</v>
      </c>
      <c r="F302" s="415">
        <v>200</v>
      </c>
      <c r="G302" s="386"/>
      <c r="H302" s="305"/>
      <c r="I302" s="305"/>
    </row>
    <row r="303" s="286" customFormat="1" customHeight="1" spans="1:9">
      <c r="A303" s="267">
        <v>2</v>
      </c>
      <c r="B303" s="417" t="s">
        <v>554</v>
      </c>
      <c r="C303" s="449" t="s">
        <v>555</v>
      </c>
      <c r="D303" s="449"/>
      <c r="E303" s="415" t="s">
        <v>556</v>
      </c>
      <c r="F303" s="415">
        <v>2</v>
      </c>
      <c r="G303" s="386"/>
      <c r="H303" s="305"/>
      <c r="I303" s="305"/>
    </row>
    <row r="304" s="286" customFormat="1" customHeight="1" spans="1:9">
      <c r="A304" s="267">
        <v>0</v>
      </c>
      <c r="B304" s="419"/>
      <c r="C304" s="451" t="s">
        <v>571</v>
      </c>
      <c r="D304" s="451"/>
      <c r="E304" s="415">
        <v>0</v>
      </c>
      <c r="F304" s="415">
        <v>0</v>
      </c>
      <c r="G304" s="386"/>
      <c r="H304" s="305"/>
      <c r="I304" s="305"/>
    </row>
    <row r="305" s="286" customFormat="1" customHeight="1" spans="1:9">
      <c r="A305" s="267">
        <v>0</v>
      </c>
      <c r="B305" s="417"/>
      <c r="C305" s="417" t="s">
        <v>481</v>
      </c>
      <c r="D305" s="417"/>
      <c r="E305" s="415"/>
      <c r="F305" s="415"/>
      <c r="G305" s="386"/>
      <c r="H305" s="305"/>
      <c r="I305" s="305"/>
    </row>
    <row r="306" s="286" customFormat="1" customHeight="1" spans="1:9">
      <c r="A306" s="267">
        <v>1</v>
      </c>
      <c r="B306" s="417" t="s">
        <v>482</v>
      </c>
      <c r="C306" s="419" t="s">
        <v>483</v>
      </c>
      <c r="D306" s="419"/>
      <c r="E306" s="415" t="s">
        <v>31</v>
      </c>
      <c r="F306" s="415">
        <v>12</v>
      </c>
      <c r="G306" s="386"/>
      <c r="H306" s="305"/>
      <c r="I306" s="305"/>
    </row>
    <row r="307" s="286" customFormat="1" customHeight="1" spans="1:9">
      <c r="A307" s="267">
        <v>2</v>
      </c>
      <c r="B307" s="417" t="s">
        <v>482</v>
      </c>
      <c r="C307" s="419" t="s">
        <v>484</v>
      </c>
      <c r="D307" s="419"/>
      <c r="E307" s="415" t="s">
        <v>31</v>
      </c>
      <c r="F307" s="415">
        <v>3</v>
      </c>
      <c r="G307" s="386"/>
      <c r="H307" s="305"/>
      <c r="I307" s="305"/>
    </row>
    <row r="308" s="286" customFormat="1" customHeight="1" spans="1:9">
      <c r="A308" s="267">
        <v>3</v>
      </c>
      <c r="B308" s="417" t="s">
        <v>485</v>
      </c>
      <c r="C308" s="419" t="s">
        <v>486</v>
      </c>
      <c r="D308" s="419"/>
      <c r="E308" s="415" t="s">
        <v>31</v>
      </c>
      <c r="F308" s="415">
        <v>1</v>
      </c>
      <c r="G308" s="386"/>
      <c r="H308" s="305"/>
      <c r="I308" s="305"/>
    </row>
    <row r="309" s="286" customFormat="1" customHeight="1" spans="1:9">
      <c r="A309" s="267">
        <v>4</v>
      </c>
      <c r="B309" s="417" t="s">
        <v>566</v>
      </c>
      <c r="C309" s="419" t="s">
        <v>567</v>
      </c>
      <c r="D309" s="419"/>
      <c r="E309" s="415" t="s">
        <v>31</v>
      </c>
      <c r="F309" s="415">
        <v>1</v>
      </c>
      <c r="G309" s="386"/>
      <c r="H309" s="305"/>
      <c r="I309" s="462"/>
    </row>
    <row r="310" s="286" customFormat="1" customHeight="1" spans="1:9">
      <c r="A310" s="267">
        <v>5</v>
      </c>
      <c r="B310" s="417" t="s">
        <v>566</v>
      </c>
      <c r="C310" s="419" t="s">
        <v>568</v>
      </c>
      <c r="D310" s="419"/>
      <c r="E310" s="415" t="s">
        <v>31</v>
      </c>
      <c r="F310" s="415">
        <v>4</v>
      </c>
      <c r="G310" s="386"/>
      <c r="H310" s="305"/>
      <c r="I310" s="462"/>
    </row>
    <row r="311" s="286" customFormat="1" customHeight="1" spans="1:9">
      <c r="A311" s="267">
        <v>6</v>
      </c>
      <c r="B311" s="417" t="s">
        <v>487</v>
      </c>
      <c r="C311" s="419" t="s">
        <v>488</v>
      </c>
      <c r="D311" s="419"/>
      <c r="E311" s="415" t="s">
        <v>143</v>
      </c>
      <c r="F311" s="415">
        <v>0.99</v>
      </c>
      <c r="G311" s="386"/>
      <c r="H311" s="305"/>
      <c r="I311" s="462"/>
    </row>
    <row r="312" s="286" customFormat="1" customHeight="1" spans="1:9">
      <c r="A312" s="267">
        <v>0</v>
      </c>
      <c r="B312" s="417"/>
      <c r="C312" s="419" t="s">
        <v>488</v>
      </c>
      <c r="D312" s="419"/>
      <c r="E312" s="415" t="s">
        <v>490</v>
      </c>
      <c r="F312" s="415">
        <v>60</v>
      </c>
      <c r="G312" s="386"/>
      <c r="H312" s="305"/>
      <c r="I312" s="305"/>
    </row>
    <row r="313" s="286" customFormat="1" customHeight="1" spans="1:9">
      <c r="A313" s="267">
        <v>1</v>
      </c>
      <c r="B313" s="417" t="s">
        <v>491</v>
      </c>
      <c r="C313" s="419" t="s">
        <v>492</v>
      </c>
      <c r="D313" s="419"/>
      <c r="E313" s="415" t="s">
        <v>143</v>
      </c>
      <c r="F313" s="461">
        <v>0.18</v>
      </c>
      <c r="G313" s="386"/>
      <c r="H313" s="305"/>
      <c r="I313" s="462"/>
    </row>
    <row r="314" s="286" customFormat="1" customHeight="1" spans="1:9">
      <c r="A314" s="267">
        <v>0</v>
      </c>
      <c r="B314" s="417" t="s">
        <v>489</v>
      </c>
      <c r="C314" s="419" t="s">
        <v>493</v>
      </c>
      <c r="D314" s="419"/>
      <c r="E314" s="415" t="s">
        <v>490</v>
      </c>
      <c r="F314" s="415">
        <v>12</v>
      </c>
      <c r="G314" s="386"/>
      <c r="H314" s="305"/>
      <c r="I314" s="305"/>
    </row>
    <row r="315" s="286" customFormat="1" customHeight="1" spans="1:9">
      <c r="A315" s="267">
        <v>0</v>
      </c>
      <c r="B315" s="417" t="s">
        <v>489</v>
      </c>
      <c r="C315" s="419" t="s">
        <v>494</v>
      </c>
      <c r="D315" s="419"/>
      <c r="E315" s="415" t="s">
        <v>490</v>
      </c>
      <c r="F315" s="415">
        <v>12</v>
      </c>
      <c r="G315" s="386"/>
      <c r="H315" s="305"/>
      <c r="I315" s="305"/>
    </row>
    <row r="316" s="286" customFormat="1" customHeight="1" spans="1:9">
      <c r="A316" s="267">
        <v>2</v>
      </c>
      <c r="B316" s="417" t="s">
        <v>495</v>
      </c>
      <c r="C316" s="419" t="s">
        <v>496</v>
      </c>
      <c r="D316" s="419"/>
      <c r="E316" s="415" t="s">
        <v>497</v>
      </c>
      <c r="F316" s="446">
        <v>0.47</v>
      </c>
      <c r="G316" s="386"/>
      <c r="H316" s="305"/>
      <c r="I316" s="305"/>
    </row>
    <row r="317" s="286" customFormat="1" customHeight="1" spans="1:9">
      <c r="A317" s="267">
        <v>0</v>
      </c>
      <c r="B317" s="417" t="s">
        <v>489</v>
      </c>
      <c r="C317" s="419" t="s">
        <v>498</v>
      </c>
      <c r="D317" s="419"/>
      <c r="E317" s="415" t="s">
        <v>132</v>
      </c>
      <c r="F317" s="446">
        <v>474.7</v>
      </c>
      <c r="G317" s="386"/>
      <c r="H317" s="305"/>
      <c r="I317" s="305"/>
    </row>
    <row r="318" s="286" customFormat="1" customHeight="1" spans="1:9">
      <c r="A318" s="267">
        <v>3</v>
      </c>
      <c r="B318" s="417" t="s">
        <v>499</v>
      </c>
      <c r="C318" s="419" t="s">
        <v>496</v>
      </c>
      <c r="D318" s="419"/>
      <c r="E318" s="415" t="s">
        <v>497</v>
      </c>
      <c r="F318" s="446">
        <v>0.47</v>
      </c>
      <c r="G318" s="386"/>
      <c r="H318" s="305"/>
      <c r="I318" s="305"/>
    </row>
    <row r="319" s="286" customFormat="1" customHeight="1" spans="1:9">
      <c r="A319" s="267">
        <v>0</v>
      </c>
      <c r="B319" s="417" t="s">
        <v>489</v>
      </c>
      <c r="C319" s="419" t="s">
        <v>500</v>
      </c>
      <c r="D319" s="419"/>
      <c r="E319" s="415" t="s">
        <v>132</v>
      </c>
      <c r="F319" s="446">
        <v>474.7</v>
      </c>
      <c r="G319" s="386"/>
      <c r="H319" s="305"/>
      <c r="I319" s="305"/>
    </row>
    <row r="320" s="286" customFormat="1" customHeight="1" spans="1:9">
      <c r="A320" s="267">
        <v>4</v>
      </c>
      <c r="B320" s="417" t="s">
        <v>558</v>
      </c>
      <c r="C320" s="419" t="s">
        <v>496</v>
      </c>
      <c r="D320" s="419"/>
      <c r="E320" s="415" t="s">
        <v>497</v>
      </c>
      <c r="F320" s="446">
        <v>1.88</v>
      </c>
      <c r="G320" s="386"/>
      <c r="H320" s="305"/>
      <c r="I320" s="305"/>
    </row>
    <row r="321" s="286" customFormat="1" customHeight="1" spans="1:9">
      <c r="A321" s="267">
        <v>0</v>
      </c>
      <c r="B321" s="417" t="s">
        <v>489</v>
      </c>
      <c r="C321" s="419" t="s">
        <v>560</v>
      </c>
      <c r="D321" s="419"/>
      <c r="E321" s="415" t="s">
        <v>132</v>
      </c>
      <c r="F321" s="415">
        <v>1898.8</v>
      </c>
      <c r="G321" s="386"/>
      <c r="H321" s="305"/>
      <c r="I321" s="305"/>
    </row>
    <row r="322" s="286" customFormat="1" customHeight="1" spans="1:9">
      <c r="A322" s="267">
        <v>5</v>
      </c>
      <c r="B322" s="417" t="s">
        <v>499</v>
      </c>
      <c r="C322" s="419" t="s">
        <v>496</v>
      </c>
      <c r="D322" s="419"/>
      <c r="E322" s="415" t="s">
        <v>497</v>
      </c>
      <c r="F322" s="446">
        <v>0.47</v>
      </c>
      <c r="G322" s="386"/>
      <c r="H322" s="305"/>
      <c r="I322" s="305"/>
    </row>
    <row r="323" s="286" customFormat="1" customHeight="1" spans="1:9">
      <c r="A323" s="267">
        <v>0</v>
      </c>
      <c r="B323" s="417" t="s">
        <v>489</v>
      </c>
      <c r="C323" s="419" t="s">
        <v>500</v>
      </c>
      <c r="D323" s="419"/>
      <c r="E323" s="415" t="s">
        <v>132</v>
      </c>
      <c r="F323" s="446">
        <v>474.7</v>
      </c>
      <c r="G323" s="386"/>
      <c r="H323" s="305"/>
      <c r="I323" s="305"/>
    </row>
    <row r="324" s="286" customFormat="1" customHeight="1" spans="1:9">
      <c r="A324" s="267">
        <v>6</v>
      </c>
      <c r="B324" s="417" t="s">
        <v>501</v>
      </c>
      <c r="C324" s="419" t="s">
        <v>496</v>
      </c>
      <c r="D324" s="419"/>
      <c r="E324" s="415" t="s">
        <v>497</v>
      </c>
      <c r="F324" s="446">
        <v>0.47</v>
      </c>
      <c r="G324" s="386"/>
      <c r="H324" s="305"/>
      <c r="I324" s="305"/>
    </row>
    <row r="325" s="286" customFormat="1" customHeight="1" spans="1:9">
      <c r="A325" s="267">
        <v>0</v>
      </c>
      <c r="B325" s="417" t="s">
        <v>489</v>
      </c>
      <c r="C325" s="419" t="s">
        <v>502</v>
      </c>
      <c r="D325" s="419"/>
      <c r="E325" s="415" t="s">
        <v>132</v>
      </c>
      <c r="F325" s="446">
        <v>474.7</v>
      </c>
      <c r="G325" s="386"/>
      <c r="H325" s="305"/>
      <c r="I325" s="305"/>
    </row>
    <row r="326" s="286" customFormat="1" customHeight="1" spans="1:9">
      <c r="A326" s="267">
        <v>7</v>
      </c>
      <c r="B326" s="417" t="s">
        <v>503</v>
      </c>
      <c r="C326" s="419" t="s">
        <v>496</v>
      </c>
      <c r="D326" s="419"/>
      <c r="E326" s="415" t="s">
        <v>497</v>
      </c>
      <c r="F326" s="446">
        <v>0.94</v>
      </c>
      <c r="G326" s="386"/>
      <c r="H326" s="305"/>
      <c r="I326" s="305"/>
    </row>
    <row r="327" s="286" customFormat="1" customHeight="1" spans="1:9">
      <c r="A327" s="267">
        <v>0</v>
      </c>
      <c r="B327" s="417" t="s">
        <v>489</v>
      </c>
      <c r="C327" s="419" t="s">
        <v>504</v>
      </c>
      <c r="D327" s="419"/>
      <c r="E327" s="415" t="s">
        <v>132</v>
      </c>
      <c r="F327" s="446">
        <v>949.4</v>
      </c>
      <c r="G327" s="386"/>
      <c r="H327" s="305"/>
      <c r="I327" s="305"/>
    </row>
    <row r="328" s="286" customFormat="1" customHeight="1" spans="1:9">
      <c r="A328" s="267">
        <v>8</v>
      </c>
      <c r="B328" s="417" t="s">
        <v>505</v>
      </c>
      <c r="C328" s="419" t="s">
        <v>506</v>
      </c>
      <c r="D328" s="419"/>
      <c r="E328" s="415" t="s">
        <v>497</v>
      </c>
      <c r="F328" s="446">
        <v>0.94</v>
      </c>
      <c r="G328" s="386"/>
      <c r="H328" s="305"/>
      <c r="I328" s="305"/>
    </row>
    <row r="329" s="286" customFormat="1" customHeight="1" spans="1:9">
      <c r="A329" s="267">
        <v>0</v>
      </c>
      <c r="B329" s="417" t="s">
        <v>489</v>
      </c>
      <c r="C329" s="419" t="s">
        <v>507</v>
      </c>
      <c r="D329" s="419"/>
      <c r="E329" s="415" t="s">
        <v>132</v>
      </c>
      <c r="F329" s="415">
        <v>954.1</v>
      </c>
      <c r="G329" s="386"/>
      <c r="H329" s="305"/>
      <c r="I329" s="305"/>
    </row>
    <row r="330" s="286" customFormat="1" customHeight="1" spans="1:9">
      <c r="A330" s="267">
        <v>9</v>
      </c>
      <c r="B330" s="417" t="s">
        <v>503</v>
      </c>
      <c r="C330" s="419" t="s">
        <v>496</v>
      </c>
      <c r="D330" s="419"/>
      <c r="E330" s="415" t="s">
        <v>497</v>
      </c>
      <c r="F330" s="446">
        <v>0.94</v>
      </c>
      <c r="G330" s="386"/>
      <c r="H330" s="305"/>
      <c r="I330" s="305"/>
    </row>
    <row r="331" s="286" customFormat="1" customHeight="1" spans="1:9">
      <c r="A331" s="267">
        <v>0</v>
      </c>
      <c r="B331" s="417" t="s">
        <v>489</v>
      </c>
      <c r="C331" s="419" t="s">
        <v>504</v>
      </c>
      <c r="D331" s="419"/>
      <c r="E331" s="415" t="s">
        <v>132</v>
      </c>
      <c r="F331" s="446">
        <v>949.4</v>
      </c>
      <c r="G331" s="386"/>
      <c r="H331" s="305"/>
      <c r="I331" s="305"/>
    </row>
    <row r="332" s="286" customFormat="1" customHeight="1" spans="1:9">
      <c r="A332" s="267">
        <v>10</v>
      </c>
      <c r="B332" s="417" t="s">
        <v>505</v>
      </c>
      <c r="C332" s="419" t="s">
        <v>506</v>
      </c>
      <c r="D332" s="419"/>
      <c r="E332" s="415" t="s">
        <v>497</v>
      </c>
      <c r="F332" s="446">
        <v>0.94</v>
      </c>
      <c r="G332" s="386"/>
      <c r="H332" s="305"/>
      <c r="I332" s="305"/>
    </row>
    <row r="333" s="286" customFormat="1" customHeight="1" spans="1:9">
      <c r="A333" s="267">
        <v>0</v>
      </c>
      <c r="B333" s="417" t="s">
        <v>489</v>
      </c>
      <c r="C333" s="419" t="s">
        <v>507</v>
      </c>
      <c r="D333" s="419"/>
      <c r="E333" s="415" t="s">
        <v>132</v>
      </c>
      <c r="F333" s="415">
        <v>954.1</v>
      </c>
      <c r="G333" s="386"/>
      <c r="H333" s="305"/>
      <c r="I333" s="305"/>
    </row>
    <row r="334" s="286" customFormat="1" customHeight="1" spans="1:9">
      <c r="A334" s="267">
        <v>11</v>
      </c>
      <c r="B334" s="417" t="s">
        <v>558</v>
      </c>
      <c r="C334" s="419" t="s">
        <v>496</v>
      </c>
      <c r="D334" s="419"/>
      <c r="E334" s="415" t="s">
        <v>497</v>
      </c>
      <c r="F334" s="446">
        <v>1.88</v>
      </c>
      <c r="G334" s="386"/>
      <c r="H334" s="305"/>
      <c r="I334" s="305"/>
    </row>
    <row r="335" s="286" customFormat="1" customHeight="1" spans="1:9">
      <c r="A335" s="267">
        <v>0</v>
      </c>
      <c r="B335" s="417" t="s">
        <v>489</v>
      </c>
      <c r="C335" s="419" t="s">
        <v>559</v>
      </c>
      <c r="D335" s="419"/>
      <c r="E335" s="415" t="s">
        <v>132</v>
      </c>
      <c r="F335" s="415">
        <v>1898.8</v>
      </c>
      <c r="G335" s="386"/>
      <c r="H335" s="305"/>
      <c r="I335" s="305"/>
    </row>
    <row r="336" s="286" customFormat="1" customHeight="1" spans="1:9">
      <c r="A336" s="267">
        <v>12</v>
      </c>
      <c r="B336" s="417" t="s">
        <v>505</v>
      </c>
      <c r="C336" s="419" t="s">
        <v>506</v>
      </c>
      <c r="D336" s="419"/>
      <c r="E336" s="415" t="s">
        <v>497</v>
      </c>
      <c r="F336" s="415">
        <v>1.88</v>
      </c>
      <c r="G336" s="386"/>
      <c r="H336" s="305"/>
      <c r="I336" s="305"/>
    </row>
    <row r="337" s="286" customFormat="1" customHeight="1" spans="1:9">
      <c r="A337" s="267">
        <v>0</v>
      </c>
      <c r="B337" s="417" t="s">
        <v>489</v>
      </c>
      <c r="C337" s="419" t="s">
        <v>507</v>
      </c>
      <c r="D337" s="419"/>
      <c r="E337" s="415" t="s">
        <v>132</v>
      </c>
      <c r="F337" s="415">
        <v>1908.2</v>
      </c>
      <c r="G337" s="386"/>
      <c r="H337" s="305"/>
      <c r="I337" s="305"/>
    </row>
    <row r="338" s="286" customFormat="1" customHeight="1" spans="1:9">
      <c r="A338" s="267">
        <v>13</v>
      </c>
      <c r="B338" s="417" t="s">
        <v>501</v>
      </c>
      <c r="C338" s="419" t="s">
        <v>496</v>
      </c>
      <c r="D338" s="419"/>
      <c r="E338" s="415" t="s">
        <v>497</v>
      </c>
      <c r="F338" s="446">
        <v>1.88</v>
      </c>
      <c r="G338" s="386"/>
      <c r="H338" s="305"/>
      <c r="I338" s="305"/>
    </row>
    <row r="339" s="286" customFormat="1" customHeight="1" spans="1:9">
      <c r="A339" s="267">
        <v>0</v>
      </c>
      <c r="B339" s="417" t="s">
        <v>489</v>
      </c>
      <c r="C339" s="419" t="s">
        <v>569</v>
      </c>
      <c r="D339" s="419"/>
      <c r="E339" s="415" t="s">
        <v>132</v>
      </c>
      <c r="F339" s="415">
        <v>1898.8</v>
      </c>
      <c r="G339" s="386"/>
      <c r="H339" s="305"/>
      <c r="I339" s="305"/>
    </row>
    <row r="340" s="286" customFormat="1" customHeight="1" spans="1:9">
      <c r="A340" s="267">
        <v>14</v>
      </c>
      <c r="B340" s="417" t="s">
        <v>505</v>
      </c>
      <c r="C340" s="419" t="s">
        <v>506</v>
      </c>
      <c r="D340" s="419"/>
      <c r="E340" s="415" t="s">
        <v>497</v>
      </c>
      <c r="F340" s="415">
        <v>1.88</v>
      </c>
      <c r="G340" s="386"/>
      <c r="H340" s="305"/>
      <c r="I340" s="305"/>
    </row>
    <row r="341" s="286" customFormat="1" customHeight="1" spans="1:9">
      <c r="A341" s="267">
        <v>0</v>
      </c>
      <c r="B341" s="417" t="s">
        <v>489</v>
      </c>
      <c r="C341" s="419" t="s">
        <v>507</v>
      </c>
      <c r="D341" s="419"/>
      <c r="E341" s="415" t="s">
        <v>132</v>
      </c>
      <c r="F341" s="415">
        <v>1908.2</v>
      </c>
      <c r="G341" s="386"/>
      <c r="H341" s="305"/>
      <c r="I341" s="305"/>
    </row>
    <row r="342" s="286" customFormat="1" customHeight="1" spans="1:9">
      <c r="A342" s="267">
        <v>15</v>
      </c>
      <c r="B342" s="417" t="s">
        <v>518</v>
      </c>
      <c r="C342" s="419" t="s">
        <v>496</v>
      </c>
      <c r="D342" s="419"/>
      <c r="E342" s="415" t="s">
        <v>497</v>
      </c>
      <c r="F342" s="415">
        <v>1.41</v>
      </c>
      <c r="G342" s="386"/>
      <c r="H342" s="305"/>
      <c r="I342" s="305"/>
    </row>
    <row r="343" s="286" customFormat="1" customHeight="1" spans="1:9">
      <c r="A343" s="267">
        <v>0</v>
      </c>
      <c r="B343" s="417" t="s">
        <v>489</v>
      </c>
      <c r="C343" s="419" t="s">
        <v>519</v>
      </c>
      <c r="D343" s="419"/>
      <c r="E343" s="415" t="s">
        <v>132</v>
      </c>
      <c r="F343" s="415">
        <v>1424.1</v>
      </c>
      <c r="G343" s="386"/>
      <c r="H343" s="305"/>
      <c r="I343" s="305"/>
    </row>
    <row r="344" s="286" customFormat="1" customHeight="1" spans="1:9">
      <c r="A344" s="267">
        <v>16</v>
      </c>
      <c r="B344" s="417" t="s">
        <v>503</v>
      </c>
      <c r="C344" s="419" t="s">
        <v>496</v>
      </c>
      <c r="D344" s="419"/>
      <c r="E344" s="415" t="s">
        <v>497</v>
      </c>
      <c r="F344" s="446">
        <v>1.41</v>
      </c>
      <c r="G344" s="386"/>
      <c r="H344" s="305"/>
      <c r="I344" s="305"/>
    </row>
    <row r="345" s="286" customFormat="1" customHeight="1" spans="1:9">
      <c r="A345" s="267">
        <v>0</v>
      </c>
      <c r="B345" s="417" t="s">
        <v>489</v>
      </c>
      <c r="C345" s="419" t="s">
        <v>504</v>
      </c>
      <c r="D345" s="419"/>
      <c r="E345" s="415" t="s">
        <v>132</v>
      </c>
      <c r="F345" s="446">
        <v>1424.1</v>
      </c>
      <c r="G345" s="386"/>
      <c r="H345" s="305"/>
      <c r="I345" s="305"/>
    </row>
    <row r="346" s="286" customFormat="1" customHeight="1" spans="1:9">
      <c r="A346" s="267">
        <v>17</v>
      </c>
      <c r="B346" s="417" t="s">
        <v>505</v>
      </c>
      <c r="C346" s="419" t="s">
        <v>506</v>
      </c>
      <c r="D346" s="419"/>
      <c r="E346" s="415" t="s">
        <v>497</v>
      </c>
      <c r="F346" s="415">
        <v>1.41</v>
      </c>
      <c r="G346" s="386"/>
      <c r="H346" s="305"/>
      <c r="I346" s="305"/>
    </row>
    <row r="347" s="286" customFormat="1" customHeight="1" spans="1:9">
      <c r="A347" s="267">
        <v>0</v>
      </c>
      <c r="B347" s="417" t="s">
        <v>489</v>
      </c>
      <c r="C347" s="419" t="s">
        <v>515</v>
      </c>
      <c r="D347" s="419"/>
      <c r="E347" s="415" t="s">
        <v>132</v>
      </c>
      <c r="F347" s="415">
        <v>1431.15</v>
      </c>
      <c r="G347" s="386"/>
      <c r="H347" s="305"/>
      <c r="I347" s="305"/>
    </row>
    <row r="348" s="286" customFormat="1" customHeight="1" spans="1:9">
      <c r="A348" s="267">
        <v>18</v>
      </c>
      <c r="B348" s="417" t="s">
        <v>505</v>
      </c>
      <c r="C348" s="419" t="s">
        <v>520</v>
      </c>
      <c r="D348" s="419"/>
      <c r="E348" s="415" t="s">
        <v>497</v>
      </c>
      <c r="F348" s="415">
        <v>1.5</v>
      </c>
      <c r="G348" s="386"/>
      <c r="H348" s="305"/>
      <c r="I348" s="305"/>
    </row>
    <row r="349" s="286" customFormat="1" customHeight="1" spans="1:9">
      <c r="A349" s="267">
        <v>0</v>
      </c>
      <c r="B349" s="417" t="s">
        <v>489</v>
      </c>
      <c r="C349" s="419" t="s">
        <v>521</v>
      </c>
      <c r="D349" s="419"/>
      <c r="E349" s="415" t="s">
        <v>132</v>
      </c>
      <c r="F349" s="415">
        <v>1522.5</v>
      </c>
      <c r="G349" s="386"/>
      <c r="H349" s="305"/>
      <c r="I349" s="305"/>
    </row>
    <row r="350" s="286" customFormat="1" customHeight="1" spans="1:9">
      <c r="A350" s="267">
        <v>19</v>
      </c>
      <c r="B350" s="417" t="s">
        <v>523</v>
      </c>
      <c r="C350" s="419" t="s">
        <v>524</v>
      </c>
      <c r="D350" s="419"/>
      <c r="E350" s="415" t="s">
        <v>31</v>
      </c>
      <c r="F350" s="415">
        <v>6</v>
      </c>
      <c r="G350" s="386"/>
      <c r="H350" s="305"/>
      <c r="I350" s="305"/>
    </row>
    <row r="351" s="286" customFormat="1" ht="27" customHeight="1" spans="1:9">
      <c r="A351" s="267">
        <v>20</v>
      </c>
      <c r="B351" s="417" t="s">
        <v>525</v>
      </c>
      <c r="C351" s="447" t="s">
        <v>526</v>
      </c>
      <c r="D351" s="447"/>
      <c r="E351" s="415" t="s">
        <v>31</v>
      </c>
      <c r="F351" s="415">
        <v>2</v>
      </c>
      <c r="G351" s="386"/>
      <c r="H351" s="386"/>
      <c r="I351" s="386"/>
    </row>
    <row r="352" s="286" customFormat="1" ht="27" customHeight="1" spans="1:9">
      <c r="A352" s="267">
        <v>21</v>
      </c>
      <c r="B352" s="417" t="s">
        <v>527</v>
      </c>
      <c r="C352" s="447" t="s">
        <v>528</v>
      </c>
      <c r="D352" s="447"/>
      <c r="E352" s="415" t="s">
        <v>31</v>
      </c>
      <c r="F352" s="415">
        <v>10</v>
      </c>
      <c r="G352" s="386"/>
      <c r="H352" s="386"/>
      <c r="I352" s="386"/>
    </row>
    <row r="353" s="286" customFormat="1" ht="27" customHeight="1" spans="1:9">
      <c r="A353" s="267">
        <v>22</v>
      </c>
      <c r="B353" s="417" t="s">
        <v>535</v>
      </c>
      <c r="C353" s="447" t="s">
        <v>536</v>
      </c>
      <c r="D353" s="447"/>
      <c r="E353" s="415" t="s">
        <v>31</v>
      </c>
      <c r="F353" s="415">
        <v>3</v>
      </c>
      <c r="G353" s="386"/>
      <c r="H353" s="386"/>
      <c r="I353" s="386"/>
    </row>
    <row r="354" s="286" customFormat="1" customHeight="1" spans="1:9">
      <c r="A354" s="267">
        <v>0</v>
      </c>
      <c r="B354" s="419"/>
      <c r="C354" s="416" t="s">
        <v>537</v>
      </c>
      <c r="D354" s="416"/>
      <c r="E354" s="415">
        <v>0</v>
      </c>
      <c r="F354" s="415">
        <v>0</v>
      </c>
      <c r="G354" s="386"/>
      <c r="H354" s="305"/>
      <c r="I354" s="305"/>
    </row>
    <row r="355" s="286" customFormat="1" customHeight="1" spans="1:9">
      <c r="A355" s="267">
        <v>1</v>
      </c>
      <c r="B355" s="417" t="s">
        <v>538</v>
      </c>
      <c r="C355" s="449" t="s">
        <v>539</v>
      </c>
      <c r="D355" s="449"/>
      <c r="E355" s="415" t="s">
        <v>31</v>
      </c>
      <c r="F355" s="415">
        <v>2</v>
      </c>
      <c r="G355" s="386"/>
      <c r="H355" s="305"/>
      <c r="I355" s="305"/>
    </row>
    <row r="356" s="286" customFormat="1" customHeight="1" spans="1:9">
      <c r="A356" s="267">
        <v>2</v>
      </c>
      <c r="B356" s="417" t="s">
        <v>540</v>
      </c>
      <c r="C356" s="449" t="s">
        <v>541</v>
      </c>
      <c r="D356" s="449"/>
      <c r="E356" s="415" t="s">
        <v>542</v>
      </c>
      <c r="F356" s="463">
        <v>8</v>
      </c>
      <c r="G356" s="386"/>
      <c r="H356" s="305"/>
      <c r="I356" s="305"/>
    </row>
    <row r="357" s="286" customFormat="1" customHeight="1" spans="1:9">
      <c r="A357" s="267">
        <v>0</v>
      </c>
      <c r="B357" s="417" t="s">
        <v>489</v>
      </c>
      <c r="C357" s="449" t="s">
        <v>543</v>
      </c>
      <c r="D357" s="449"/>
      <c r="E357" s="415" t="s">
        <v>29</v>
      </c>
      <c r="F357" s="415">
        <v>64.64</v>
      </c>
      <c r="G357" s="386"/>
      <c r="H357" s="305"/>
      <c r="I357" s="305"/>
    </row>
    <row r="358" s="286" customFormat="1" customHeight="1" spans="1:9">
      <c r="A358" s="267">
        <v>0</v>
      </c>
      <c r="B358" s="417" t="s">
        <v>489</v>
      </c>
      <c r="C358" s="449" t="s">
        <v>545</v>
      </c>
      <c r="D358" s="449"/>
      <c r="E358" s="415" t="s">
        <v>29</v>
      </c>
      <c r="F358" s="415">
        <v>12.12</v>
      </c>
      <c r="G358" s="386"/>
      <c r="H358" s="305"/>
      <c r="I358" s="305"/>
    </row>
    <row r="359" s="286" customFormat="1" customHeight="1" spans="1:9">
      <c r="A359" s="267">
        <v>0</v>
      </c>
      <c r="B359" s="417" t="s">
        <v>489</v>
      </c>
      <c r="C359" s="449" t="s">
        <v>544</v>
      </c>
      <c r="D359" s="449"/>
      <c r="E359" s="415" t="s">
        <v>29</v>
      </c>
      <c r="F359" s="415">
        <v>4.04</v>
      </c>
      <c r="G359" s="386"/>
      <c r="H359" s="305"/>
      <c r="I359" s="305"/>
    </row>
    <row r="360" s="286" customFormat="1" customHeight="1" spans="1:9">
      <c r="A360" s="267">
        <v>0</v>
      </c>
      <c r="B360" s="417" t="s">
        <v>489</v>
      </c>
      <c r="C360" s="449" t="s">
        <v>546</v>
      </c>
      <c r="D360" s="449"/>
      <c r="E360" s="415" t="s">
        <v>490</v>
      </c>
      <c r="F360" s="415">
        <v>909</v>
      </c>
      <c r="G360" s="386"/>
      <c r="H360" s="305"/>
      <c r="I360" s="305"/>
    </row>
    <row r="361" s="286" customFormat="1" customHeight="1" spans="1:9">
      <c r="A361" s="267">
        <v>0</v>
      </c>
      <c r="B361" s="417" t="s">
        <v>489</v>
      </c>
      <c r="C361" s="449" t="s">
        <v>547</v>
      </c>
      <c r="D361" s="449"/>
      <c r="E361" s="415" t="s">
        <v>490</v>
      </c>
      <c r="F361" s="415">
        <v>404</v>
      </c>
      <c r="G361" s="386"/>
      <c r="H361" s="305"/>
      <c r="I361" s="305"/>
    </row>
    <row r="362" s="286" customFormat="1" customHeight="1" spans="1:9">
      <c r="A362" s="267">
        <v>0</v>
      </c>
      <c r="B362" s="419"/>
      <c r="C362" s="449" t="s">
        <v>548</v>
      </c>
      <c r="D362" s="449"/>
      <c r="E362" s="415">
        <v>0</v>
      </c>
      <c r="F362" s="415">
        <v>0</v>
      </c>
      <c r="G362" s="386"/>
      <c r="H362" s="305"/>
      <c r="I362" s="305"/>
    </row>
    <row r="363" s="286" customFormat="1" customHeight="1" spans="1:9">
      <c r="A363" s="267">
        <v>1</v>
      </c>
      <c r="B363" s="417" t="s">
        <v>549</v>
      </c>
      <c r="C363" s="449" t="s">
        <v>550</v>
      </c>
      <c r="D363" s="449"/>
      <c r="E363" s="415" t="s">
        <v>551</v>
      </c>
      <c r="F363" s="415">
        <v>70</v>
      </c>
      <c r="G363" s="386"/>
      <c r="H363" s="305"/>
      <c r="I363" s="305"/>
    </row>
    <row r="364" s="286" customFormat="1" customHeight="1" spans="1:9">
      <c r="A364" s="267">
        <v>0</v>
      </c>
      <c r="B364" s="417" t="s">
        <v>489</v>
      </c>
      <c r="C364" s="449" t="s">
        <v>552</v>
      </c>
      <c r="D364" s="449"/>
      <c r="E364" s="415" t="s">
        <v>490</v>
      </c>
      <c r="F364" s="415">
        <v>400</v>
      </c>
      <c r="G364" s="386"/>
      <c r="H364" s="305"/>
      <c r="I364" s="305"/>
    </row>
    <row r="365" s="286" customFormat="1" customHeight="1" spans="1:9">
      <c r="A365" s="267">
        <v>0</v>
      </c>
      <c r="B365" s="417" t="s">
        <v>489</v>
      </c>
      <c r="C365" s="449" t="s">
        <v>553</v>
      </c>
      <c r="D365" s="449"/>
      <c r="E365" s="415" t="s">
        <v>490</v>
      </c>
      <c r="F365" s="415">
        <v>300</v>
      </c>
      <c r="G365" s="386"/>
      <c r="H365" s="305"/>
      <c r="I365" s="305"/>
    </row>
    <row r="366" s="286" customFormat="1" customHeight="1" spans="1:9">
      <c r="A366" s="267">
        <v>2</v>
      </c>
      <c r="B366" s="417" t="s">
        <v>554</v>
      </c>
      <c r="C366" s="449" t="s">
        <v>555</v>
      </c>
      <c r="D366" s="449"/>
      <c r="E366" s="415" t="s">
        <v>556</v>
      </c>
      <c r="F366" s="415">
        <v>2</v>
      </c>
      <c r="G366" s="386"/>
      <c r="H366" s="305"/>
      <c r="I366" s="305"/>
    </row>
    <row r="367" s="286" customFormat="1" customHeight="1" spans="1:9">
      <c r="A367" s="267">
        <v>0</v>
      </c>
      <c r="B367" s="419"/>
      <c r="C367" s="451" t="s">
        <v>572</v>
      </c>
      <c r="D367" s="451"/>
      <c r="E367" s="415">
        <v>0</v>
      </c>
      <c r="F367" s="415">
        <v>0</v>
      </c>
      <c r="G367" s="386"/>
      <c r="H367" s="305"/>
      <c r="I367" s="305"/>
    </row>
    <row r="368" s="286" customFormat="1" customHeight="1" spans="1:9">
      <c r="A368" s="267">
        <v>0</v>
      </c>
      <c r="B368" s="417"/>
      <c r="C368" s="417" t="s">
        <v>481</v>
      </c>
      <c r="D368" s="417"/>
      <c r="E368" s="415"/>
      <c r="F368" s="415"/>
      <c r="G368" s="386"/>
      <c r="H368" s="305"/>
      <c r="I368" s="305"/>
    </row>
    <row r="369" s="286" customFormat="1" customHeight="1" spans="1:9">
      <c r="A369" s="267">
        <v>1</v>
      </c>
      <c r="B369" s="417" t="s">
        <v>482</v>
      </c>
      <c r="C369" s="419" t="s">
        <v>483</v>
      </c>
      <c r="D369" s="419"/>
      <c r="E369" s="415" t="s">
        <v>31</v>
      </c>
      <c r="F369" s="415">
        <v>11</v>
      </c>
      <c r="G369" s="386"/>
      <c r="H369" s="305"/>
      <c r="I369" s="305"/>
    </row>
    <row r="370" s="286" customFormat="1" customHeight="1" spans="1:9">
      <c r="A370" s="267">
        <v>2</v>
      </c>
      <c r="B370" s="417" t="s">
        <v>482</v>
      </c>
      <c r="C370" s="419" t="s">
        <v>484</v>
      </c>
      <c r="D370" s="419"/>
      <c r="E370" s="415" t="s">
        <v>31</v>
      </c>
      <c r="F370" s="415">
        <v>2</v>
      </c>
      <c r="G370" s="386"/>
      <c r="H370" s="305"/>
      <c r="I370" s="305"/>
    </row>
    <row r="371" s="286" customFormat="1" customHeight="1" spans="1:9">
      <c r="A371" s="267">
        <v>3</v>
      </c>
      <c r="B371" s="417" t="s">
        <v>485</v>
      </c>
      <c r="C371" s="419" t="s">
        <v>486</v>
      </c>
      <c r="D371" s="419"/>
      <c r="E371" s="415" t="s">
        <v>31</v>
      </c>
      <c r="F371" s="415">
        <v>1</v>
      </c>
      <c r="G371" s="386"/>
      <c r="H371" s="305"/>
      <c r="I371" s="305"/>
    </row>
    <row r="372" s="286" customFormat="1" customHeight="1" spans="1:9">
      <c r="A372" s="267">
        <v>4</v>
      </c>
      <c r="B372" s="417" t="s">
        <v>487</v>
      </c>
      <c r="C372" s="419" t="s">
        <v>488</v>
      </c>
      <c r="D372" s="419"/>
      <c r="E372" s="415" t="s">
        <v>143</v>
      </c>
      <c r="F372" s="415">
        <v>0.297</v>
      </c>
      <c r="G372" s="386"/>
      <c r="H372" s="305"/>
      <c r="I372" s="462"/>
    </row>
    <row r="373" s="286" customFormat="1" customHeight="1" spans="1:9">
      <c r="A373" s="267">
        <v>0</v>
      </c>
      <c r="B373" s="417" t="s">
        <v>489</v>
      </c>
      <c r="C373" s="419" t="s">
        <v>488</v>
      </c>
      <c r="D373" s="419"/>
      <c r="E373" s="415" t="s">
        <v>490</v>
      </c>
      <c r="F373" s="415">
        <v>18</v>
      </c>
      <c r="G373" s="386"/>
      <c r="H373" s="305"/>
      <c r="I373" s="305"/>
    </row>
    <row r="374" s="286" customFormat="1" customHeight="1" spans="1:9">
      <c r="A374" s="267">
        <v>5</v>
      </c>
      <c r="B374" s="417" t="s">
        <v>491</v>
      </c>
      <c r="C374" s="419" t="s">
        <v>492</v>
      </c>
      <c r="D374" s="419"/>
      <c r="E374" s="415" t="s">
        <v>143</v>
      </c>
      <c r="F374" s="461">
        <v>0.09</v>
      </c>
      <c r="G374" s="386"/>
      <c r="H374" s="305"/>
      <c r="I374" s="462"/>
    </row>
    <row r="375" s="286" customFormat="1" customHeight="1" spans="1:9">
      <c r="A375" s="267">
        <v>0</v>
      </c>
      <c r="B375" s="417" t="s">
        <v>489</v>
      </c>
      <c r="C375" s="419" t="s">
        <v>493</v>
      </c>
      <c r="D375" s="419"/>
      <c r="E375" s="415" t="s">
        <v>490</v>
      </c>
      <c r="F375" s="415">
        <v>6</v>
      </c>
      <c r="G375" s="386"/>
      <c r="H375" s="305"/>
      <c r="I375" s="305"/>
    </row>
    <row r="376" s="286" customFormat="1" customHeight="1" spans="1:9">
      <c r="A376" s="267">
        <v>0</v>
      </c>
      <c r="B376" s="417" t="s">
        <v>489</v>
      </c>
      <c r="C376" s="419" t="s">
        <v>494</v>
      </c>
      <c r="D376" s="419"/>
      <c r="E376" s="415" t="s">
        <v>490</v>
      </c>
      <c r="F376" s="415">
        <v>6</v>
      </c>
      <c r="G376" s="386"/>
      <c r="H376" s="305"/>
      <c r="I376" s="305"/>
    </row>
    <row r="377" s="286" customFormat="1" customHeight="1" spans="1:9">
      <c r="A377" s="267">
        <v>6</v>
      </c>
      <c r="B377" s="417" t="s">
        <v>495</v>
      </c>
      <c r="C377" s="419" t="s">
        <v>496</v>
      </c>
      <c r="D377" s="419"/>
      <c r="E377" s="415" t="s">
        <v>497</v>
      </c>
      <c r="F377" s="446">
        <v>0.4</v>
      </c>
      <c r="G377" s="386"/>
      <c r="H377" s="305"/>
      <c r="I377" s="305"/>
    </row>
    <row r="378" s="286" customFormat="1" customHeight="1" spans="1:9">
      <c r="A378" s="267">
        <v>0</v>
      </c>
      <c r="B378" s="417" t="s">
        <v>489</v>
      </c>
      <c r="C378" s="419" t="s">
        <v>498</v>
      </c>
      <c r="D378" s="419"/>
      <c r="E378" s="415" t="s">
        <v>132</v>
      </c>
      <c r="F378" s="446">
        <v>404</v>
      </c>
      <c r="G378" s="386"/>
      <c r="H378" s="305"/>
      <c r="I378" s="305"/>
    </row>
    <row r="379" s="286" customFormat="1" customHeight="1" spans="1:9">
      <c r="A379" s="267">
        <v>7</v>
      </c>
      <c r="B379" s="417" t="s">
        <v>499</v>
      </c>
      <c r="C379" s="419" t="s">
        <v>496</v>
      </c>
      <c r="D379" s="419"/>
      <c r="E379" s="415" t="s">
        <v>497</v>
      </c>
      <c r="F379" s="446">
        <v>0.4</v>
      </c>
      <c r="G379" s="386"/>
      <c r="H379" s="305"/>
      <c r="I379" s="305"/>
    </row>
    <row r="380" s="286" customFormat="1" customHeight="1" spans="1:9">
      <c r="A380" s="267">
        <v>0</v>
      </c>
      <c r="B380" s="417" t="s">
        <v>489</v>
      </c>
      <c r="C380" s="419" t="s">
        <v>500</v>
      </c>
      <c r="D380" s="419"/>
      <c r="E380" s="415" t="s">
        <v>132</v>
      </c>
      <c r="F380" s="446">
        <v>404</v>
      </c>
      <c r="G380" s="386"/>
      <c r="H380" s="305"/>
      <c r="I380" s="305"/>
    </row>
    <row r="381" s="286" customFormat="1" customHeight="1" spans="1:9">
      <c r="A381" s="267">
        <v>8</v>
      </c>
      <c r="B381" s="417" t="s">
        <v>501</v>
      </c>
      <c r="C381" s="419" t="s">
        <v>496</v>
      </c>
      <c r="D381" s="419"/>
      <c r="E381" s="415" t="s">
        <v>497</v>
      </c>
      <c r="F381" s="446">
        <v>0.4</v>
      </c>
      <c r="G381" s="386"/>
      <c r="H381" s="305"/>
      <c r="I381" s="305"/>
    </row>
    <row r="382" s="286" customFormat="1" customHeight="1" spans="1:9">
      <c r="A382" s="267">
        <v>0</v>
      </c>
      <c r="B382" s="417" t="s">
        <v>489</v>
      </c>
      <c r="C382" s="419" t="s">
        <v>502</v>
      </c>
      <c r="D382" s="419"/>
      <c r="E382" s="415" t="s">
        <v>132</v>
      </c>
      <c r="F382" s="446">
        <v>404</v>
      </c>
      <c r="G382" s="386"/>
      <c r="H382" s="305"/>
      <c r="I382" s="305"/>
    </row>
    <row r="383" s="286" customFormat="1" customHeight="1" spans="1:9">
      <c r="A383" s="267">
        <v>9</v>
      </c>
      <c r="B383" s="417" t="s">
        <v>503</v>
      </c>
      <c r="C383" s="419" t="s">
        <v>496</v>
      </c>
      <c r="D383" s="419"/>
      <c r="E383" s="415" t="s">
        <v>497</v>
      </c>
      <c r="F383" s="446">
        <v>2.8</v>
      </c>
      <c r="G383" s="386"/>
      <c r="H383" s="305"/>
      <c r="I383" s="305"/>
    </row>
    <row r="384" s="286" customFormat="1" customHeight="1" spans="1:9">
      <c r="A384" s="267">
        <v>0</v>
      </c>
      <c r="B384" s="417" t="s">
        <v>489</v>
      </c>
      <c r="C384" s="419" t="s">
        <v>509</v>
      </c>
      <c r="D384" s="419"/>
      <c r="E384" s="415" t="s">
        <v>132</v>
      </c>
      <c r="F384" s="415">
        <v>2828</v>
      </c>
      <c r="G384" s="386"/>
      <c r="H384" s="305"/>
      <c r="I384" s="305"/>
    </row>
    <row r="385" s="286" customFormat="1" customHeight="1" spans="1:9">
      <c r="A385" s="267">
        <v>10</v>
      </c>
      <c r="B385" s="417" t="s">
        <v>505</v>
      </c>
      <c r="C385" s="419" t="s">
        <v>506</v>
      </c>
      <c r="D385" s="419"/>
      <c r="E385" s="415" t="s">
        <v>497</v>
      </c>
      <c r="F385" s="415">
        <v>2.8</v>
      </c>
      <c r="G385" s="386"/>
      <c r="H385" s="305"/>
      <c r="I385" s="305"/>
    </row>
    <row r="386" s="286" customFormat="1" customHeight="1" spans="1:9">
      <c r="A386" s="267">
        <v>0</v>
      </c>
      <c r="B386" s="417" t="s">
        <v>489</v>
      </c>
      <c r="C386" s="419" t="s">
        <v>507</v>
      </c>
      <c r="D386" s="419"/>
      <c r="E386" s="415" t="s">
        <v>132</v>
      </c>
      <c r="F386" s="415">
        <v>2842</v>
      </c>
      <c r="G386" s="386"/>
      <c r="H386" s="305"/>
      <c r="I386" s="305"/>
    </row>
    <row r="387" s="286" customFormat="1" customHeight="1" spans="1:9">
      <c r="A387" s="267">
        <v>11</v>
      </c>
      <c r="B387" s="417" t="s">
        <v>558</v>
      </c>
      <c r="C387" s="419" t="s">
        <v>496</v>
      </c>
      <c r="D387" s="419"/>
      <c r="E387" s="415" t="s">
        <v>497</v>
      </c>
      <c r="F387" s="415">
        <v>1.6</v>
      </c>
      <c r="G387" s="386"/>
      <c r="H387" s="305"/>
      <c r="I387" s="305"/>
    </row>
    <row r="388" s="286" customFormat="1" customHeight="1" spans="1:9">
      <c r="A388" s="267">
        <v>0</v>
      </c>
      <c r="B388" s="417" t="s">
        <v>489</v>
      </c>
      <c r="C388" s="419" t="s">
        <v>559</v>
      </c>
      <c r="D388" s="419"/>
      <c r="E388" s="415" t="s">
        <v>132</v>
      </c>
      <c r="F388" s="415">
        <v>1616</v>
      </c>
      <c r="G388" s="386"/>
      <c r="H388" s="305"/>
      <c r="I388" s="305"/>
    </row>
    <row r="389" s="286" customFormat="1" customHeight="1" spans="1:9">
      <c r="A389" s="267">
        <v>12</v>
      </c>
      <c r="B389" s="417" t="s">
        <v>505</v>
      </c>
      <c r="C389" s="419" t="s">
        <v>506</v>
      </c>
      <c r="D389" s="419"/>
      <c r="E389" s="415" t="s">
        <v>497</v>
      </c>
      <c r="F389" s="415">
        <v>1.6</v>
      </c>
      <c r="G389" s="386"/>
      <c r="H389" s="305"/>
      <c r="I389" s="305"/>
    </row>
    <row r="390" s="286" customFormat="1" customHeight="1" spans="1:9">
      <c r="A390" s="267">
        <v>0</v>
      </c>
      <c r="B390" s="417" t="s">
        <v>489</v>
      </c>
      <c r="C390" s="419" t="s">
        <v>507</v>
      </c>
      <c r="D390" s="419"/>
      <c r="E390" s="415" t="s">
        <v>132</v>
      </c>
      <c r="F390" s="415">
        <v>1624</v>
      </c>
      <c r="G390" s="386"/>
      <c r="H390" s="305"/>
      <c r="I390" s="305"/>
    </row>
    <row r="391" s="286" customFormat="1" customHeight="1" spans="1:9">
      <c r="A391" s="267">
        <v>13</v>
      </c>
      <c r="B391" s="417" t="s">
        <v>513</v>
      </c>
      <c r="C391" s="419" t="s">
        <v>496</v>
      </c>
      <c r="D391" s="419"/>
      <c r="E391" s="415" t="s">
        <v>497</v>
      </c>
      <c r="F391" s="415">
        <v>0.8</v>
      </c>
      <c r="G391" s="386"/>
      <c r="H391" s="305"/>
      <c r="I391" s="305"/>
    </row>
    <row r="392" s="286" customFormat="1" customHeight="1" spans="1:9">
      <c r="A392" s="267">
        <v>0</v>
      </c>
      <c r="B392" s="417" t="s">
        <v>489</v>
      </c>
      <c r="C392" s="419" t="s">
        <v>573</v>
      </c>
      <c r="D392" s="419"/>
      <c r="E392" s="415" t="s">
        <v>132</v>
      </c>
      <c r="F392" s="415">
        <v>808</v>
      </c>
      <c r="G392" s="386"/>
      <c r="H392" s="305"/>
      <c r="I392" s="305"/>
    </row>
    <row r="393" s="286" customFormat="1" customHeight="1" spans="1:9">
      <c r="A393" s="267">
        <v>14</v>
      </c>
      <c r="B393" s="417" t="s">
        <v>505</v>
      </c>
      <c r="C393" s="419" t="s">
        <v>506</v>
      </c>
      <c r="D393" s="419"/>
      <c r="E393" s="415" t="s">
        <v>497</v>
      </c>
      <c r="F393" s="415">
        <v>0.8</v>
      </c>
      <c r="G393" s="386"/>
      <c r="H393" s="305"/>
      <c r="I393" s="305"/>
    </row>
    <row r="394" s="286" customFormat="1" customHeight="1" spans="1:9">
      <c r="A394" s="267">
        <v>0</v>
      </c>
      <c r="B394" s="417" t="s">
        <v>489</v>
      </c>
      <c r="C394" s="419" t="s">
        <v>515</v>
      </c>
      <c r="D394" s="419"/>
      <c r="E394" s="415" t="s">
        <v>132</v>
      </c>
      <c r="F394" s="415">
        <v>812</v>
      </c>
      <c r="G394" s="386"/>
      <c r="H394" s="305"/>
      <c r="I394" s="305"/>
    </row>
    <row r="395" s="286" customFormat="1" customHeight="1" spans="1:9">
      <c r="A395" s="267">
        <v>15</v>
      </c>
      <c r="B395" s="417" t="s">
        <v>505</v>
      </c>
      <c r="C395" s="419" t="s">
        <v>520</v>
      </c>
      <c r="D395" s="419"/>
      <c r="E395" s="415" t="s">
        <v>497</v>
      </c>
      <c r="F395" s="415">
        <v>1.3</v>
      </c>
      <c r="G395" s="386"/>
      <c r="H395" s="305"/>
      <c r="I395" s="305"/>
    </row>
    <row r="396" s="286" customFormat="1" customHeight="1" spans="1:9">
      <c r="A396" s="267">
        <v>0</v>
      </c>
      <c r="B396" s="417" t="s">
        <v>489</v>
      </c>
      <c r="C396" s="419" t="s">
        <v>521</v>
      </c>
      <c r="D396" s="419"/>
      <c r="E396" s="415" t="s">
        <v>132</v>
      </c>
      <c r="F396" s="415">
        <v>1319.5</v>
      </c>
      <c r="G396" s="386"/>
      <c r="H396" s="305"/>
      <c r="I396" s="305"/>
    </row>
    <row r="397" s="286" customFormat="1" customHeight="1" spans="1:9">
      <c r="A397" s="267">
        <v>16</v>
      </c>
      <c r="B397" s="417" t="s">
        <v>523</v>
      </c>
      <c r="C397" s="419" t="s">
        <v>524</v>
      </c>
      <c r="D397" s="419"/>
      <c r="E397" s="415" t="s">
        <v>31</v>
      </c>
      <c r="F397" s="415">
        <v>1</v>
      </c>
      <c r="G397" s="386"/>
      <c r="H397" s="305"/>
      <c r="I397" s="305"/>
    </row>
    <row r="398" s="286" customFormat="1" ht="27.75" customHeight="1" spans="1:9">
      <c r="A398" s="267">
        <v>17</v>
      </c>
      <c r="B398" s="417" t="s">
        <v>527</v>
      </c>
      <c r="C398" s="447" t="s">
        <v>528</v>
      </c>
      <c r="D398" s="447"/>
      <c r="E398" s="415" t="s">
        <v>31</v>
      </c>
      <c r="F398" s="415">
        <v>11</v>
      </c>
      <c r="G398" s="386"/>
      <c r="H398" s="386"/>
      <c r="I398" s="386"/>
    </row>
    <row r="399" s="286" customFormat="1" ht="27.75" customHeight="1" spans="1:9">
      <c r="A399" s="267">
        <v>18</v>
      </c>
      <c r="B399" s="417" t="s">
        <v>531</v>
      </c>
      <c r="C399" s="447" t="s">
        <v>532</v>
      </c>
      <c r="D399" s="447"/>
      <c r="E399" s="415" t="s">
        <v>31</v>
      </c>
      <c r="F399" s="415">
        <v>2</v>
      </c>
      <c r="G399" s="386"/>
      <c r="H399" s="386"/>
      <c r="I399" s="386"/>
    </row>
    <row r="400" s="286" customFormat="1" customHeight="1" spans="1:9">
      <c r="A400" s="267">
        <v>0</v>
      </c>
      <c r="B400" s="419"/>
      <c r="C400" s="416" t="s">
        <v>537</v>
      </c>
      <c r="D400" s="416"/>
      <c r="E400" s="415">
        <v>0</v>
      </c>
      <c r="F400" s="415">
        <v>0</v>
      </c>
      <c r="G400" s="386"/>
      <c r="H400" s="305"/>
      <c r="I400" s="305"/>
    </row>
    <row r="401" s="286" customFormat="1" customHeight="1" spans="1:9">
      <c r="A401" s="267">
        <v>1</v>
      </c>
      <c r="B401" s="417" t="s">
        <v>538</v>
      </c>
      <c r="C401" s="449" t="s">
        <v>539</v>
      </c>
      <c r="D401" s="449"/>
      <c r="E401" s="415" t="s">
        <v>31</v>
      </c>
      <c r="F401" s="415">
        <v>2</v>
      </c>
      <c r="G401" s="386"/>
      <c r="H401" s="305"/>
      <c r="I401" s="305"/>
    </row>
    <row r="402" s="286" customFormat="1" customHeight="1" spans="1:9">
      <c r="A402" s="267">
        <v>2</v>
      </c>
      <c r="B402" s="417" t="s">
        <v>540</v>
      </c>
      <c r="C402" s="449" t="s">
        <v>541</v>
      </c>
      <c r="D402" s="449"/>
      <c r="E402" s="415" t="s">
        <v>542</v>
      </c>
      <c r="F402" s="463">
        <v>5.14851485148515</v>
      </c>
      <c r="G402" s="386"/>
      <c r="H402" s="305"/>
      <c r="I402" s="305"/>
    </row>
    <row r="403" s="286" customFormat="1" customHeight="1" spans="1:9">
      <c r="A403" s="267">
        <v>0</v>
      </c>
      <c r="B403" s="417" t="s">
        <v>489</v>
      </c>
      <c r="C403" s="449" t="s">
        <v>543</v>
      </c>
      <c r="D403" s="449"/>
      <c r="E403" s="415" t="s">
        <v>29</v>
      </c>
      <c r="F403" s="415">
        <v>24</v>
      </c>
      <c r="G403" s="386"/>
      <c r="H403" s="305"/>
      <c r="I403" s="305"/>
    </row>
    <row r="404" s="286" customFormat="1" customHeight="1" spans="1:9">
      <c r="A404" s="267">
        <v>0</v>
      </c>
      <c r="B404" s="417" t="s">
        <v>489</v>
      </c>
      <c r="C404" s="449" t="s">
        <v>545</v>
      </c>
      <c r="D404" s="449"/>
      <c r="E404" s="415" t="s">
        <v>29</v>
      </c>
      <c r="F404" s="415">
        <v>28</v>
      </c>
      <c r="G404" s="386"/>
      <c r="H404" s="305"/>
      <c r="I404" s="305"/>
    </row>
    <row r="405" s="286" customFormat="1" customHeight="1" spans="1:9">
      <c r="A405" s="267">
        <v>0</v>
      </c>
      <c r="B405" s="417" t="s">
        <v>489</v>
      </c>
      <c r="C405" s="449" t="s">
        <v>546</v>
      </c>
      <c r="D405" s="449"/>
      <c r="E405" s="415" t="s">
        <v>490</v>
      </c>
      <c r="F405" s="415">
        <v>400</v>
      </c>
      <c r="G405" s="386"/>
      <c r="H405" s="305"/>
      <c r="I405" s="305"/>
    </row>
    <row r="406" s="286" customFormat="1" customHeight="1" spans="1:9">
      <c r="A406" s="267">
        <v>0</v>
      </c>
      <c r="B406" s="417" t="s">
        <v>489</v>
      </c>
      <c r="C406" s="449" t="s">
        <v>547</v>
      </c>
      <c r="D406" s="449"/>
      <c r="E406" s="415" t="s">
        <v>490</v>
      </c>
      <c r="F406" s="415">
        <v>200</v>
      </c>
      <c r="G406" s="386"/>
      <c r="H406" s="305"/>
      <c r="I406" s="305"/>
    </row>
    <row r="407" s="286" customFormat="1" customHeight="1" spans="1:9">
      <c r="A407" s="267">
        <v>0</v>
      </c>
      <c r="B407" s="419"/>
      <c r="C407" s="449" t="s">
        <v>548</v>
      </c>
      <c r="D407" s="449"/>
      <c r="E407" s="415">
        <v>0</v>
      </c>
      <c r="F407" s="415">
        <v>0</v>
      </c>
      <c r="G407" s="386"/>
      <c r="H407" s="305"/>
      <c r="I407" s="305"/>
    </row>
    <row r="408" s="286" customFormat="1" customHeight="1" spans="1:9">
      <c r="A408" s="267">
        <v>1</v>
      </c>
      <c r="B408" s="417" t="s">
        <v>549</v>
      </c>
      <c r="C408" s="449" t="s">
        <v>550</v>
      </c>
      <c r="D408" s="449"/>
      <c r="E408" s="415" t="s">
        <v>551</v>
      </c>
      <c r="F408" s="415">
        <v>50</v>
      </c>
      <c r="G408" s="386"/>
      <c r="H408" s="305"/>
      <c r="I408" s="305"/>
    </row>
    <row r="409" s="286" customFormat="1" customHeight="1" spans="1:9">
      <c r="A409" s="267">
        <v>0</v>
      </c>
      <c r="B409" s="417" t="s">
        <v>489</v>
      </c>
      <c r="C409" s="449" t="s">
        <v>552</v>
      </c>
      <c r="D409" s="449"/>
      <c r="E409" s="415" t="s">
        <v>490</v>
      </c>
      <c r="F409" s="415">
        <v>300</v>
      </c>
      <c r="G409" s="386"/>
      <c r="H409" s="305"/>
      <c r="I409" s="305"/>
    </row>
    <row r="410" s="286" customFormat="1" customHeight="1" spans="1:9">
      <c r="A410" s="267">
        <v>0</v>
      </c>
      <c r="B410" s="417" t="s">
        <v>489</v>
      </c>
      <c r="C410" s="449" t="s">
        <v>553</v>
      </c>
      <c r="D410" s="449"/>
      <c r="E410" s="415" t="s">
        <v>490</v>
      </c>
      <c r="F410" s="415">
        <v>200</v>
      </c>
      <c r="G410" s="386"/>
      <c r="H410" s="305"/>
      <c r="I410" s="305"/>
    </row>
    <row r="411" s="286" customFormat="1" customHeight="1" spans="1:9">
      <c r="A411" s="267">
        <v>2</v>
      </c>
      <c r="B411" s="417" t="s">
        <v>554</v>
      </c>
      <c r="C411" s="449" t="s">
        <v>555</v>
      </c>
      <c r="D411" s="449"/>
      <c r="E411" s="415" t="s">
        <v>556</v>
      </c>
      <c r="F411" s="415">
        <v>2</v>
      </c>
      <c r="G411" s="386"/>
      <c r="H411" s="305"/>
      <c r="I411" s="305"/>
    </row>
    <row r="412" s="381" customFormat="1" customHeight="1" spans="1:9">
      <c r="A412" s="428" t="s">
        <v>574</v>
      </c>
      <c r="B412" s="428"/>
      <c r="C412" s="429" t="s">
        <v>575</v>
      </c>
      <c r="D412" s="429"/>
      <c r="E412" s="429"/>
      <c r="F412" s="430"/>
      <c r="G412" s="430"/>
      <c r="H412" s="430"/>
      <c r="I412" s="430"/>
    </row>
    <row r="413" s="286" customFormat="1" customHeight="1" spans="1:9">
      <c r="A413" s="267">
        <v>0</v>
      </c>
      <c r="B413" s="419"/>
      <c r="C413" s="451" t="s">
        <v>576</v>
      </c>
      <c r="D413" s="451"/>
      <c r="E413" s="415">
        <v>0</v>
      </c>
      <c r="F413" s="415">
        <v>0</v>
      </c>
      <c r="G413" s="386"/>
      <c r="H413" s="305"/>
      <c r="I413" s="305"/>
    </row>
    <row r="414" s="286" customFormat="1" customHeight="1" spans="1:9">
      <c r="A414" s="267">
        <v>0</v>
      </c>
      <c r="B414" s="417"/>
      <c r="C414" s="417" t="s">
        <v>481</v>
      </c>
      <c r="D414" s="417"/>
      <c r="E414" s="415"/>
      <c r="F414" s="415"/>
      <c r="G414" s="386"/>
      <c r="H414" s="305"/>
      <c r="I414" s="305"/>
    </row>
    <row r="415" s="286" customFormat="1" customHeight="1" spans="1:9">
      <c r="A415" s="267">
        <v>1</v>
      </c>
      <c r="B415" s="417" t="s">
        <v>482</v>
      </c>
      <c r="C415" s="419" t="s">
        <v>483</v>
      </c>
      <c r="D415" s="419"/>
      <c r="E415" s="415" t="s">
        <v>31</v>
      </c>
      <c r="F415" s="415">
        <v>8</v>
      </c>
      <c r="G415" s="386"/>
      <c r="H415" s="305"/>
      <c r="I415" s="305"/>
    </row>
    <row r="416" s="286" customFormat="1" customHeight="1" spans="1:9">
      <c r="A416" s="267">
        <v>2</v>
      </c>
      <c r="B416" s="417" t="s">
        <v>485</v>
      </c>
      <c r="C416" s="419" t="s">
        <v>486</v>
      </c>
      <c r="D416" s="419"/>
      <c r="E416" s="415" t="s">
        <v>31</v>
      </c>
      <c r="F416" s="415">
        <v>1</v>
      </c>
      <c r="G416" s="386"/>
      <c r="H416" s="305"/>
      <c r="I416" s="305"/>
    </row>
    <row r="417" s="286" customFormat="1" customHeight="1" spans="1:9">
      <c r="A417" s="267">
        <v>3</v>
      </c>
      <c r="B417" s="417" t="s">
        <v>487</v>
      </c>
      <c r="C417" s="419" t="s">
        <v>488</v>
      </c>
      <c r="D417" s="419"/>
      <c r="E417" s="415" t="s">
        <v>143</v>
      </c>
      <c r="F417" s="415">
        <v>0.495</v>
      </c>
      <c r="G417" s="386"/>
      <c r="H417" s="305"/>
      <c r="I417" s="462"/>
    </row>
    <row r="418" s="286" customFormat="1" customHeight="1" spans="1:9">
      <c r="A418" s="267">
        <v>0</v>
      </c>
      <c r="B418" s="417" t="s">
        <v>489</v>
      </c>
      <c r="C418" s="419" t="s">
        <v>488</v>
      </c>
      <c r="D418" s="419"/>
      <c r="E418" s="415" t="s">
        <v>490</v>
      </c>
      <c r="F418" s="415">
        <v>30</v>
      </c>
      <c r="G418" s="386"/>
      <c r="H418" s="305"/>
      <c r="I418" s="305"/>
    </row>
    <row r="419" s="286" customFormat="1" customHeight="1" spans="1:9">
      <c r="A419" s="267">
        <v>4</v>
      </c>
      <c r="B419" s="417" t="s">
        <v>491</v>
      </c>
      <c r="C419" s="419" t="s">
        <v>492</v>
      </c>
      <c r="D419" s="419"/>
      <c r="E419" s="415" t="s">
        <v>143</v>
      </c>
      <c r="F419" s="461">
        <v>0.18</v>
      </c>
      <c r="G419" s="386"/>
      <c r="H419" s="305"/>
      <c r="I419" s="462"/>
    </row>
    <row r="420" s="286" customFormat="1" customHeight="1" spans="1:9">
      <c r="A420" s="267">
        <v>0</v>
      </c>
      <c r="B420" s="417" t="s">
        <v>489</v>
      </c>
      <c r="C420" s="419" t="s">
        <v>493</v>
      </c>
      <c r="D420" s="419"/>
      <c r="E420" s="415" t="s">
        <v>490</v>
      </c>
      <c r="F420" s="415">
        <v>12</v>
      </c>
      <c r="G420" s="386"/>
      <c r="H420" s="305"/>
      <c r="I420" s="462"/>
    </row>
    <row r="421" s="286" customFormat="1" customHeight="1" spans="1:9">
      <c r="A421" s="267">
        <v>0</v>
      </c>
      <c r="B421" s="417" t="s">
        <v>489</v>
      </c>
      <c r="C421" s="419" t="s">
        <v>494</v>
      </c>
      <c r="D421" s="419"/>
      <c r="E421" s="415" t="s">
        <v>490</v>
      </c>
      <c r="F421" s="415">
        <v>12</v>
      </c>
      <c r="G421" s="386"/>
      <c r="H421" s="305"/>
      <c r="I421" s="305"/>
    </row>
    <row r="422" s="286" customFormat="1" customHeight="1" spans="1:9">
      <c r="A422" s="267">
        <v>5</v>
      </c>
      <c r="B422" s="417" t="s">
        <v>495</v>
      </c>
      <c r="C422" s="419" t="s">
        <v>496</v>
      </c>
      <c r="D422" s="419"/>
      <c r="E422" s="415" t="s">
        <v>497</v>
      </c>
      <c r="F422" s="446">
        <v>0.33</v>
      </c>
      <c r="G422" s="386"/>
      <c r="H422" s="305"/>
      <c r="I422" s="305"/>
    </row>
    <row r="423" s="286" customFormat="1" customHeight="1" spans="1:9">
      <c r="A423" s="267">
        <v>0</v>
      </c>
      <c r="B423" s="417" t="s">
        <v>489</v>
      </c>
      <c r="C423" s="419" t="s">
        <v>498</v>
      </c>
      <c r="D423" s="419"/>
      <c r="E423" s="415" t="s">
        <v>132</v>
      </c>
      <c r="F423" s="446">
        <v>333.3</v>
      </c>
      <c r="G423" s="386"/>
      <c r="H423" s="305"/>
      <c r="I423" s="305"/>
    </row>
    <row r="424" s="286" customFormat="1" customHeight="1" spans="1:9">
      <c r="A424" s="267">
        <v>6</v>
      </c>
      <c r="B424" s="417" t="s">
        <v>499</v>
      </c>
      <c r="C424" s="419" t="s">
        <v>496</v>
      </c>
      <c r="D424" s="419"/>
      <c r="E424" s="415" t="s">
        <v>497</v>
      </c>
      <c r="F424" s="446">
        <v>0.33</v>
      </c>
      <c r="G424" s="386"/>
      <c r="H424" s="305"/>
      <c r="I424" s="305"/>
    </row>
    <row r="425" s="286" customFormat="1" customHeight="1" spans="1:9">
      <c r="A425" s="267">
        <v>0</v>
      </c>
      <c r="B425" s="417" t="s">
        <v>489</v>
      </c>
      <c r="C425" s="419" t="s">
        <v>500</v>
      </c>
      <c r="D425" s="419"/>
      <c r="E425" s="415" t="s">
        <v>132</v>
      </c>
      <c r="F425" s="446">
        <v>333.3</v>
      </c>
      <c r="G425" s="386"/>
      <c r="H425" s="305"/>
      <c r="I425" s="305"/>
    </row>
    <row r="426" s="286" customFormat="1" customHeight="1" spans="1:9">
      <c r="A426" s="267">
        <v>7</v>
      </c>
      <c r="B426" s="417" t="s">
        <v>501</v>
      </c>
      <c r="C426" s="419" t="s">
        <v>496</v>
      </c>
      <c r="D426" s="419"/>
      <c r="E426" s="415" t="s">
        <v>497</v>
      </c>
      <c r="F426" s="446">
        <v>0.33</v>
      </c>
      <c r="G426" s="386"/>
      <c r="H426" s="305"/>
      <c r="I426" s="305"/>
    </row>
    <row r="427" s="286" customFormat="1" customHeight="1" spans="1:9">
      <c r="A427" s="267">
        <v>0</v>
      </c>
      <c r="B427" s="417" t="s">
        <v>489</v>
      </c>
      <c r="C427" s="419" t="s">
        <v>502</v>
      </c>
      <c r="D427" s="419"/>
      <c r="E427" s="415" t="s">
        <v>132</v>
      </c>
      <c r="F427" s="446">
        <v>333.3</v>
      </c>
      <c r="G427" s="386"/>
      <c r="H427" s="305"/>
      <c r="I427" s="305"/>
    </row>
    <row r="428" s="286" customFormat="1" customHeight="1" spans="1:9">
      <c r="A428" s="267">
        <v>8</v>
      </c>
      <c r="B428" s="417" t="s">
        <v>503</v>
      </c>
      <c r="C428" s="419" t="s">
        <v>496</v>
      </c>
      <c r="D428" s="419"/>
      <c r="E428" s="415" t="s">
        <v>497</v>
      </c>
      <c r="F428" s="415">
        <v>0.66</v>
      </c>
      <c r="G428" s="386"/>
      <c r="H428" s="305"/>
      <c r="I428" s="305"/>
    </row>
    <row r="429" s="286" customFormat="1" customHeight="1" spans="1:9">
      <c r="A429" s="267">
        <v>0</v>
      </c>
      <c r="B429" s="417" t="s">
        <v>489</v>
      </c>
      <c r="C429" s="419" t="s">
        <v>508</v>
      </c>
      <c r="D429" s="419"/>
      <c r="E429" s="415" t="s">
        <v>132</v>
      </c>
      <c r="F429" s="415">
        <v>666.6</v>
      </c>
      <c r="G429" s="386"/>
      <c r="H429" s="305"/>
      <c r="I429" s="305"/>
    </row>
    <row r="430" s="286" customFormat="1" customHeight="1" spans="1:9">
      <c r="A430" s="267">
        <v>9</v>
      </c>
      <c r="B430" s="417" t="s">
        <v>505</v>
      </c>
      <c r="C430" s="419" t="s">
        <v>506</v>
      </c>
      <c r="D430" s="419"/>
      <c r="E430" s="415" t="s">
        <v>497</v>
      </c>
      <c r="F430" s="415">
        <v>0.66</v>
      </c>
      <c r="G430" s="386"/>
      <c r="H430" s="305"/>
      <c r="I430" s="305"/>
    </row>
    <row r="431" s="286" customFormat="1" customHeight="1" spans="1:9">
      <c r="A431" s="267">
        <v>0</v>
      </c>
      <c r="B431" s="417" t="s">
        <v>489</v>
      </c>
      <c r="C431" s="419" t="s">
        <v>507</v>
      </c>
      <c r="D431" s="419"/>
      <c r="E431" s="415" t="s">
        <v>132</v>
      </c>
      <c r="F431" s="415">
        <v>669.9</v>
      </c>
      <c r="G431" s="386"/>
      <c r="H431" s="305"/>
      <c r="I431" s="305"/>
    </row>
    <row r="432" s="286" customFormat="1" customHeight="1" spans="1:9">
      <c r="A432" s="267">
        <v>10</v>
      </c>
      <c r="B432" s="417" t="s">
        <v>503</v>
      </c>
      <c r="C432" s="419" t="s">
        <v>496</v>
      </c>
      <c r="D432" s="419"/>
      <c r="E432" s="415" t="s">
        <v>497</v>
      </c>
      <c r="F432" s="415">
        <v>1.32</v>
      </c>
      <c r="G432" s="386"/>
      <c r="H432" s="305"/>
      <c r="I432" s="305"/>
    </row>
    <row r="433" s="286" customFormat="1" customHeight="1" spans="1:9">
      <c r="A433" s="267">
        <v>0</v>
      </c>
      <c r="B433" s="417" t="s">
        <v>489</v>
      </c>
      <c r="C433" s="419" t="s">
        <v>508</v>
      </c>
      <c r="D433" s="419"/>
      <c r="E433" s="415" t="s">
        <v>132</v>
      </c>
      <c r="F433" s="415">
        <v>1333.2</v>
      </c>
      <c r="G433" s="386"/>
      <c r="H433" s="305"/>
      <c r="I433" s="305"/>
    </row>
    <row r="434" s="286" customFormat="1" customHeight="1" spans="1:9">
      <c r="A434" s="267">
        <v>11</v>
      </c>
      <c r="B434" s="417" t="s">
        <v>505</v>
      </c>
      <c r="C434" s="419" t="s">
        <v>506</v>
      </c>
      <c r="D434" s="419"/>
      <c r="E434" s="415" t="s">
        <v>497</v>
      </c>
      <c r="F434" s="415">
        <v>1.32</v>
      </c>
      <c r="G434" s="386"/>
      <c r="H434" s="305"/>
      <c r="I434" s="305"/>
    </row>
    <row r="435" s="286" customFormat="1" customHeight="1" spans="1:9">
      <c r="A435" s="267">
        <v>0</v>
      </c>
      <c r="B435" s="417" t="s">
        <v>489</v>
      </c>
      <c r="C435" s="419" t="s">
        <v>507</v>
      </c>
      <c r="D435" s="419"/>
      <c r="E435" s="415" t="s">
        <v>132</v>
      </c>
      <c r="F435" s="415">
        <v>1339.8</v>
      </c>
      <c r="G435" s="386"/>
      <c r="H435" s="305"/>
      <c r="I435" s="305"/>
    </row>
    <row r="436" s="286" customFormat="1" customHeight="1" spans="1:9">
      <c r="A436" s="267">
        <v>12</v>
      </c>
      <c r="B436" s="417" t="s">
        <v>503</v>
      </c>
      <c r="C436" s="419" t="s">
        <v>496</v>
      </c>
      <c r="D436" s="419"/>
      <c r="E436" s="415" t="s">
        <v>497</v>
      </c>
      <c r="F436" s="415">
        <v>0.66</v>
      </c>
      <c r="G436" s="386"/>
      <c r="H436" s="305"/>
      <c r="I436" s="305"/>
    </row>
    <row r="437" s="286" customFormat="1" customHeight="1" spans="1:9">
      <c r="A437" s="267">
        <v>0</v>
      </c>
      <c r="B437" s="417" t="s">
        <v>489</v>
      </c>
      <c r="C437" s="419" t="s">
        <v>510</v>
      </c>
      <c r="D437" s="419"/>
      <c r="E437" s="415" t="s">
        <v>132</v>
      </c>
      <c r="F437" s="415">
        <v>666.6</v>
      </c>
      <c r="G437" s="386"/>
      <c r="H437" s="305"/>
      <c r="I437" s="305"/>
    </row>
    <row r="438" s="286" customFormat="1" customHeight="1" spans="1:9">
      <c r="A438" s="267">
        <v>13</v>
      </c>
      <c r="B438" s="417" t="s">
        <v>505</v>
      </c>
      <c r="C438" s="419" t="s">
        <v>506</v>
      </c>
      <c r="D438" s="419"/>
      <c r="E438" s="415" t="s">
        <v>497</v>
      </c>
      <c r="F438" s="415">
        <v>0.66</v>
      </c>
      <c r="G438" s="386"/>
      <c r="H438" s="305"/>
      <c r="I438" s="305"/>
    </row>
    <row r="439" s="286" customFormat="1" customHeight="1" spans="1:9">
      <c r="A439" s="267">
        <v>0</v>
      </c>
      <c r="B439" s="417" t="s">
        <v>489</v>
      </c>
      <c r="C439" s="419" t="s">
        <v>507</v>
      </c>
      <c r="D439" s="419"/>
      <c r="E439" s="415" t="s">
        <v>132</v>
      </c>
      <c r="F439" s="415">
        <v>669.9</v>
      </c>
      <c r="G439" s="386"/>
      <c r="H439" s="305"/>
      <c r="I439" s="305"/>
    </row>
    <row r="440" s="286" customFormat="1" customHeight="1" spans="1:9">
      <c r="A440" s="267">
        <v>14</v>
      </c>
      <c r="B440" s="417" t="s">
        <v>505</v>
      </c>
      <c r="C440" s="419" t="s">
        <v>520</v>
      </c>
      <c r="D440" s="419"/>
      <c r="E440" s="415" t="s">
        <v>497</v>
      </c>
      <c r="F440" s="415">
        <v>0.8</v>
      </c>
      <c r="G440" s="386"/>
      <c r="H440" s="305"/>
      <c r="I440" s="305"/>
    </row>
    <row r="441" s="286" customFormat="1" customHeight="1" spans="1:9">
      <c r="A441" s="267">
        <v>0</v>
      </c>
      <c r="B441" s="417" t="s">
        <v>489</v>
      </c>
      <c r="C441" s="419" t="s">
        <v>521</v>
      </c>
      <c r="D441" s="419"/>
      <c r="E441" s="415" t="s">
        <v>132</v>
      </c>
      <c r="F441" s="415">
        <v>812</v>
      </c>
      <c r="G441" s="386"/>
      <c r="H441" s="305"/>
      <c r="I441" s="305"/>
    </row>
    <row r="442" s="286" customFormat="1" customHeight="1" spans="1:9">
      <c r="A442" s="267">
        <v>15</v>
      </c>
      <c r="B442" s="417" t="s">
        <v>523</v>
      </c>
      <c r="C442" s="419" t="s">
        <v>524</v>
      </c>
      <c r="D442" s="419"/>
      <c r="E442" s="415" t="s">
        <v>31</v>
      </c>
      <c r="F442" s="415">
        <v>1</v>
      </c>
      <c r="G442" s="386"/>
      <c r="H442" s="305"/>
      <c r="I442" s="305"/>
    </row>
    <row r="443" s="286" customFormat="1" ht="25.5" customHeight="1" spans="1:9">
      <c r="A443" s="267">
        <v>16</v>
      </c>
      <c r="B443" s="417" t="s">
        <v>527</v>
      </c>
      <c r="C443" s="447" t="s">
        <v>528</v>
      </c>
      <c r="D443" s="447"/>
      <c r="E443" s="415" t="s">
        <v>31</v>
      </c>
      <c r="F443" s="415">
        <v>8</v>
      </c>
      <c r="G443" s="386"/>
      <c r="H443" s="386"/>
      <c r="I443" s="386"/>
    </row>
    <row r="444" s="286" customFormat="1" customHeight="1" spans="1:9">
      <c r="A444" s="267">
        <v>0</v>
      </c>
      <c r="B444" s="419"/>
      <c r="C444" s="416" t="s">
        <v>537</v>
      </c>
      <c r="D444" s="416"/>
      <c r="E444" s="415">
        <v>0</v>
      </c>
      <c r="F444" s="415">
        <v>0</v>
      </c>
      <c r="G444" s="386"/>
      <c r="H444" s="305"/>
      <c r="I444" s="305"/>
    </row>
    <row r="445" s="286" customFormat="1" customHeight="1" spans="1:9">
      <c r="A445" s="267">
        <v>1</v>
      </c>
      <c r="B445" s="417" t="s">
        <v>538</v>
      </c>
      <c r="C445" s="449" t="s">
        <v>539</v>
      </c>
      <c r="D445" s="449"/>
      <c r="E445" s="415" t="s">
        <v>31</v>
      </c>
      <c r="F445" s="415">
        <v>2</v>
      </c>
      <c r="G445" s="386"/>
      <c r="H445" s="305"/>
      <c r="I445" s="305"/>
    </row>
    <row r="446" s="286" customFormat="1" customHeight="1" spans="1:9">
      <c r="A446" s="267">
        <v>2</v>
      </c>
      <c r="B446" s="417" t="s">
        <v>540</v>
      </c>
      <c r="C446" s="449" t="s">
        <v>541</v>
      </c>
      <c r="D446" s="449"/>
      <c r="E446" s="415" t="s">
        <v>542</v>
      </c>
      <c r="F446" s="463">
        <v>2.8</v>
      </c>
      <c r="G446" s="386"/>
      <c r="H446" s="305"/>
      <c r="I446" s="305"/>
    </row>
    <row r="447" s="286" customFormat="1" customHeight="1" spans="1:9">
      <c r="A447" s="267">
        <v>0</v>
      </c>
      <c r="B447" s="417" t="s">
        <v>489</v>
      </c>
      <c r="C447" s="449" t="s">
        <v>543</v>
      </c>
      <c r="D447" s="449"/>
      <c r="E447" s="415" t="s">
        <v>29</v>
      </c>
      <c r="F447" s="415">
        <v>8.08</v>
      </c>
      <c r="G447" s="386"/>
      <c r="H447" s="305"/>
      <c r="I447" s="305"/>
    </row>
    <row r="448" s="286" customFormat="1" customHeight="1" spans="1:9">
      <c r="A448" s="267">
        <v>0</v>
      </c>
      <c r="B448" s="417" t="s">
        <v>489</v>
      </c>
      <c r="C448" s="449" t="s">
        <v>545</v>
      </c>
      <c r="D448" s="449"/>
      <c r="E448" s="415" t="s">
        <v>29</v>
      </c>
      <c r="F448" s="415">
        <v>10.1</v>
      </c>
      <c r="G448" s="386"/>
      <c r="H448" s="305"/>
      <c r="I448" s="305"/>
    </row>
    <row r="449" s="286" customFormat="1" customHeight="1" spans="1:9">
      <c r="A449" s="267">
        <v>0</v>
      </c>
      <c r="B449" s="417" t="s">
        <v>489</v>
      </c>
      <c r="C449" s="449" t="s">
        <v>544</v>
      </c>
      <c r="D449" s="449"/>
      <c r="E449" s="415" t="s">
        <v>29</v>
      </c>
      <c r="F449" s="415">
        <v>10.1</v>
      </c>
      <c r="G449" s="386"/>
      <c r="H449" s="305"/>
      <c r="I449" s="305"/>
    </row>
    <row r="450" s="286" customFormat="1" customHeight="1" spans="1:9">
      <c r="A450" s="267">
        <v>0</v>
      </c>
      <c r="B450" s="417" t="s">
        <v>489</v>
      </c>
      <c r="C450" s="449" t="s">
        <v>546</v>
      </c>
      <c r="D450" s="449"/>
      <c r="E450" s="415" t="s">
        <v>490</v>
      </c>
      <c r="F450" s="415">
        <v>222.2</v>
      </c>
      <c r="G450" s="386"/>
      <c r="H450" s="305"/>
      <c r="I450" s="305"/>
    </row>
    <row r="451" s="286" customFormat="1" customHeight="1" spans="1:9">
      <c r="A451" s="267">
        <v>0</v>
      </c>
      <c r="B451" s="417" t="s">
        <v>489</v>
      </c>
      <c r="C451" s="449" t="s">
        <v>547</v>
      </c>
      <c r="D451" s="449"/>
      <c r="E451" s="415" t="s">
        <v>490</v>
      </c>
      <c r="F451" s="415">
        <v>111.1</v>
      </c>
      <c r="G451" s="386"/>
      <c r="H451" s="305"/>
      <c r="I451" s="305"/>
    </row>
    <row r="452" s="286" customFormat="1" customHeight="1" spans="1:9">
      <c r="A452" s="267">
        <v>0</v>
      </c>
      <c r="B452" s="419"/>
      <c r="C452" s="416" t="s">
        <v>548</v>
      </c>
      <c r="D452" s="416"/>
      <c r="E452" s="415">
        <v>0</v>
      </c>
      <c r="F452" s="415">
        <v>0</v>
      </c>
      <c r="G452" s="386"/>
      <c r="H452" s="305"/>
      <c r="I452" s="305"/>
    </row>
    <row r="453" s="286" customFormat="1" customHeight="1" spans="1:9">
      <c r="A453" s="267">
        <v>1</v>
      </c>
      <c r="B453" s="417" t="s">
        <v>549</v>
      </c>
      <c r="C453" s="449" t="s">
        <v>550</v>
      </c>
      <c r="D453" s="449"/>
      <c r="E453" s="415" t="s">
        <v>551</v>
      </c>
      <c r="F453" s="415">
        <v>20</v>
      </c>
      <c r="G453" s="386"/>
      <c r="H453" s="305"/>
      <c r="I453" s="305"/>
    </row>
    <row r="454" s="286" customFormat="1" customHeight="1" spans="1:9">
      <c r="A454" s="267">
        <v>0</v>
      </c>
      <c r="B454" s="417" t="s">
        <v>489</v>
      </c>
      <c r="C454" s="449" t="s">
        <v>552</v>
      </c>
      <c r="D454" s="449"/>
      <c r="E454" s="415" t="s">
        <v>490</v>
      </c>
      <c r="F454" s="415">
        <v>100</v>
      </c>
      <c r="G454" s="386"/>
      <c r="H454" s="305"/>
      <c r="I454" s="305"/>
    </row>
    <row r="455" s="286" customFormat="1" customHeight="1" spans="1:9">
      <c r="A455" s="267">
        <v>0</v>
      </c>
      <c r="B455" s="417" t="s">
        <v>489</v>
      </c>
      <c r="C455" s="449" t="s">
        <v>553</v>
      </c>
      <c r="D455" s="449"/>
      <c r="E455" s="415" t="s">
        <v>490</v>
      </c>
      <c r="F455" s="415">
        <v>100</v>
      </c>
      <c r="G455" s="386"/>
      <c r="H455" s="305"/>
      <c r="I455" s="305"/>
    </row>
    <row r="456" s="286" customFormat="1" customHeight="1" spans="1:9">
      <c r="A456" s="267">
        <v>2</v>
      </c>
      <c r="B456" s="417" t="s">
        <v>554</v>
      </c>
      <c r="C456" s="449" t="s">
        <v>555</v>
      </c>
      <c r="D456" s="449"/>
      <c r="E456" s="415" t="s">
        <v>556</v>
      </c>
      <c r="F456" s="415">
        <v>1</v>
      </c>
      <c r="G456" s="386"/>
      <c r="H456" s="305"/>
      <c r="I456" s="305"/>
    </row>
    <row r="457" s="381" customFormat="1" customHeight="1" spans="1:9">
      <c r="A457" s="428" t="s">
        <v>574</v>
      </c>
      <c r="B457" s="428"/>
      <c r="C457" s="429" t="s">
        <v>575</v>
      </c>
      <c r="D457" s="429"/>
      <c r="E457" s="429"/>
      <c r="F457" s="430"/>
      <c r="G457" s="430"/>
      <c r="H457" s="430"/>
      <c r="I457" s="430"/>
    </row>
    <row r="458" s="434" customFormat="1" customHeight="1" spans="1:9">
      <c r="A458" s="439">
        <v>0</v>
      </c>
      <c r="B458" s="441"/>
      <c r="C458" s="464" t="s">
        <v>577</v>
      </c>
      <c r="D458" s="464"/>
      <c r="E458" s="442">
        <v>0</v>
      </c>
      <c r="F458" s="442">
        <v>0</v>
      </c>
      <c r="G458" s="444"/>
      <c r="H458" s="465"/>
      <c r="I458" s="465"/>
    </row>
    <row r="459" s="286" customFormat="1" customHeight="1" spans="1:9">
      <c r="A459" s="267">
        <v>0</v>
      </c>
      <c r="B459" s="417"/>
      <c r="C459" s="417" t="s">
        <v>481</v>
      </c>
      <c r="D459" s="417"/>
      <c r="E459" s="415"/>
      <c r="F459" s="415"/>
      <c r="G459" s="386"/>
      <c r="H459" s="305"/>
      <c r="I459" s="305"/>
    </row>
    <row r="460" s="286" customFormat="1" customHeight="1" spans="1:9">
      <c r="A460" s="267">
        <v>1</v>
      </c>
      <c r="B460" s="417" t="s">
        <v>482</v>
      </c>
      <c r="C460" s="419" t="s">
        <v>483</v>
      </c>
      <c r="D460" s="419"/>
      <c r="E460" s="415" t="s">
        <v>31</v>
      </c>
      <c r="F460" s="415">
        <v>2</v>
      </c>
      <c r="G460" s="386"/>
      <c r="H460" s="305"/>
      <c r="I460" s="305"/>
    </row>
    <row r="461" s="286" customFormat="1" customHeight="1" spans="1:9">
      <c r="A461" s="267">
        <v>2</v>
      </c>
      <c r="B461" s="417" t="s">
        <v>482</v>
      </c>
      <c r="C461" s="419" t="s">
        <v>484</v>
      </c>
      <c r="D461" s="419"/>
      <c r="E461" s="415" t="s">
        <v>31</v>
      </c>
      <c r="F461" s="415">
        <v>3</v>
      </c>
      <c r="G461" s="386"/>
      <c r="H461" s="305"/>
      <c r="I461" s="305"/>
    </row>
    <row r="462" s="286" customFormat="1" customHeight="1" spans="1:9">
      <c r="A462" s="267">
        <v>3</v>
      </c>
      <c r="B462" s="417" t="s">
        <v>485</v>
      </c>
      <c r="C462" s="419" t="s">
        <v>578</v>
      </c>
      <c r="D462" s="419"/>
      <c r="E462" s="415" t="s">
        <v>31</v>
      </c>
      <c r="F462" s="415">
        <v>2</v>
      </c>
      <c r="G462" s="386"/>
      <c r="H462" s="305"/>
      <c r="I462" s="305"/>
    </row>
    <row r="463" s="286" customFormat="1" customHeight="1" spans="1:9">
      <c r="A463" s="267">
        <v>4</v>
      </c>
      <c r="B463" s="417" t="s">
        <v>566</v>
      </c>
      <c r="C463" s="419" t="s">
        <v>579</v>
      </c>
      <c r="D463" s="419"/>
      <c r="E463" s="415" t="s">
        <v>31</v>
      </c>
      <c r="F463" s="415">
        <v>1</v>
      </c>
      <c r="G463" s="386"/>
      <c r="H463" s="305"/>
      <c r="I463" s="462"/>
    </row>
    <row r="464" s="286" customFormat="1" customHeight="1" spans="1:9">
      <c r="A464" s="267">
        <v>5</v>
      </c>
      <c r="B464" s="417" t="s">
        <v>487</v>
      </c>
      <c r="C464" s="419" t="s">
        <v>488</v>
      </c>
      <c r="D464" s="419"/>
      <c r="E464" s="415" t="s">
        <v>143</v>
      </c>
      <c r="F464" s="415">
        <v>0.99</v>
      </c>
      <c r="G464" s="386"/>
      <c r="H464" s="305"/>
      <c r="I464" s="462"/>
    </row>
    <row r="465" s="286" customFormat="1" customHeight="1" spans="1:9">
      <c r="A465" s="267">
        <v>0</v>
      </c>
      <c r="B465" s="417" t="s">
        <v>489</v>
      </c>
      <c r="C465" s="419" t="s">
        <v>488</v>
      </c>
      <c r="D465" s="419"/>
      <c r="E465" s="415" t="s">
        <v>490</v>
      </c>
      <c r="F465" s="415">
        <v>60</v>
      </c>
      <c r="G465" s="386"/>
      <c r="H465" s="305"/>
      <c r="I465" s="305"/>
    </row>
    <row r="466" s="286" customFormat="1" customHeight="1" spans="1:9">
      <c r="A466" s="267">
        <v>6</v>
      </c>
      <c r="B466" s="417" t="s">
        <v>491</v>
      </c>
      <c r="C466" s="419" t="s">
        <v>492</v>
      </c>
      <c r="D466" s="419"/>
      <c r="E466" s="415" t="s">
        <v>143</v>
      </c>
      <c r="F466" s="461">
        <v>0.35</v>
      </c>
      <c r="G466" s="386"/>
      <c r="H466" s="305"/>
      <c r="I466" s="462"/>
    </row>
    <row r="467" s="286" customFormat="1" customHeight="1" spans="1:9">
      <c r="A467" s="267">
        <v>0</v>
      </c>
      <c r="B467" s="417" t="s">
        <v>489</v>
      </c>
      <c r="C467" s="419" t="s">
        <v>493</v>
      </c>
      <c r="D467" s="419"/>
      <c r="E467" s="415" t="s">
        <v>490</v>
      </c>
      <c r="F467" s="415">
        <v>24</v>
      </c>
      <c r="G467" s="386"/>
      <c r="H467" s="305"/>
      <c r="I467" s="305"/>
    </row>
    <row r="468" s="286" customFormat="1" customHeight="1" spans="1:9">
      <c r="A468" s="267">
        <v>0</v>
      </c>
      <c r="B468" s="417" t="s">
        <v>489</v>
      </c>
      <c r="C468" s="419" t="s">
        <v>494</v>
      </c>
      <c r="D468" s="419"/>
      <c r="E468" s="415" t="s">
        <v>490</v>
      </c>
      <c r="F468" s="415">
        <v>24</v>
      </c>
      <c r="G468" s="386"/>
      <c r="H468" s="305"/>
      <c r="I468" s="305"/>
    </row>
    <row r="469" s="286" customFormat="1" customHeight="1" spans="1:9">
      <c r="A469" s="267">
        <v>7</v>
      </c>
      <c r="B469" s="417" t="s">
        <v>495</v>
      </c>
      <c r="C469" s="419" t="s">
        <v>496</v>
      </c>
      <c r="D469" s="419"/>
      <c r="E469" s="415" t="s">
        <v>497</v>
      </c>
      <c r="F469" s="446">
        <v>0.38</v>
      </c>
      <c r="G469" s="386"/>
      <c r="H469" s="305"/>
      <c r="I469" s="305"/>
    </row>
    <row r="470" s="286" customFormat="1" customHeight="1" spans="1:9">
      <c r="A470" s="267">
        <v>0</v>
      </c>
      <c r="B470" s="417" t="s">
        <v>489</v>
      </c>
      <c r="C470" s="419" t="s">
        <v>498</v>
      </c>
      <c r="D470" s="419"/>
      <c r="E470" s="415" t="s">
        <v>132</v>
      </c>
      <c r="F470" s="446">
        <v>383.8</v>
      </c>
      <c r="G470" s="386"/>
      <c r="H470" s="305"/>
      <c r="I470" s="305"/>
    </row>
    <row r="471" s="286" customFormat="1" customHeight="1" spans="1:9">
      <c r="A471" s="267">
        <v>8</v>
      </c>
      <c r="B471" s="417" t="s">
        <v>503</v>
      </c>
      <c r="C471" s="419" t="s">
        <v>496</v>
      </c>
      <c r="D471" s="419"/>
      <c r="E471" s="415" t="s">
        <v>497</v>
      </c>
      <c r="F471" s="446">
        <v>0.19</v>
      </c>
      <c r="G471" s="386"/>
      <c r="H471" s="305"/>
      <c r="I471" s="305"/>
    </row>
    <row r="472" s="286" customFormat="1" customHeight="1" spans="1:9">
      <c r="A472" s="267">
        <v>0</v>
      </c>
      <c r="B472" s="417" t="s">
        <v>489</v>
      </c>
      <c r="C472" s="419" t="s">
        <v>504</v>
      </c>
      <c r="D472" s="419"/>
      <c r="E472" s="415" t="s">
        <v>132</v>
      </c>
      <c r="F472" s="446">
        <v>191.9</v>
      </c>
      <c r="G472" s="386"/>
      <c r="H472" s="305"/>
      <c r="I472" s="305"/>
    </row>
    <row r="473" s="286" customFormat="1" customHeight="1" spans="1:9">
      <c r="A473" s="267">
        <v>9</v>
      </c>
      <c r="B473" s="417" t="s">
        <v>499</v>
      </c>
      <c r="C473" s="419" t="s">
        <v>496</v>
      </c>
      <c r="D473" s="419"/>
      <c r="E473" s="415" t="s">
        <v>497</v>
      </c>
      <c r="F473" s="446">
        <v>0.19</v>
      </c>
      <c r="G473" s="386"/>
      <c r="H473" s="305"/>
      <c r="I473" s="305"/>
    </row>
    <row r="474" s="286" customFormat="1" customHeight="1" spans="1:9">
      <c r="A474" s="267">
        <v>0</v>
      </c>
      <c r="B474" s="417" t="s">
        <v>489</v>
      </c>
      <c r="C474" s="419" t="s">
        <v>500</v>
      </c>
      <c r="D474" s="419"/>
      <c r="E474" s="415" t="s">
        <v>132</v>
      </c>
      <c r="F474" s="446">
        <v>191.9</v>
      </c>
      <c r="G474" s="386"/>
      <c r="H474" s="305"/>
      <c r="I474" s="305"/>
    </row>
    <row r="475" s="286" customFormat="1" customHeight="1" spans="1:9">
      <c r="A475" s="267">
        <v>10</v>
      </c>
      <c r="B475" s="417" t="s">
        <v>501</v>
      </c>
      <c r="C475" s="419" t="s">
        <v>496</v>
      </c>
      <c r="D475" s="419"/>
      <c r="E475" s="415" t="s">
        <v>497</v>
      </c>
      <c r="F475" s="446">
        <v>0.19</v>
      </c>
      <c r="G475" s="386"/>
      <c r="H475" s="305"/>
      <c r="I475" s="305"/>
    </row>
    <row r="476" s="286" customFormat="1" customHeight="1" spans="1:9">
      <c r="A476" s="267">
        <v>0</v>
      </c>
      <c r="B476" s="417" t="s">
        <v>489</v>
      </c>
      <c r="C476" s="419" t="s">
        <v>502</v>
      </c>
      <c r="D476" s="419"/>
      <c r="E476" s="415" t="s">
        <v>132</v>
      </c>
      <c r="F476" s="446">
        <v>191.9</v>
      </c>
      <c r="G476" s="386"/>
      <c r="H476" s="305"/>
      <c r="I476" s="305"/>
    </row>
    <row r="477" s="286" customFormat="1" customHeight="1" spans="1:9">
      <c r="A477" s="267">
        <v>11</v>
      </c>
      <c r="B477" s="417" t="s">
        <v>503</v>
      </c>
      <c r="C477" s="419" t="s">
        <v>496</v>
      </c>
      <c r="D477" s="419"/>
      <c r="E477" s="415" t="s">
        <v>497</v>
      </c>
      <c r="F477" s="446">
        <v>0.38</v>
      </c>
      <c r="G477" s="386"/>
      <c r="H477" s="305"/>
      <c r="I477" s="305"/>
    </row>
    <row r="478" s="286" customFormat="1" customHeight="1" spans="1:9">
      <c r="A478" s="267">
        <v>0</v>
      </c>
      <c r="B478" s="417" t="s">
        <v>489</v>
      </c>
      <c r="C478" s="419" t="s">
        <v>504</v>
      </c>
      <c r="D478" s="419"/>
      <c r="E478" s="415" t="s">
        <v>132</v>
      </c>
      <c r="F478" s="446">
        <v>383.8</v>
      </c>
      <c r="G478" s="386"/>
      <c r="H478" s="305"/>
      <c r="I478" s="305"/>
    </row>
    <row r="479" s="286" customFormat="1" customHeight="1" spans="1:9">
      <c r="A479" s="267">
        <v>12</v>
      </c>
      <c r="B479" s="417" t="s">
        <v>505</v>
      </c>
      <c r="C479" s="419" t="s">
        <v>506</v>
      </c>
      <c r="D479" s="419"/>
      <c r="E479" s="415" t="s">
        <v>497</v>
      </c>
      <c r="F479" s="415">
        <v>0.38</v>
      </c>
      <c r="G479" s="386"/>
      <c r="H479" s="305"/>
      <c r="I479" s="305"/>
    </row>
    <row r="480" s="286" customFormat="1" customHeight="1" spans="1:9">
      <c r="A480" s="267">
        <v>0</v>
      </c>
      <c r="B480" s="417" t="s">
        <v>489</v>
      </c>
      <c r="C480" s="419" t="s">
        <v>507</v>
      </c>
      <c r="D480" s="419"/>
      <c r="E480" s="415" t="s">
        <v>132</v>
      </c>
      <c r="F480" s="415">
        <v>385.7</v>
      </c>
      <c r="G480" s="386"/>
      <c r="H480" s="305"/>
      <c r="I480" s="305"/>
    </row>
    <row r="481" s="286" customFormat="1" customHeight="1" spans="1:9">
      <c r="A481" s="267">
        <v>13</v>
      </c>
      <c r="B481" s="417" t="s">
        <v>580</v>
      </c>
      <c r="C481" s="419" t="s">
        <v>496</v>
      </c>
      <c r="D481" s="419"/>
      <c r="E481" s="415" t="s">
        <v>497</v>
      </c>
      <c r="F481" s="415">
        <v>0.19</v>
      </c>
      <c r="G481" s="386"/>
      <c r="H481" s="305"/>
      <c r="I481" s="305"/>
    </row>
    <row r="482" s="286" customFormat="1" customHeight="1" spans="1:9">
      <c r="A482" s="267">
        <v>0</v>
      </c>
      <c r="B482" s="417" t="s">
        <v>489</v>
      </c>
      <c r="C482" s="419" t="s">
        <v>581</v>
      </c>
      <c r="D482" s="419"/>
      <c r="E482" s="415" t="s">
        <v>132</v>
      </c>
      <c r="F482" s="415">
        <v>191.9</v>
      </c>
      <c r="G482" s="386"/>
      <c r="H482" s="305"/>
      <c r="I482" s="305"/>
    </row>
    <row r="483" s="286" customFormat="1" customHeight="1" spans="1:9">
      <c r="A483" s="267">
        <v>14</v>
      </c>
      <c r="B483" s="417" t="s">
        <v>505</v>
      </c>
      <c r="C483" s="419" t="s">
        <v>506</v>
      </c>
      <c r="D483" s="419"/>
      <c r="E483" s="415" t="s">
        <v>497</v>
      </c>
      <c r="F483" s="415">
        <v>0.19</v>
      </c>
      <c r="G483" s="386"/>
      <c r="H483" s="305"/>
      <c r="I483" s="305"/>
    </row>
    <row r="484" s="286" customFormat="1" customHeight="1" spans="1:9">
      <c r="A484" s="267">
        <v>0</v>
      </c>
      <c r="B484" s="417" t="s">
        <v>489</v>
      </c>
      <c r="C484" s="419" t="s">
        <v>515</v>
      </c>
      <c r="D484" s="419"/>
      <c r="E484" s="415" t="s">
        <v>132</v>
      </c>
      <c r="F484" s="415">
        <v>192.85</v>
      </c>
      <c r="G484" s="386"/>
      <c r="H484" s="305"/>
      <c r="I484" s="305"/>
    </row>
    <row r="485" s="286" customFormat="1" customHeight="1" spans="1:9">
      <c r="A485" s="267">
        <v>15</v>
      </c>
      <c r="B485" s="417" t="s">
        <v>518</v>
      </c>
      <c r="C485" s="419" t="s">
        <v>496</v>
      </c>
      <c r="D485" s="419"/>
      <c r="E485" s="415" t="s">
        <v>497</v>
      </c>
      <c r="F485" s="446">
        <v>0.38</v>
      </c>
      <c r="G485" s="386"/>
      <c r="H485" s="305"/>
      <c r="I485" s="305"/>
    </row>
    <row r="486" s="286" customFormat="1" customHeight="1" spans="1:9">
      <c r="A486" s="267">
        <v>0</v>
      </c>
      <c r="B486" s="417" t="s">
        <v>489</v>
      </c>
      <c r="C486" s="419" t="s">
        <v>519</v>
      </c>
      <c r="D486" s="419"/>
      <c r="E486" s="415" t="s">
        <v>132</v>
      </c>
      <c r="F486" s="415">
        <v>383.8</v>
      </c>
      <c r="G486" s="386"/>
      <c r="H486" s="305"/>
      <c r="I486" s="305"/>
    </row>
    <row r="487" s="286" customFormat="1" customHeight="1" spans="1:9">
      <c r="A487" s="267">
        <v>16</v>
      </c>
      <c r="B487" s="417" t="s">
        <v>503</v>
      </c>
      <c r="C487" s="419" t="s">
        <v>496</v>
      </c>
      <c r="D487" s="419"/>
      <c r="E487" s="415" t="s">
        <v>497</v>
      </c>
      <c r="F487" s="446">
        <v>0.38</v>
      </c>
      <c r="G487" s="386"/>
      <c r="H487" s="305"/>
      <c r="I487" s="305"/>
    </row>
    <row r="488" s="286" customFormat="1" customHeight="1" spans="1:9">
      <c r="A488" s="267">
        <v>0</v>
      </c>
      <c r="B488" s="417" t="s">
        <v>489</v>
      </c>
      <c r="C488" s="419" t="s">
        <v>504</v>
      </c>
      <c r="D488" s="419"/>
      <c r="E488" s="415" t="s">
        <v>132</v>
      </c>
      <c r="F488" s="446">
        <v>383.8</v>
      </c>
      <c r="G488" s="386"/>
      <c r="H488" s="305"/>
      <c r="I488" s="305"/>
    </row>
    <row r="489" s="286" customFormat="1" customHeight="1" spans="1:9">
      <c r="A489" s="267">
        <v>17</v>
      </c>
      <c r="B489" s="417" t="s">
        <v>505</v>
      </c>
      <c r="C489" s="419" t="s">
        <v>506</v>
      </c>
      <c r="D489" s="419"/>
      <c r="E489" s="415" t="s">
        <v>497</v>
      </c>
      <c r="F489" s="415">
        <v>0.38</v>
      </c>
      <c r="G489" s="386"/>
      <c r="H489" s="305"/>
      <c r="I489" s="305"/>
    </row>
    <row r="490" s="286" customFormat="1" customHeight="1" spans="1:9">
      <c r="A490" s="267">
        <v>0</v>
      </c>
      <c r="B490" s="417" t="s">
        <v>489</v>
      </c>
      <c r="C490" s="419" t="s">
        <v>515</v>
      </c>
      <c r="D490" s="419"/>
      <c r="E490" s="415" t="s">
        <v>132</v>
      </c>
      <c r="F490" s="415">
        <v>385.7</v>
      </c>
      <c r="G490" s="386"/>
      <c r="H490" s="305"/>
      <c r="I490" s="305"/>
    </row>
    <row r="491" s="286" customFormat="1" customHeight="1" spans="1:9">
      <c r="A491" s="267">
        <v>18</v>
      </c>
      <c r="B491" s="417" t="s">
        <v>505</v>
      </c>
      <c r="C491" s="419" t="s">
        <v>520</v>
      </c>
      <c r="D491" s="419"/>
      <c r="E491" s="415" t="s">
        <v>497</v>
      </c>
      <c r="F491" s="415">
        <v>0.5</v>
      </c>
      <c r="G491" s="386"/>
      <c r="H491" s="305"/>
      <c r="I491" s="305"/>
    </row>
    <row r="492" s="286" customFormat="1" customHeight="1" spans="1:9">
      <c r="A492" s="267">
        <v>0</v>
      </c>
      <c r="B492" s="417" t="s">
        <v>489</v>
      </c>
      <c r="C492" s="419" t="s">
        <v>521</v>
      </c>
      <c r="D492" s="419"/>
      <c r="E492" s="415" t="s">
        <v>132</v>
      </c>
      <c r="F492" s="415">
        <v>507.5</v>
      </c>
      <c r="G492" s="386"/>
      <c r="H492" s="305"/>
      <c r="I492" s="305"/>
    </row>
    <row r="493" s="286" customFormat="1" customHeight="1" spans="1:9">
      <c r="A493" s="267">
        <v>19</v>
      </c>
      <c r="B493" s="417" t="s">
        <v>523</v>
      </c>
      <c r="C493" s="419" t="s">
        <v>524</v>
      </c>
      <c r="D493" s="419"/>
      <c r="E493" s="415" t="s">
        <v>31</v>
      </c>
      <c r="F493" s="415">
        <v>3</v>
      </c>
      <c r="G493" s="386"/>
      <c r="H493" s="305"/>
      <c r="I493" s="305"/>
    </row>
    <row r="494" s="286" customFormat="1" ht="27" customHeight="1" spans="1:9">
      <c r="A494" s="267">
        <v>20</v>
      </c>
      <c r="B494" s="417" t="s">
        <v>527</v>
      </c>
      <c r="C494" s="447" t="s">
        <v>528</v>
      </c>
      <c r="D494" s="447"/>
      <c r="E494" s="415" t="s">
        <v>31</v>
      </c>
      <c r="F494" s="415">
        <v>2</v>
      </c>
      <c r="G494" s="386"/>
      <c r="H494" s="386"/>
      <c r="I494" s="386"/>
    </row>
    <row r="495" s="286" customFormat="1" ht="27" customHeight="1" spans="1:9">
      <c r="A495" s="267">
        <v>21</v>
      </c>
      <c r="B495" s="417" t="s">
        <v>582</v>
      </c>
      <c r="C495" s="447" t="s">
        <v>583</v>
      </c>
      <c r="D495" s="447"/>
      <c r="E495" s="415" t="s">
        <v>31</v>
      </c>
      <c r="F495" s="415">
        <v>1</v>
      </c>
      <c r="G495" s="386"/>
      <c r="H495" s="386"/>
      <c r="I495" s="386"/>
    </row>
    <row r="496" s="286" customFormat="1" ht="27" customHeight="1" spans="1:9">
      <c r="A496" s="267">
        <v>22</v>
      </c>
      <c r="B496" s="417" t="s">
        <v>533</v>
      </c>
      <c r="C496" s="447" t="s">
        <v>584</v>
      </c>
      <c r="D496" s="447"/>
      <c r="E496" s="415" t="s">
        <v>31</v>
      </c>
      <c r="F496" s="415">
        <v>2</v>
      </c>
      <c r="G496" s="386"/>
      <c r="H496" s="386"/>
      <c r="I496" s="386"/>
    </row>
    <row r="497" s="286" customFormat="1" customHeight="1" spans="1:9">
      <c r="A497" s="267">
        <v>0</v>
      </c>
      <c r="B497" s="419"/>
      <c r="C497" s="416" t="s">
        <v>537</v>
      </c>
      <c r="D497" s="416"/>
      <c r="E497" s="415">
        <v>0</v>
      </c>
      <c r="F497" s="415">
        <v>0</v>
      </c>
      <c r="G497" s="386"/>
      <c r="H497" s="305"/>
      <c r="I497" s="305"/>
    </row>
    <row r="498" s="286" customFormat="1" customHeight="1" spans="1:9">
      <c r="A498" s="267">
        <v>1</v>
      </c>
      <c r="B498" s="417" t="s">
        <v>538</v>
      </c>
      <c r="C498" s="449" t="s">
        <v>539</v>
      </c>
      <c r="D498" s="449"/>
      <c r="E498" s="415" t="s">
        <v>31</v>
      </c>
      <c r="F498" s="415">
        <v>2</v>
      </c>
      <c r="G498" s="386"/>
      <c r="H498" s="305"/>
      <c r="I498" s="305"/>
    </row>
    <row r="499" s="286" customFormat="1" customHeight="1" spans="1:9">
      <c r="A499" s="267">
        <v>2</v>
      </c>
      <c r="B499" s="417" t="s">
        <v>540</v>
      </c>
      <c r="C499" s="449" t="s">
        <v>541</v>
      </c>
      <c r="D499" s="449"/>
      <c r="E499" s="415" t="s">
        <v>542</v>
      </c>
      <c r="F499" s="463">
        <v>8</v>
      </c>
      <c r="G499" s="386"/>
      <c r="H499" s="305"/>
      <c r="I499" s="305"/>
    </row>
    <row r="500" s="286" customFormat="1" customHeight="1" spans="1:9">
      <c r="A500" s="267">
        <v>0</v>
      </c>
      <c r="B500" s="417" t="s">
        <v>489</v>
      </c>
      <c r="C500" s="449" t="s">
        <v>543</v>
      </c>
      <c r="D500" s="449"/>
      <c r="E500" s="415" t="s">
        <v>29</v>
      </c>
      <c r="F500" s="415">
        <v>10.1</v>
      </c>
      <c r="G500" s="386"/>
      <c r="H500" s="305"/>
      <c r="I500" s="305"/>
    </row>
    <row r="501" s="286" customFormat="1" customHeight="1" spans="1:9">
      <c r="A501" s="267">
        <v>0</v>
      </c>
      <c r="B501" s="417" t="s">
        <v>489</v>
      </c>
      <c r="C501" s="449" t="s">
        <v>545</v>
      </c>
      <c r="D501" s="449"/>
      <c r="E501" s="415" t="s">
        <v>29</v>
      </c>
      <c r="F501" s="415">
        <v>40.4</v>
      </c>
      <c r="G501" s="386"/>
      <c r="H501" s="305"/>
      <c r="I501" s="305"/>
    </row>
    <row r="502" s="286" customFormat="1" customHeight="1" spans="1:9">
      <c r="A502" s="267">
        <v>0</v>
      </c>
      <c r="B502" s="417" t="s">
        <v>489</v>
      </c>
      <c r="C502" s="449" t="s">
        <v>544</v>
      </c>
      <c r="D502" s="449"/>
      <c r="E502" s="415" t="s">
        <v>29</v>
      </c>
      <c r="F502" s="415">
        <v>30.3</v>
      </c>
      <c r="G502" s="386"/>
      <c r="H502" s="305"/>
      <c r="I502" s="305"/>
    </row>
    <row r="503" s="286" customFormat="1" customHeight="1" spans="1:9">
      <c r="A503" s="267">
        <v>0</v>
      </c>
      <c r="B503" s="417" t="s">
        <v>489</v>
      </c>
      <c r="C503" s="449" t="s">
        <v>546</v>
      </c>
      <c r="D503" s="449"/>
      <c r="E503" s="415" t="s">
        <v>490</v>
      </c>
      <c r="F503" s="415">
        <v>606</v>
      </c>
      <c r="G503" s="386"/>
      <c r="H503" s="305"/>
      <c r="I503" s="305"/>
    </row>
    <row r="504" s="286" customFormat="1" customHeight="1" spans="1:9">
      <c r="A504" s="267">
        <v>0</v>
      </c>
      <c r="B504" s="417" t="s">
        <v>489</v>
      </c>
      <c r="C504" s="449" t="s">
        <v>547</v>
      </c>
      <c r="D504" s="449"/>
      <c r="E504" s="415" t="s">
        <v>490</v>
      </c>
      <c r="F504" s="415">
        <v>282.8</v>
      </c>
      <c r="G504" s="386"/>
      <c r="H504" s="305"/>
      <c r="I504" s="305"/>
    </row>
    <row r="505" s="286" customFormat="1" customHeight="1" spans="1:9">
      <c r="A505" s="267">
        <v>0</v>
      </c>
      <c r="B505" s="419"/>
      <c r="C505" s="416" t="s">
        <v>548</v>
      </c>
      <c r="D505" s="416"/>
      <c r="E505" s="415">
        <v>0</v>
      </c>
      <c r="F505" s="415">
        <v>0</v>
      </c>
      <c r="G505" s="386"/>
      <c r="H505" s="305"/>
      <c r="I505" s="305"/>
    </row>
    <row r="506" s="286" customFormat="1" customHeight="1" spans="1:9">
      <c r="A506" s="267">
        <v>1</v>
      </c>
      <c r="B506" s="417" t="s">
        <v>549</v>
      </c>
      <c r="C506" s="449" t="s">
        <v>550</v>
      </c>
      <c r="D506" s="449"/>
      <c r="E506" s="415" t="s">
        <v>551</v>
      </c>
      <c r="F506" s="415">
        <v>65</v>
      </c>
      <c r="G506" s="386"/>
      <c r="H506" s="305"/>
      <c r="I506" s="305"/>
    </row>
    <row r="507" s="286" customFormat="1" customHeight="1" spans="1:9">
      <c r="A507" s="267">
        <v>0</v>
      </c>
      <c r="B507" s="417" t="s">
        <v>489</v>
      </c>
      <c r="C507" s="449" t="s">
        <v>552</v>
      </c>
      <c r="D507" s="449"/>
      <c r="E507" s="415" t="s">
        <v>490</v>
      </c>
      <c r="F507" s="415">
        <v>350</v>
      </c>
      <c r="G507" s="386"/>
      <c r="H507" s="305"/>
      <c r="I507" s="305"/>
    </row>
    <row r="508" s="286" customFormat="1" customHeight="1" spans="1:9">
      <c r="A508" s="267">
        <v>0</v>
      </c>
      <c r="B508" s="417" t="s">
        <v>489</v>
      </c>
      <c r="C508" s="449" t="s">
        <v>553</v>
      </c>
      <c r="D508" s="449"/>
      <c r="E508" s="415" t="s">
        <v>490</v>
      </c>
      <c r="F508" s="415">
        <v>300</v>
      </c>
      <c r="G508" s="386"/>
      <c r="H508" s="305"/>
      <c r="I508" s="305"/>
    </row>
    <row r="509" s="286" customFormat="1" customHeight="1" spans="1:9">
      <c r="A509" s="267">
        <v>2</v>
      </c>
      <c r="B509" s="417" t="s">
        <v>554</v>
      </c>
      <c r="C509" s="449" t="s">
        <v>555</v>
      </c>
      <c r="D509" s="449"/>
      <c r="E509" s="415" t="s">
        <v>556</v>
      </c>
      <c r="F509" s="415">
        <v>1</v>
      </c>
      <c r="G509" s="386"/>
      <c r="H509" s="305"/>
      <c r="I509" s="305"/>
    </row>
    <row r="510" s="381" customFormat="1" customHeight="1" spans="1:9">
      <c r="A510" s="428" t="s">
        <v>574</v>
      </c>
      <c r="B510" s="428"/>
      <c r="C510" s="429" t="s">
        <v>575</v>
      </c>
      <c r="D510" s="429"/>
      <c r="E510" s="429"/>
      <c r="F510" s="430"/>
      <c r="G510" s="430"/>
      <c r="H510" s="430"/>
      <c r="I510" s="430"/>
    </row>
    <row r="511" s="286" customFormat="1" customHeight="1" spans="1:9">
      <c r="A511" s="267">
        <v>0</v>
      </c>
      <c r="B511" s="419"/>
      <c r="C511" s="464" t="s">
        <v>585</v>
      </c>
      <c r="D511" s="464"/>
      <c r="E511" s="415">
        <v>0</v>
      </c>
      <c r="F511" s="415">
        <v>0</v>
      </c>
      <c r="G511" s="386"/>
      <c r="H511" s="305"/>
      <c r="I511" s="305"/>
    </row>
    <row r="512" s="286" customFormat="1" customHeight="1" spans="1:9">
      <c r="A512" s="267">
        <v>0</v>
      </c>
      <c r="B512" s="417"/>
      <c r="C512" s="417" t="s">
        <v>481</v>
      </c>
      <c r="D512" s="417"/>
      <c r="E512" s="415"/>
      <c r="F512" s="415"/>
      <c r="G512" s="386"/>
      <c r="H512" s="305"/>
      <c r="I512" s="305"/>
    </row>
    <row r="513" s="286" customFormat="1" customHeight="1" spans="1:9">
      <c r="A513" s="267">
        <v>1</v>
      </c>
      <c r="B513" s="417" t="s">
        <v>482</v>
      </c>
      <c r="C513" s="419" t="s">
        <v>483</v>
      </c>
      <c r="D513" s="419"/>
      <c r="E513" s="415" t="s">
        <v>31</v>
      </c>
      <c r="F513" s="415">
        <v>4</v>
      </c>
      <c r="G513" s="386"/>
      <c r="H513" s="305"/>
      <c r="I513" s="305"/>
    </row>
    <row r="514" s="286" customFormat="1" customHeight="1" spans="1:9">
      <c r="A514" s="267">
        <v>2</v>
      </c>
      <c r="B514" s="417" t="s">
        <v>482</v>
      </c>
      <c r="C514" s="419" t="s">
        <v>484</v>
      </c>
      <c r="D514" s="419"/>
      <c r="E514" s="415" t="s">
        <v>31</v>
      </c>
      <c r="F514" s="415">
        <v>3</v>
      </c>
      <c r="G514" s="386"/>
      <c r="H514" s="305"/>
      <c r="I514" s="305"/>
    </row>
    <row r="515" s="286" customFormat="1" customHeight="1" spans="1:9">
      <c r="A515" s="267">
        <v>3</v>
      </c>
      <c r="B515" s="417" t="s">
        <v>485</v>
      </c>
      <c r="C515" s="419" t="s">
        <v>578</v>
      </c>
      <c r="D515" s="419"/>
      <c r="E515" s="415" t="s">
        <v>31</v>
      </c>
      <c r="F515" s="415">
        <v>2</v>
      </c>
      <c r="G515" s="386"/>
      <c r="H515" s="305"/>
      <c r="I515" s="305"/>
    </row>
    <row r="516" s="286" customFormat="1" customHeight="1" spans="1:9">
      <c r="A516" s="267">
        <v>4</v>
      </c>
      <c r="B516" s="417" t="s">
        <v>487</v>
      </c>
      <c r="C516" s="419" t="s">
        <v>488</v>
      </c>
      <c r="D516" s="419"/>
      <c r="E516" s="415" t="s">
        <v>143</v>
      </c>
      <c r="F516" s="415">
        <v>1.485</v>
      </c>
      <c r="G516" s="386"/>
      <c r="H516" s="305"/>
      <c r="I516" s="462"/>
    </row>
    <row r="517" s="286" customFormat="1" customHeight="1" spans="1:9">
      <c r="A517" s="267">
        <v>0</v>
      </c>
      <c r="B517" s="417" t="s">
        <v>489</v>
      </c>
      <c r="C517" s="419" t="s">
        <v>488</v>
      </c>
      <c r="D517" s="419"/>
      <c r="E517" s="415" t="s">
        <v>490</v>
      </c>
      <c r="F517" s="415">
        <v>90</v>
      </c>
      <c r="G517" s="386"/>
      <c r="H517" s="305"/>
      <c r="I517" s="305"/>
    </row>
    <row r="518" s="286" customFormat="1" customHeight="1" spans="1:9">
      <c r="A518" s="267">
        <v>5</v>
      </c>
      <c r="B518" s="417" t="s">
        <v>491</v>
      </c>
      <c r="C518" s="419" t="s">
        <v>492</v>
      </c>
      <c r="D518" s="419"/>
      <c r="E518" s="415" t="s">
        <v>143</v>
      </c>
      <c r="F518" s="461">
        <v>0.44</v>
      </c>
      <c r="G518" s="386"/>
      <c r="H518" s="305"/>
      <c r="I518" s="462"/>
    </row>
    <row r="519" s="286" customFormat="1" customHeight="1" spans="1:9">
      <c r="A519" s="267">
        <v>0</v>
      </c>
      <c r="B519" s="417" t="s">
        <v>489</v>
      </c>
      <c r="C519" s="419" t="s">
        <v>493</v>
      </c>
      <c r="D519" s="419"/>
      <c r="E519" s="415" t="s">
        <v>490</v>
      </c>
      <c r="F519" s="415">
        <v>30</v>
      </c>
      <c r="G519" s="386"/>
      <c r="H519" s="305"/>
      <c r="I519" s="305"/>
    </row>
    <row r="520" s="286" customFormat="1" customHeight="1" spans="1:9">
      <c r="A520" s="267">
        <v>0</v>
      </c>
      <c r="B520" s="417" t="s">
        <v>489</v>
      </c>
      <c r="C520" s="419" t="s">
        <v>494</v>
      </c>
      <c r="D520" s="419"/>
      <c r="E520" s="415" t="s">
        <v>490</v>
      </c>
      <c r="F520" s="415">
        <v>30</v>
      </c>
      <c r="G520" s="386"/>
      <c r="H520" s="305"/>
      <c r="I520" s="305"/>
    </row>
    <row r="521" s="286" customFormat="1" customHeight="1" spans="1:9">
      <c r="A521" s="267">
        <v>6</v>
      </c>
      <c r="B521" s="417" t="s">
        <v>495</v>
      </c>
      <c r="C521" s="419" t="s">
        <v>496</v>
      </c>
      <c r="D521" s="419"/>
      <c r="E521" s="415" t="s">
        <v>497</v>
      </c>
      <c r="F521" s="446">
        <v>0.8</v>
      </c>
      <c r="G521" s="386"/>
      <c r="H521" s="305"/>
      <c r="I521" s="305"/>
    </row>
    <row r="522" s="286" customFormat="1" customHeight="1" spans="1:9">
      <c r="A522" s="267">
        <v>0</v>
      </c>
      <c r="B522" s="417" t="s">
        <v>489</v>
      </c>
      <c r="C522" s="419" t="s">
        <v>498</v>
      </c>
      <c r="D522" s="419"/>
      <c r="E522" s="415" t="s">
        <v>132</v>
      </c>
      <c r="F522" s="446">
        <v>808</v>
      </c>
      <c r="G522" s="386"/>
      <c r="H522" s="305"/>
      <c r="I522" s="305"/>
    </row>
    <row r="523" s="286" customFormat="1" customHeight="1" spans="1:9">
      <c r="A523" s="267">
        <v>7</v>
      </c>
      <c r="B523" s="417" t="s">
        <v>586</v>
      </c>
      <c r="C523" s="419" t="s">
        <v>496</v>
      </c>
      <c r="D523" s="419"/>
      <c r="E523" s="415" t="s">
        <v>497</v>
      </c>
      <c r="F523" s="446">
        <v>0.4</v>
      </c>
      <c r="G523" s="386"/>
      <c r="H523" s="305"/>
      <c r="I523" s="305"/>
    </row>
    <row r="524" s="286" customFormat="1" customHeight="1" spans="1:9">
      <c r="A524" s="267">
        <v>0</v>
      </c>
      <c r="B524" s="417" t="s">
        <v>489</v>
      </c>
      <c r="C524" s="419" t="s">
        <v>587</v>
      </c>
      <c r="D524" s="419"/>
      <c r="E524" s="415" t="s">
        <v>132</v>
      </c>
      <c r="F524" s="415">
        <v>404</v>
      </c>
      <c r="G524" s="386"/>
      <c r="H524" s="305"/>
      <c r="I524" s="305"/>
    </row>
    <row r="525" s="286" customFormat="1" customHeight="1" spans="1:9">
      <c r="A525" s="267">
        <v>8</v>
      </c>
      <c r="B525" s="417" t="s">
        <v>495</v>
      </c>
      <c r="C525" s="419" t="s">
        <v>496</v>
      </c>
      <c r="D525" s="419"/>
      <c r="E525" s="415" t="s">
        <v>497</v>
      </c>
      <c r="F525" s="446">
        <v>0.4</v>
      </c>
      <c r="G525" s="386"/>
      <c r="H525" s="305"/>
      <c r="I525" s="305"/>
    </row>
    <row r="526" s="286" customFormat="1" customHeight="1" spans="1:9">
      <c r="A526" s="267">
        <v>0</v>
      </c>
      <c r="B526" s="417" t="s">
        <v>489</v>
      </c>
      <c r="C526" s="419" t="s">
        <v>498</v>
      </c>
      <c r="D526" s="419"/>
      <c r="E526" s="415" t="s">
        <v>132</v>
      </c>
      <c r="F526" s="415">
        <v>404</v>
      </c>
      <c r="G526" s="386"/>
      <c r="H526" s="305"/>
      <c r="I526" s="305"/>
    </row>
    <row r="527" s="286" customFormat="1" customHeight="1" spans="1:9">
      <c r="A527" s="267">
        <v>9</v>
      </c>
      <c r="B527" s="417" t="s">
        <v>501</v>
      </c>
      <c r="C527" s="419" t="s">
        <v>496</v>
      </c>
      <c r="D527" s="419"/>
      <c r="E527" s="415" t="s">
        <v>497</v>
      </c>
      <c r="F527" s="446">
        <v>0.4</v>
      </c>
      <c r="G527" s="386"/>
      <c r="H527" s="305"/>
      <c r="I527" s="305"/>
    </row>
    <row r="528" s="286" customFormat="1" customHeight="1" spans="1:9">
      <c r="A528" s="267">
        <v>0</v>
      </c>
      <c r="B528" s="417" t="s">
        <v>489</v>
      </c>
      <c r="C528" s="419" t="s">
        <v>569</v>
      </c>
      <c r="D528" s="419"/>
      <c r="E528" s="415" t="s">
        <v>132</v>
      </c>
      <c r="F528" s="415">
        <v>404</v>
      </c>
      <c r="G528" s="386"/>
      <c r="H528" s="305"/>
      <c r="I528" s="305"/>
    </row>
    <row r="529" s="286" customFormat="1" customHeight="1" spans="1:9">
      <c r="A529" s="267">
        <v>10</v>
      </c>
      <c r="B529" s="417" t="s">
        <v>501</v>
      </c>
      <c r="C529" s="419" t="s">
        <v>496</v>
      </c>
      <c r="D529" s="419"/>
      <c r="E529" s="415" t="s">
        <v>497</v>
      </c>
      <c r="F529" s="446">
        <v>0.4</v>
      </c>
      <c r="G529" s="386"/>
      <c r="H529" s="305"/>
      <c r="I529" s="305"/>
    </row>
    <row r="530" s="286" customFormat="1" customHeight="1" spans="1:9">
      <c r="A530" s="267">
        <v>0</v>
      </c>
      <c r="B530" s="417" t="s">
        <v>489</v>
      </c>
      <c r="C530" s="419" t="s">
        <v>588</v>
      </c>
      <c r="D530" s="419"/>
      <c r="E530" s="415" t="s">
        <v>132</v>
      </c>
      <c r="F530" s="415">
        <v>404</v>
      </c>
      <c r="G530" s="386"/>
      <c r="H530" s="305"/>
      <c r="I530" s="305"/>
    </row>
    <row r="531" s="286" customFormat="1" customHeight="1" spans="1:9">
      <c r="A531" s="267">
        <v>11</v>
      </c>
      <c r="B531" s="417" t="s">
        <v>499</v>
      </c>
      <c r="C531" s="419" t="s">
        <v>496</v>
      </c>
      <c r="D531" s="419"/>
      <c r="E531" s="415" t="s">
        <v>497</v>
      </c>
      <c r="F531" s="446">
        <v>0.4</v>
      </c>
      <c r="G531" s="386"/>
      <c r="H531" s="305"/>
      <c r="I531" s="305"/>
    </row>
    <row r="532" s="286" customFormat="1" customHeight="1" spans="1:9">
      <c r="A532" s="267">
        <v>0</v>
      </c>
      <c r="B532" s="417" t="s">
        <v>489</v>
      </c>
      <c r="C532" s="419" t="s">
        <v>500</v>
      </c>
      <c r="D532" s="419"/>
      <c r="E532" s="415" t="s">
        <v>132</v>
      </c>
      <c r="F532" s="415">
        <v>404</v>
      </c>
      <c r="G532" s="386"/>
      <c r="H532" s="305"/>
      <c r="I532" s="305"/>
    </row>
    <row r="533" s="286" customFormat="1" customHeight="1" spans="1:9">
      <c r="A533" s="267">
        <v>12</v>
      </c>
      <c r="B533" s="417" t="s">
        <v>586</v>
      </c>
      <c r="C533" s="419" t="s">
        <v>496</v>
      </c>
      <c r="D533" s="419"/>
      <c r="E533" s="415" t="s">
        <v>497</v>
      </c>
      <c r="F533" s="446">
        <v>0.4</v>
      </c>
      <c r="G533" s="386"/>
      <c r="H533" s="305"/>
      <c r="I533" s="305"/>
    </row>
    <row r="534" s="286" customFormat="1" customHeight="1" spans="1:9">
      <c r="A534" s="267">
        <v>0</v>
      </c>
      <c r="B534" s="417" t="s">
        <v>489</v>
      </c>
      <c r="C534" s="419" t="s">
        <v>589</v>
      </c>
      <c r="D534" s="419"/>
      <c r="E534" s="415" t="s">
        <v>132</v>
      </c>
      <c r="F534" s="415">
        <v>404</v>
      </c>
      <c r="G534" s="386"/>
      <c r="H534" s="305"/>
      <c r="I534" s="305"/>
    </row>
    <row r="535" s="286" customFormat="1" customHeight="1" spans="1:9">
      <c r="A535" s="267">
        <v>13</v>
      </c>
      <c r="B535" s="417" t="s">
        <v>499</v>
      </c>
      <c r="C535" s="419" t="s">
        <v>496</v>
      </c>
      <c r="D535" s="419"/>
      <c r="E535" s="415" t="s">
        <v>497</v>
      </c>
      <c r="F535" s="446">
        <v>0.4</v>
      </c>
      <c r="G535" s="386"/>
      <c r="H535" s="305"/>
      <c r="I535" s="305"/>
    </row>
    <row r="536" s="286" customFormat="1" customHeight="1" spans="1:9">
      <c r="A536" s="267">
        <v>0</v>
      </c>
      <c r="B536" s="417" t="s">
        <v>489</v>
      </c>
      <c r="C536" s="419" t="s">
        <v>500</v>
      </c>
      <c r="D536" s="419"/>
      <c r="E536" s="415" t="s">
        <v>132</v>
      </c>
      <c r="F536" s="415">
        <v>404</v>
      </c>
      <c r="G536" s="386"/>
      <c r="H536" s="305"/>
      <c r="I536" s="305"/>
    </row>
    <row r="537" s="286" customFormat="1" customHeight="1" spans="1:9">
      <c r="A537" s="267">
        <v>14</v>
      </c>
      <c r="B537" s="417" t="s">
        <v>501</v>
      </c>
      <c r="C537" s="419" t="s">
        <v>496</v>
      </c>
      <c r="D537" s="419"/>
      <c r="E537" s="415" t="s">
        <v>497</v>
      </c>
      <c r="F537" s="446">
        <v>0.4</v>
      </c>
      <c r="G537" s="386"/>
      <c r="H537" s="305"/>
      <c r="I537" s="305"/>
    </row>
    <row r="538" s="286" customFormat="1" customHeight="1" spans="1:9">
      <c r="A538" s="267">
        <v>0</v>
      </c>
      <c r="B538" s="417" t="s">
        <v>489</v>
      </c>
      <c r="C538" s="419" t="s">
        <v>502</v>
      </c>
      <c r="D538" s="419"/>
      <c r="E538" s="415" t="s">
        <v>132</v>
      </c>
      <c r="F538" s="415">
        <v>404</v>
      </c>
      <c r="G538" s="386"/>
      <c r="H538" s="305"/>
      <c r="I538" s="305"/>
    </row>
    <row r="539" s="286" customFormat="1" customHeight="1" spans="1:9">
      <c r="A539" s="267">
        <v>15</v>
      </c>
      <c r="B539" s="417" t="s">
        <v>503</v>
      </c>
      <c r="C539" s="419" t="s">
        <v>496</v>
      </c>
      <c r="D539" s="419"/>
      <c r="E539" s="415" t="s">
        <v>497</v>
      </c>
      <c r="F539" s="446">
        <v>0.8</v>
      </c>
      <c r="G539" s="386"/>
      <c r="H539" s="305"/>
      <c r="I539" s="305"/>
    </row>
    <row r="540" s="286" customFormat="1" customHeight="1" spans="1:9">
      <c r="A540" s="267">
        <v>0</v>
      </c>
      <c r="B540" s="417" t="s">
        <v>489</v>
      </c>
      <c r="C540" s="419" t="s">
        <v>504</v>
      </c>
      <c r="D540" s="419"/>
      <c r="E540" s="415" t="s">
        <v>132</v>
      </c>
      <c r="F540" s="446">
        <v>808</v>
      </c>
      <c r="G540" s="386"/>
      <c r="H540" s="305"/>
      <c r="I540" s="305"/>
    </row>
    <row r="541" s="286" customFormat="1" customHeight="1" spans="1:9">
      <c r="A541" s="267">
        <v>16</v>
      </c>
      <c r="B541" s="417" t="s">
        <v>505</v>
      </c>
      <c r="C541" s="419" t="s">
        <v>506</v>
      </c>
      <c r="D541" s="419"/>
      <c r="E541" s="415" t="s">
        <v>497</v>
      </c>
      <c r="F541" s="415">
        <v>0.8</v>
      </c>
      <c r="G541" s="386"/>
      <c r="H541" s="305"/>
      <c r="I541" s="305"/>
    </row>
    <row r="542" s="286" customFormat="1" customHeight="1" spans="1:9">
      <c r="A542" s="267">
        <v>0</v>
      </c>
      <c r="B542" s="417" t="s">
        <v>489</v>
      </c>
      <c r="C542" s="419" t="s">
        <v>507</v>
      </c>
      <c r="D542" s="419"/>
      <c r="E542" s="415" t="s">
        <v>132</v>
      </c>
      <c r="F542" s="415">
        <v>812</v>
      </c>
      <c r="G542" s="386"/>
      <c r="H542" s="305"/>
      <c r="I542" s="305"/>
    </row>
    <row r="543" s="286" customFormat="1" customHeight="1" spans="1:9">
      <c r="A543" s="267">
        <v>17</v>
      </c>
      <c r="B543" s="417" t="s">
        <v>558</v>
      </c>
      <c r="C543" s="419" t="s">
        <v>496</v>
      </c>
      <c r="D543" s="419"/>
      <c r="E543" s="415" t="s">
        <v>497</v>
      </c>
      <c r="F543" s="446">
        <v>0.8</v>
      </c>
      <c r="G543" s="386"/>
      <c r="H543" s="305"/>
      <c r="I543" s="305"/>
    </row>
    <row r="544" s="286" customFormat="1" customHeight="1" spans="1:9">
      <c r="A544" s="267">
        <v>0</v>
      </c>
      <c r="B544" s="417" t="s">
        <v>489</v>
      </c>
      <c r="C544" s="419" t="s">
        <v>512</v>
      </c>
      <c r="D544" s="419"/>
      <c r="E544" s="415" t="s">
        <v>132</v>
      </c>
      <c r="F544" s="415">
        <v>808</v>
      </c>
      <c r="G544" s="386"/>
      <c r="H544" s="305"/>
      <c r="I544" s="305"/>
    </row>
    <row r="545" s="286" customFormat="1" customHeight="1" spans="1:9">
      <c r="A545" s="267">
        <v>18</v>
      </c>
      <c r="B545" s="417" t="s">
        <v>505</v>
      </c>
      <c r="C545" s="419" t="s">
        <v>506</v>
      </c>
      <c r="D545" s="419"/>
      <c r="E545" s="415" t="s">
        <v>497</v>
      </c>
      <c r="F545" s="415">
        <v>0.8</v>
      </c>
      <c r="G545" s="386"/>
      <c r="H545" s="305"/>
      <c r="I545" s="305"/>
    </row>
    <row r="546" s="286" customFormat="1" customHeight="1" spans="1:9">
      <c r="A546" s="267">
        <v>0</v>
      </c>
      <c r="B546" s="417" t="s">
        <v>489</v>
      </c>
      <c r="C546" s="419" t="s">
        <v>507</v>
      </c>
      <c r="D546" s="419"/>
      <c r="E546" s="415" t="s">
        <v>132</v>
      </c>
      <c r="F546" s="415">
        <v>812</v>
      </c>
      <c r="G546" s="386"/>
      <c r="H546" s="305"/>
      <c r="I546" s="305"/>
    </row>
    <row r="547" s="286" customFormat="1" customHeight="1" spans="1:9">
      <c r="A547" s="267">
        <v>19</v>
      </c>
      <c r="B547" s="417" t="s">
        <v>513</v>
      </c>
      <c r="C547" s="419" t="s">
        <v>496</v>
      </c>
      <c r="D547" s="419"/>
      <c r="E547" s="415" t="s">
        <v>497</v>
      </c>
      <c r="F547" s="446">
        <v>0.4</v>
      </c>
      <c r="G547" s="386"/>
      <c r="H547" s="305"/>
      <c r="I547" s="305"/>
    </row>
    <row r="548" s="286" customFormat="1" customHeight="1" spans="1:9">
      <c r="A548" s="267">
        <v>0</v>
      </c>
      <c r="B548" s="417" t="s">
        <v>489</v>
      </c>
      <c r="C548" s="419" t="s">
        <v>590</v>
      </c>
      <c r="D548" s="419"/>
      <c r="E548" s="415" t="s">
        <v>132</v>
      </c>
      <c r="F548" s="415">
        <v>404</v>
      </c>
      <c r="G548" s="386"/>
      <c r="H548" s="305"/>
      <c r="I548" s="305"/>
    </row>
    <row r="549" s="286" customFormat="1" customHeight="1" spans="1:9">
      <c r="A549" s="267">
        <v>20</v>
      </c>
      <c r="B549" s="417" t="s">
        <v>505</v>
      </c>
      <c r="C549" s="419" t="s">
        <v>506</v>
      </c>
      <c r="D549" s="419"/>
      <c r="E549" s="415" t="s">
        <v>497</v>
      </c>
      <c r="F549" s="415">
        <v>0.4</v>
      </c>
      <c r="G549" s="386"/>
      <c r="H549" s="305"/>
      <c r="I549" s="305"/>
    </row>
    <row r="550" s="286" customFormat="1" customHeight="1" spans="1:9">
      <c r="A550" s="267">
        <v>0</v>
      </c>
      <c r="B550" s="417" t="s">
        <v>489</v>
      </c>
      <c r="C550" s="419" t="s">
        <v>515</v>
      </c>
      <c r="D550" s="419"/>
      <c r="E550" s="415" t="s">
        <v>132</v>
      </c>
      <c r="F550" s="415">
        <v>406</v>
      </c>
      <c r="G550" s="386"/>
      <c r="H550" s="305"/>
      <c r="I550" s="305"/>
    </row>
    <row r="551" s="286" customFormat="1" customHeight="1" spans="1:9">
      <c r="A551" s="267">
        <v>21</v>
      </c>
      <c r="B551" s="417" t="s">
        <v>516</v>
      </c>
      <c r="C551" s="419" t="s">
        <v>496</v>
      </c>
      <c r="D551" s="419"/>
      <c r="E551" s="415" t="s">
        <v>497</v>
      </c>
      <c r="F551" s="446">
        <v>0.8</v>
      </c>
      <c r="G551" s="386"/>
      <c r="H551" s="305"/>
      <c r="I551" s="305"/>
    </row>
    <row r="552" s="286" customFormat="1" customHeight="1" spans="1:9">
      <c r="A552" s="267">
        <v>0</v>
      </c>
      <c r="B552" s="417" t="s">
        <v>489</v>
      </c>
      <c r="C552" s="419" t="s">
        <v>517</v>
      </c>
      <c r="D552" s="419"/>
      <c r="E552" s="415" t="s">
        <v>132</v>
      </c>
      <c r="F552" s="415">
        <v>808</v>
      </c>
      <c r="G552" s="386"/>
      <c r="H552" s="305"/>
      <c r="I552" s="305"/>
    </row>
    <row r="553" s="286" customFormat="1" customHeight="1" spans="1:9">
      <c r="A553" s="267">
        <v>22</v>
      </c>
      <c r="B553" s="417" t="s">
        <v>505</v>
      </c>
      <c r="C553" s="419" t="s">
        <v>506</v>
      </c>
      <c r="D553" s="419"/>
      <c r="E553" s="415" t="s">
        <v>497</v>
      </c>
      <c r="F553" s="415">
        <v>0.8</v>
      </c>
      <c r="G553" s="386"/>
      <c r="H553" s="305"/>
      <c r="I553" s="305"/>
    </row>
    <row r="554" s="286" customFormat="1" customHeight="1" spans="1:9">
      <c r="A554" s="267">
        <v>0</v>
      </c>
      <c r="B554" s="417" t="s">
        <v>489</v>
      </c>
      <c r="C554" s="419" t="s">
        <v>515</v>
      </c>
      <c r="D554" s="419"/>
      <c r="E554" s="415" t="s">
        <v>132</v>
      </c>
      <c r="F554" s="415">
        <v>812</v>
      </c>
      <c r="G554" s="386"/>
      <c r="H554" s="305"/>
      <c r="I554" s="305"/>
    </row>
    <row r="555" s="286" customFormat="1" customHeight="1" spans="1:9">
      <c r="A555" s="267">
        <v>23</v>
      </c>
      <c r="B555" s="417" t="s">
        <v>518</v>
      </c>
      <c r="C555" s="419" t="s">
        <v>496</v>
      </c>
      <c r="D555" s="419"/>
      <c r="E555" s="415" t="s">
        <v>497</v>
      </c>
      <c r="F555" s="446">
        <v>0.4</v>
      </c>
      <c r="G555" s="386"/>
      <c r="H555" s="305"/>
      <c r="I555" s="305"/>
    </row>
    <row r="556" s="286" customFormat="1" customHeight="1" spans="1:9">
      <c r="A556" s="267">
        <v>0</v>
      </c>
      <c r="B556" s="417" t="s">
        <v>489</v>
      </c>
      <c r="C556" s="419" t="s">
        <v>519</v>
      </c>
      <c r="D556" s="419"/>
      <c r="E556" s="415" t="s">
        <v>132</v>
      </c>
      <c r="F556" s="415">
        <v>404</v>
      </c>
      <c r="G556" s="386"/>
      <c r="H556" s="305"/>
      <c r="I556" s="305"/>
    </row>
    <row r="557" s="286" customFormat="1" customHeight="1" spans="1:9">
      <c r="A557" s="267">
        <v>24</v>
      </c>
      <c r="B557" s="417" t="s">
        <v>503</v>
      </c>
      <c r="C557" s="419" t="s">
        <v>496</v>
      </c>
      <c r="D557" s="419"/>
      <c r="E557" s="415" t="s">
        <v>497</v>
      </c>
      <c r="F557" s="446">
        <v>0.4</v>
      </c>
      <c r="G557" s="386"/>
      <c r="H557" s="305"/>
      <c r="I557" s="305"/>
    </row>
    <row r="558" s="286" customFormat="1" customHeight="1" spans="1:9">
      <c r="A558" s="267">
        <v>0</v>
      </c>
      <c r="B558" s="417" t="s">
        <v>489</v>
      </c>
      <c r="C558" s="419" t="s">
        <v>504</v>
      </c>
      <c r="D558" s="419"/>
      <c r="E558" s="415" t="s">
        <v>132</v>
      </c>
      <c r="F558" s="446">
        <v>404</v>
      </c>
      <c r="G558" s="386"/>
      <c r="H558" s="305"/>
      <c r="I558" s="305"/>
    </row>
    <row r="559" s="286" customFormat="1" customHeight="1" spans="1:9">
      <c r="A559" s="267">
        <v>25</v>
      </c>
      <c r="B559" s="417" t="s">
        <v>505</v>
      </c>
      <c r="C559" s="419" t="s">
        <v>506</v>
      </c>
      <c r="D559" s="419"/>
      <c r="E559" s="415" t="s">
        <v>497</v>
      </c>
      <c r="F559" s="415">
        <v>0.4</v>
      </c>
      <c r="G559" s="386"/>
      <c r="H559" s="305"/>
      <c r="I559" s="305"/>
    </row>
    <row r="560" s="286" customFormat="1" customHeight="1" spans="1:9">
      <c r="A560" s="267">
        <v>0</v>
      </c>
      <c r="B560" s="417" t="s">
        <v>489</v>
      </c>
      <c r="C560" s="419" t="s">
        <v>515</v>
      </c>
      <c r="D560" s="419"/>
      <c r="E560" s="415" t="s">
        <v>132</v>
      </c>
      <c r="F560" s="415">
        <v>406</v>
      </c>
      <c r="G560" s="386"/>
      <c r="H560" s="305"/>
      <c r="I560" s="305"/>
    </row>
    <row r="561" s="286" customFormat="1" customHeight="1" spans="1:9">
      <c r="A561" s="267">
        <v>26</v>
      </c>
      <c r="B561" s="417" t="s">
        <v>505</v>
      </c>
      <c r="C561" s="419" t="s">
        <v>520</v>
      </c>
      <c r="D561" s="419"/>
      <c r="E561" s="415" t="s">
        <v>497</v>
      </c>
      <c r="F561" s="415">
        <v>0.7</v>
      </c>
      <c r="G561" s="386"/>
      <c r="H561" s="305"/>
      <c r="I561" s="305"/>
    </row>
    <row r="562" s="286" customFormat="1" customHeight="1" spans="1:9">
      <c r="A562" s="267">
        <v>0</v>
      </c>
      <c r="B562" s="417" t="s">
        <v>489</v>
      </c>
      <c r="C562" s="419" t="s">
        <v>521</v>
      </c>
      <c r="D562" s="419"/>
      <c r="E562" s="415" t="s">
        <v>132</v>
      </c>
      <c r="F562" s="415">
        <v>710.5</v>
      </c>
      <c r="G562" s="386"/>
      <c r="H562" s="305"/>
      <c r="I562" s="305"/>
    </row>
    <row r="563" s="286" customFormat="1" ht="15" customHeight="1" spans="1:9">
      <c r="A563" s="267">
        <v>27</v>
      </c>
      <c r="B563" s="417" t="s">
        <v>523</v>
      </c>
      <c r="C563" s="419" t="s">
        <v>524</v>
      </c>
      <c r="D563" s="419"/>
      <c r="E563" s="415" t="s">
        <v>31</v>
      </c>
      <c r="F563" s="415">
        <v>8</v>
      </c>
      <c r="G563" s="386"/>
      <c r="H563" s="305"/>
      <c r="I563" s="305"/>
    </row>
    <row r="564" s="286" customFormat="1" ht="30" customHeight="1" spans="1:9">
      <c r="A564" s="267">
        <v>28</v>
      </c>
      <c r="B564" s="417" t="s">
        <v>527</v>
      </c>
      <c r="C564" s="447" t="s">
        <v>528</v>
      </c>
      <c r="D564" s="447"/>
      <c r="E564" s="415" t="s">
        <v>31</v>
      </c>
      <c r="F564" s="415">
        <v>4</v>
      </c>
      <c r="G564" s="386"/>
      <c r="H564" s="386"/>
      <c r="I564" s="386"/>
    </row>
    <row r="565" s="286" customFormat="1" ht="30" customHeight="1" spans="1:9">
      <c r="A565" s="267">
        <v>29</v>
      </c>
      <c r="B565" s="417" t="s">
        <v>531</v>
      </c>
      <c r="C565" s="447" t="s">
        <v>532</v>
      </c>
      <c r="D565" s="447"/>
      <c r="E565" s="415" t="s">
        <v>31</v>
      </c>
      <c r="F565" s="415">
        <v>2</v>
      </c>
      <c r="G565" s="386"/>
      <c r="H565" s="386"/>
      <c r="I565" s="386"/>
    </row>
    <row r="566" s="286" customFormat="1" ht="30" customHeight="1" spans="1:9">
      <c r="A566" s="267">
        <v>30</v>
      </c>
      <c r="B566" s="417" t="s">
        <v>591</v>
      </c>
      <c r="C566" s="447" t="s">
        <v>592</v>
      </c>
      <c r="D566" s="447"/>
      <c r="E566" s="415" t="s">
        <v>31</v>
      </c>
      <c r="F566" s="415">
        <v>1</v>
      </c>
      <c r="G566" s="386"/>
      <c r="H566" s="386"/>
      <c r="I566" s="386"/>
    </row>
    <row r="567" s="286" customFormat="1" customHeight="1" spans="1:9">
      <c r="A567" s="267">
        <v>0</v>
      </c>
      <c r="B567" s="419"/>
      <c r="C567" s="416" t="s">
        <v>537</v>
      </c>
      <c r="D567" s="416"/>
      <c r="E567" s="415">
        <v>0</v>
      </c>
      <c r="F567" s="415">
        <v>0</v>
      </c>
      <c r="G567" s="386"/>
      <c r="H567" s="305"/>
      <c r="I567" s="305"/>
    </row>
    <row r="568" s="286" customFormat="1" customHeight="1" spans="1:9">
      <c r="A568" s="267">
        <v>1</v>
      </c>
      <c r="B568" s="417" t="s">
        <v>538</v>
      </c>
      <c r="C568" s="449" t="s">
        <v>539</v>
      </c>
      <c r="D568" s="449"/>
      <c r="E568" s="415" t="s">
        <v>31</v>
      </c>
      <c r="F568" s="415">
        <v>2</v>
      </c>
      <c r="G568" s="386"/>
      <c r="H568" s="305"/>
      <c r="I568" s="305"/>
    </row>
    <row r="569" s="286" customFormat="1" customHeight="1" spans="1:9">
      <c r="A569" s="267">
        <v>2</v>
      </c>
      <c r="B569" s="417" t="s">
        <v>540</v>
      </c>
      <c r="C569" s="449" t="s">
        <v>541</v>
      </c>
      <c r="D569" s="449"/>
      <c r="E569" s="415" t="s">
        <v>542</v>
      </c>
      <c r="F569" s="463">
        <v>7</v>
      </c>
      <c r="G569" s="386"/>
      <c r="H569" s="305"/>
      <c r="I569" s="305"/>
    </row>
    <row r="570" s="286" customFormat="1" customHeight="1" spans="1:9">
      <c r="A570" s="267">
        <v>0</v>
      </c>
      <c r="B570" s="417" t="s">
        <v>489</v>
      </c>
      <c r="C570" s="449" t="s">
        <v>543</v>
      </c>
      <c r="D570" s="449"/>
      <c r="E570" s="415" t="s">
        <v>29</v>
      </c>
      <c r="F570" s="415">
        <v>10.1</v>
      </c>
      <c r="G570" s="386"/>
      <c r="H570" s="305"/>
      <c r="I570" s="305"/>
    </row>
    <row r="571" s="286" customFormat="1" customHeight="1" spans="1:9">
      <c r="A571" s="267">
        <v>0</v>
      </c>
      <c r="B571" s="417" t="s">
        <v>489</v>
      </c>
      <c r="C571" s="449" t="s">
        <v>545</v>
      </c>
      <c r="D571" s="449"/>
      <c r="E571" s="415" t="s">
        <v>29</v>
      </c>
      <c r="F571" s="415">
        <v>20.2</v>
      </c>
      <c r="G571" s="386"/>
      <c r="H571" s="305"/>
      <c r="I571" s="305"/>
    </row>
    <row r="572" s="286" customFormat="1" customHeight="1" spans="1:9">
      <c r="A572" s="267">
        <v>0</v>
      </c>
      <c r="B572" s="417" t="s">
        <v>489</v>
      </c>
      <c r="C572" s="449" t="s">
        <v>544</v>
      </c>
      <c r="D572" s="449"/>
      <c r="E572" s="415" t="s">
        <v>29</v>
      </c>
      <c r="F572" s="415">
        <v>40.4</v>
      </c>
      <c r="G572" s="386"/>
      <c r="H572" s="305"/>
      <c r="I572" s="305"/>
    </row>
    <row r="573" s="286" customFormat="1" customHeight="1" spans="1:9">
      <c r="A573" s="267">
        <v>0</v>
      </c>
      <c r="B573" s="417" t="s">
        <v>489</v>
      </c>
      <c r="C573" s="449" t="s">
        <v>546</v>
      </c>
      <c r="D573" s="449"/>
      <c r="E573" s="415" t="s">
        <v>490</v>
      </c>
      <c r="F573" s="415">
        <v>505</v>
      </c>
      <c r="G573" s="386"/>
      <c r="H573" s="305"/>
      <c r="I573" s="305"/>
    </row>
    <row r="574" s="286" customFormat="1" customHeight="1" spans="1:9">
      <c r="A574" s="267">
        <v>0</v>
      </c>
      <c r="B574" s="417" t="s">
        <v>489</v>
      </c>
      <c r="C574" s="449" t="s">
        <v>547</v>
      </c>
      <c r="D574" s="449"/>
      <c r="E574" s="415" t="s">
        <v>490</v>
      </c>
      <c r="F574" s="415">
        <v>232.3</v>
      </c>
      <c r="G574" s="386"/>
      <c r="H574" s="305"/>
      <c r="I574" s="305"/>
    </row>
    <row r="575" s="286" customFormat="1" customHeight="1" spans="1:9">
      <c r="A575" s="267">
        <v>0</v>
      </c>
      <c r="B575" s="419"/>
      <c r="C575" s="416" t="s">
        <v>548</v>
      </c>
      <c r="D575" s="416"/>
      <c r="E575" s="415">
        <v>0</v>
      </c>
      <c r="F575" s="415">
        <v>0</v>
      </c>
      <c r="G575" s="386"/>
      <c r="H575" s="305"/>
      <c r="I575" s="305"/>
    </row>
    <row r="576" s="286" customFormat="1" customHeight="1" spans="1:9">
      <c r="A576" s="267">
        <v>1</v>
      </c>
      <c r="B576" s="417" t="s">
        <v>549</v>
      </c>
      <c r="C576" s="449" t="s">
        <v>550</v>
      </c>
      <c r="D576" s="449"/>
      <c r="E576" s="415" t="s">
        <v>551</v>
      </c>
      <c r="F576" s="415">
        <v>100</v>
      </c>
      <c r="G576" s="386"/>
      <c r="H576" s="305"/>
      <c r="I576" s="305"/>
    </row>
    <row r="577" s="286" customFormat="1" customHeight="1" spans="1:9">
      <c r="A577" s="267">
        <v>0</v>
      </c>
      <c r="B577" s="417" t="s">
        <v>489</v>
      </c>
      <c r="C577" s="449" t="s">
        <v>552</v>
      </c>
      <c r="D577" s="449"/>
      <c r="E577" s="415" t="s">
        <v>490</v>
      </c>
      <c r="F577" s="415">
        <v>500</v>
      </c>
      <c r="G577" s="386"/>
      <c r="H577" s="305"/>
      <c r="I577" s="305"/>
    </row>
    <row r="578" s="286" customFormat="1" customHeight="1" spans="1:9">
      <c r="A578" s="267">
        <v>0</v>
      </c>
      <c r="B578" s="417" t="s">
        <v>489</v>
      </c>
      <c r="C578" s="449" t="s">
        <v>553</v>
      </c>
      <c r="D578" s="449"/>
      <c r="E578" s="415" t="s">
        <v>490</v>
      </c>
      <c r="F578" s="415">
        <v>500</v>
      </c>
      <c r="G578" s="386"/>
      <c r="H578" s="305"/>
      <c r="I578" s="305"/>
    </row>
    <row r="579" s="286" customFormat="1" customHeight="1" spans="1:9">
      <c r="A579" s="267">
        <v>2</v>
      </c>
      <c r="B579" s="417" t="s">
        <v>554</v>
      </c>
      <c r="C579" s="449" t="s">
        <v>555</v>
      </c>
      <c r="D579" s="449"/>
      <c r="E579" s="415" t="s">
        <v>556</v>
      </c>
      <c r="F579" s="415">
        <v>2</v>
      </c>
      <c r="G579" s="386"/>
      <c r="H579" s="305"/>
      <c r="I579" s="305"/>
    </row>
    <row r="580" s="381" customFormat="1" customHeight="1" spans="1:9">
      <c r="A580" s="428" t="s">
        <v>574</v>
      </c>
      <c r="B580" s="428"/>
      <c r="C580" s="429" t="s">
        <v>575</v>
      </c>
      <c r="D580" s="429"/>
      <c r="E580" s="429"/>
      <c r="F580" s="430"/>
      <c r="G580" s="430"/>
      <c r="H580" s="430"/>
      <c r="I580" s="430"/>
    </row>
    <row r="581" s="286" customFormat="1" customHeight="1" spans="1:9">
      <c r="A581" s="267">
        <v>0</v>
      </c>
      <c r="B581" s="419"/>
      <c r="C581" s="464" t="s">
        <v>229</v>
      </c>
      <c r="D581" s="464"/>
      <c r="E581" s="415">
        <v>0</v>
      </c>
      <c r="F581" s="415">
        <v>0</v>
      </c>
      <c r="G581" s="386"/>
      <c r="H581" s="305"/>
      <c r="I581" s="305"/>
    </row>
    <row r="582" s="286" customFormat="1" customHeight="1" spans="1:9">
      <c r="A582" s="267">
        <v>0</v>
      </c>
      <c r="B582" s="417"/>
      <c r="C582" s="417" t="s">
        <v>481</v>
      </c>
      <c r="D582" s="417"/>
      <c r="E582" s="415"/>
      <c r="F582" s="415"/>
      <c r="G582" s="386"/>
      <c r="H582" s="305"/>
      <c r="I582" s="305"/>
    </row>
    <row r="583" s="286" customFormat="1" customHeight="1" spans="1:9">
      <c r="A583" s="267">
        <v>1</v>
      </c>
      <c r="B583" s="417" t="s">
        <v>482</v>
      </c>
      <c r="C583" s="419" t="s">
        <v>483</v>
      </c>
      <c r="D583" s="419"/>
      <c r="E583" s="415" t="s">
        <v>31</v>
      </c>
      <c r="F583" s="415">
        <v>32</v>
      </c>
      <c r="G583" s="386"/>
      <c r="H583" s="305"/>
      <c r="I583" s="305"/>
    </row>
    <row r="584" s="286" customFormat="1" customHeight="1" spans="1:9">
      <c r="A584" s="267">
        <v>2</v>
      </c>
      <c r="B584" s="417" t="s">
        <v>485</v>
      </c>
      <c r="C584" s="419" t="s">
        <v>578</v>
      </c>
      <c r="D584" s="419"/>
      <c r="E584" s="415" t="s">
        <v>31</v>
      </c>
      <c r="F584" s="415">
        <v>2</v>
      </c>
      <c r="G584" s="386"/>
      <c r="H584" s="305"/>
      <c r="I584" s="305"/>
    </row>
    <row r="585" s="286" customFormat="1" customHeight="1" spans="1:9">
      <c r="A585" s="267">
        <v>3</v>
      </c>
      <c r="B585" s="417" t="s">
        <v>487</v>
      </c>
      <c r="C585" s="419" t="s">
        <v>488</v>
      </c>
      <c r="D585" s="419"/>
      <c r="E585" s="415" t="s">
        <v>143</v>
      </c>
      <c r="F585" s="415">
        <v>1.32</v>
      </c>
      <c r="G585" s="386"/>
      <c r="H585" s="305"/>
      <c r="I585" s="462"/>
    </row>
    <row r="586" s="286" customFormat="1" customHeight="1" spans="1:9">
      <c r="A586" s="267">
        <v>0</v>
      </c>
      <c r="B586" s="417" t="s">
        <v>489</v>
      </c>
      <c r="C586" s="419" t="s">
        <v>488</v>
      </c>
      <c r="D586" s="419"/>
      <c r="E586" s="415" t="s">
        <v>490</v>
      </c>
      <c r="F586" s="415">
        <v>80</v>
      </c>
      <c r="G586" s="386"/>
      <c r="H586" s="305"/>
      <c r="I586" s="305"/>
    </row>
    <row r="587" s="286" customFormat="1" customHeight="1" spans="1:9">
      <c r="A587" s="267">
        <v>4</v>
      </c>
      <c r="B587" s="417" t="s">
        <v>491</v>
      </c>
      <c r="C587" s="419" t="s">
        <v>492</v>
      </c>
      <c r="D587" s="419"/>
      <c r="E587" s="415" t="s">
        <v>143</v>
      </c>
      <c r="F587" s="461">
        <v>0.53</v>
      </c>
      <c r="G587" s="386"/>
      <c r="H587" s="305"/>
      <c r="I587" s="462"/>
    </row>
    <row r="588" s="286" customFormat="1" customHeight="1" spans="1:9">
      <c r="A588" s="267">
        <v>0</v>
      </c>
      <c r="B588" s="417" t="s">
        <v>489</v>
      </c>
      <c r="C588" s="419" t="s">
        <v>493</v>
      </c>
      <c r="D588" s="419"/>
      <c r="E588" s="415" t="s">
        <v>490</v>
      </c>
      <c r="F588" s="415">
        <v>36</v>
      </c>
      <c r="G588" s="386"/>
      <c r="H588" s="305"/>
      <c r="I588" s="305"/>
    </row>
    <row r="589" s="286" customFormat="1" customHeight="1" spans="1:9">
      <c r="A589" s="267">
        <v>0</v>
      </c>
      <c r="B589" s="417" t="s">
        <v>489</v>
      </c>
      <c r="C589" s="419" t="s">
        <v>494</v>
      </c>
      <c r="D589" s="419"/>
      <c r="E589" s="415" t="s">
        <v>490</v>
      </c>
      <c r="F589" s="415">
        <v>36</v>
      </c>
      <c r="G589" s="386"/>
      <c r="H589" s="305"/>
      <c r="I589" s="305"/>
    </row>
    <row r="590" s="286" customFormat="1" customHeight="1" spans="1:9">
      <c r="A590" s="267">
        <v>5</v>
      </c>
      <c r="B590" s="417" t="s">
        <v>495</v>
      </c>
      <c r="C590" s="419" t="s">
        <v>496</v>
      </c>
      <c r="D590" s="419"/>
      <c r="E590" s="415" t="s">
        <v>497</v>
      </c>
      <c r="F590" s="446">
        <v>0.76</v>
      </c>
      <c r="G590" s="386"/>
      <c r="H590" s="305"/>
      <c r="I590" s="305"/>
    </row>
    <row r="591" s="286" customFormat="1" customHeight="1" spans="1:9">
      <c r="A591" s="267">
        <v>0</v>
      </c>
      <c r="B591" s="417" t="s">
        <v>489</v>
      </c>
      <c r="C591" s="419" t="s">
        <v>498</v>
      </c>
      <c r="D591" s="419"/>
      <c r="E591" s="415" t="s">
        <v>132</v>
      </c>
      <c r="F591" s="446">
        <v>767.6</v>
      </c>
      <c r="G591" s="386"/>
      <c r="H591" s="305"/>
      <c r="I591" s="305"/>
    </row>
    <row r="592" s="286" customFormat="1" customHeight="1" spans="1:9">
      <c r="A592" s="267">
        <v>6</v>
      </c>
      <c r="B592" s="417" t="s">
        <v>499</v>
      </c>
      <c r="C592" s="419" t="s">
        <v>496</v>
      </c>
      <c r="D592" s="419"/>
      <c r="E592" s="415" t="s">
        <v>497</v>
      </c>
      <c r="F592" s="446">
        <v>0.76</v>
      </c>
      <c r="G592" s="386"/>
      <c r="H592" s="305"/>
      <c r="I592" s="305"/>
    </row>
    <row r="593" s="286" customFormat="1" customHeight="1" spans="1:9">
      <c r="A593" s="267">
        <v>0</v>
      </c>
      <c r="B593" s="417" t="s">
        <v>489</v>
      </c>
      <c r="C593" s="419" t="s">
        <v>500</v>
      </c>
      <c r="D593" s="419"/>
      <c r="E593" s="415" t="s">
        <v>132</v>
      </c>
      <c r="F593" s="446">
        <v>767.6</v>
      </c>
      <c r="G593" s="386"/>
      <c r="H593" s="305"/>
      <c r="I593" s="305"/>
    </row>
    <row r="594" s="286" customFormat="1" customHeight="1" spans="1:9">
      <c r="A594" s="267">
        <v>7</v>
      </c>
      <c r="B594" s="417" t="s">
        <v>501</v>
      </c>
      <c r="C594" s="419" t="s">
        <v>496</v>
      </c>
      <c r="D594" s="419"/>
      <c r="E594" s="415" t="s">
        <v>497</v>
      </c>
      <c r="F594" s="446">
        <v>0.38</v>
      </c>
      <c r="G594" s="386"/>
      <c r="H594" s="305"/>
      <c r="I594" s="305"/>
    </row>
    <row r="595" s="286" customFormat="1" customHeight="1" spans="1:9">
      <c r="A595" s="267">
        <v>0</v>
      </c>
      <c r="B595" s="417" t="s">
        <v>489</v>
      </c>
      <c r="C595" s="419" t="s">
        <v>502</v>
      </c>
      <c r="D595" s="419"/>
      <c r="E595" s="415" t="s">
        <v>132</v>
      </c>
      <c r="F595" s="446">
        <v>383.8</v>
      </c>
      <c r="G595" s="386"/>
      <c r="H595" s="305"/>
      <c r="I595" s="305"/>
    </row>
    <row r="596" s="286" customFormat="1" customHeight="1" spans="1:9">
      <c r="A596" s="267">
        <v>8</v>
      </c>
      <c r="B596" s="417" t="s">
        <v>503</v>
      </c>
      <c r="C596" s="419" t="s">
        <v>496</v>
      </c>
      <c r="D596" s="419"/>
      <c r="E596" s="415" t="s">
        <v>497</v>
      </c>
      <c r="F596" s="446">
        <v>0.76</v>
      </c>
      <c r="G596" s="386"/>
      <c r="H596" s="305"/>
      <c r="I596" s="305"/>
    </row>
    <row r="597" s="286" customFormat="1" customHeight="1" spans="1:9">
      <c r="A597" s="267">
        <v>0</v>
      </c>
      <c r="B597" s="417" t="s">
        <v>489</v>
      </c>
      <c r="C597" s="419" t="s">
        <v>504</v>
      </c>
      <c r="D597" s="419"/>
      <c r="E597" s="415" t="s">
        <v>132</v>
      </c>
      <c r="F597" s="446">
        <v>767.6</v>
      </c>
      <c r="G597" s="386"/>
      <c r="H597" s="305"/>
      <c r="I597" s="305"/>
    </row>
    <row r="598" s="286" customFormat="1" customHeight="1" spans="1:9">
      <c r="A598" s="267">
        <v>9</v>
      </c>
      <c r="B598" s="417" t="s">
        <v>505</v>
      </c>
      <c r="C598" s="419" t="s">
        <v>506</v>
      </c>
      <c r="D598" s="419"/>
      <c r="E598" s="415" t="s">
        <v>497</v>
      </c>
      <c r="F598" s="415">
        <v>0.76</v>
      </c>
      <c r="G598" s="386"/>
      <c r="H598" s="305"/>
      <c r="I598" s="305"/>
    </row>
    <row r="599" s="286" customFormat="1" customHeight="1" spans="1:9">
      <c r="A599" s="267">
        <v>0</v>
      </c>
      <c r="B599" s="417" t="s">
        <v>489</v>
      </c>
      <c r="C599" s="419" t="s">
        <v>507</v>
      </c>
      <c r="D599" s="419"/>
      <c r="E599" s="415" t="s">
        <v>132</v>
      </c>
      <c r="F599" s="415">
        <v>771.4</v>
      </c>
      <c r="G599" s="386"/>
      <c r="H599" s="305"/>
      <c r="I599" s="305"/>
    </row>
    <row r="600" s="286" customFormat="1" customHeight="1" spans="1:9">
      <c r="A600" s="267">
        <v>10</v>
      </c>
      <c r="B600" s="417" t="s">
        <v>503</v>
      </c>
      <c r="C600" s="419" t="s">
        <v>496</v>
      </c>
      <c r="D600" s="419"/>
      <c r="E600" s="415" t="s">
        <v>497</v>
      </c>
      <c r="F600" s="446">
        <v>4.56</v>
      </c>
      <c r="G600" s="386"/>
      <c r="H600" s="305"/>
      <c r="I600" s="305"/>
    </row>
    <row r="601" s="286" customFormat="1" customHeight="1" spans="1:9">
      <c r="A601" s="267">
        <v>0</v>
      </c>
      <c r="B601" s="417" t="s">
        <v>489</v>
      </c>
      <c r="C601" s="419" t="s">
        <v>504</v>
      </c>
      <c r="D601" s="419"/>
      <c r="E601" s="415" t="s">
        <v>132</v>
      </c>
      <c r="F601" s="446">
        <v>4605.6</v>
      </c>
      <c r="G601" s="386"/>
      <c r="H601" s="305"/>
      <c r="I601" s="305"/>
    </row>
    <row r="602" s="286" customFormat="1" customHeight="1" spans="1:9">
      <c r="A602" s="267">
        <v>11</v>
      </c>
      <c r="B602" s="417" t="s">
        <v>505</v>
      </c>
      <c r="C602" s="419" t="s">
        <v>506</v>
      </c>
      <c r="D602" s="419"/>
      <c r="E602" s="415" t="s">
        <v>497</v>
      </c>
      <c r="F602" s="446">
        <v>4.56</v>
      </c>
      <c r="G602" s="386"/>
      <c r="H602" s="305"/>
      <c r="I602" s="305"/>
    </row>
    <row r="603" s="286" customFormat="1" customHeight="1" spans="1:9">
      <c r="A603" s="267">
        <v>0</v>
      </c>
      <c r="B603" s="417" t="s">
        <v>489</v>
      </c>
      <c r="C603" s="419" t="s">
        <v>507</v>
      </c>
      <c r="D603" s="419"/>
      <c r="E603" s="415" t="s">
        <v>132</v>
      </c>
      <c r="F603" s="446">
        <v>4628.4</v>
      </c>
      <c r="G603" s="386"/>
      <c r="H603" s="305"/>
      <c r="I603" s="305"/>
    </row>
    <row r="604" s="286" customFormat="1" customHeight="1" spans="1:9">
      <c r="A604" s="267">
        <v>12</v>
      </c>
      <c r="B604" s="417" t="s">
        <v>503</v>
      </c>
      <c r="C604" s="419" t="s">
        <v>496</v>
      </c>
      <c r="D604" s="419"/>
      <c r="E604" s="415" t="s">
        <v>497</v>
      </c>
      <c r="F604" s="446">
        <v>0.76</v>
      </c>
      <c r="G604" s="386"/>
      <c r="H604" s="305"/>
      <c r="I604" s="305"/>
    </row>
    <row r="605" s="286" customFormat="1" customHeight="1" spans="1:9">
      <c r="A605" s="267">
        <v>0</v>
      </c>
      <c r="B605" s="417" t="s">
        <v>489</v>
      </c>
      <c r="C605" s="419" t="s">
        <v>509</v>
      </c>
      <c r="D605" s="419"/>
      <c r="E605" s="415" t="s">
        <v>132</v>
      </c>
      <c r="F605" s="446">
        <v>767.6</v>
      </c>
      <c r="G605" s="386"/>
      <c r="H605" s="305"/>
      <c r="I605" s="305"/>
    </row>
    <row r="606" s="286" customFormat="1" customHeight="1" spans="1:9">
      <c r="A606" s="267">
        <v>13</v>
      </c>
      <c r="B606" s="417" t="s">
        <v>505</v>
      </c>
      <c r="C606" s="419" t="s">
        <v>506</v>
      </c>
      <c r="D606" s="419"/>
      <c r="E606" s="415" t="s">
        <v>497</v>
      </c>
      <c r="F606" s="446">
        <v>0.76</v>
      </c>
      <c r="G606" s="386"/>
      <c r="H606" s="305"/>
      <c r="I606" s="305"/>
    </row>
    <row r="607" s="286" customFormat="1" customHeight="1" spans="1:9">
      <c r="A607" s="267">
        <v>0</v>
      </c>
      <c r="B607" s="417" t="s">
        <v>489</v>
      </c>
      <c r="C607" s="419" t="s">
        <v>507</v>
      </c>
      <c r="D607" s="419"/>
      <c r="E607" s="415" t="s">
        <v>132</v>
      </c>
      <c r="F607" s="446">
        <v>771.4</v>
      </c>
      <c r="G607" s="386"/>
      <c r="H607" s="305"/>
      <c r="I607" s="305"/>
    </row>
    <row r="608" s="286" customFormat="1" customHeight="1" spans="1:9">
      <c r="A608" s="267">
        <v>14</v>
      </c>
      <c r="B608" s="417" t="s">
        <v>503</v>
      </c>
      <c r="C608" s="419" t="s">
        <v>496</v>
      </c>
      <c r="D608" s="419"/>
      <c r="E608" s="415" t="s">
        <v>497</v>
      </c>
      <c r="F608" s="446">
        <v>2.28</v>
      </c>
      <c r="G608" s="386"/>
      <c r="H608" s="305"/>
      <c r="I608" s="305"/>
    </row>
    <row r="609" s="286" customFormat="1" customHeight="1" spans="1:9">
      <c r="A609" s="267">
        <v>0</v>
      </c>
      <c r="B609" s="417" t="s">
        <v>489</v>
      </c>
      <c r="C609" s="419" t="s">
        <v>510</v>
      </c>
      <c r="D609" s="419"/>
      <c r="E609" s="415" t="s">
        <v>132</v>
      </c>
      <c r="F609" s="415">
        <v>2302.8</v>
      </c>
      <c r="G609" s="386"/>
      <c r="H609" s="305"/>
      <c r="I609" s="305"/>
    </row>
    <row r="610" s="286" customFormat="1" customHeight="1" spans="1:9">
      <c r="A610" s="267">
        <v>15</v>
      </c>
      <c r="B610" s="417" t="s">
        <v>505</v>
      </c>
      <c r="C610" s="419" t="s">
        <v>506</v>
      </c>
      <c r="D610" s="419"/>
      <c r="E610" s="415" t="s">
        <v>497</v>
      </c>
      <c r="F610" s="446">
        <v>2.28</v>
      </c>
      <c r="G610" s="386"/>
      <c r="H610" s="305"/>
      <c r="I610" s="305"/>
    </row>
    <row r="611" s="286" customFormat="1" customHeight="1" spans="1:9">
      <c r="A611" s="267">
        <v>0</v>
      </c>
      <c r="B611" s="417" t="s">
        <v>489</v>
      </c>
      <c r="C611" s="419" t="s">
        <v>507</v>
      </c>
      <c r="D611" s="419"/>
      <c r="E611" s="415" t="s">
        <v>132</v>
      </c>
      <c r="F611" s="446">
        <v>2314.2</v>
      </c>
      <c r="G611" s="386"/>
      <c r="H611" s="305"/>
      <c r="I611" s="305"/>
    </row>
    <row r="612" s="286" customFormat="1" customHeight="1" spans="1:9">
      <c r="A612" s="267">
        <v>16</v>
      </c>
      <c r="B612" s="417" t="s">
        <v>503</v>
      </c>
      <c r="C612" s="419" t="s">
        <v>496</v>
      </c>
      <c r="D612" s="419"/>
      <c r="E612" s="415" t="s">
        <v>497</v>
      </c>
      <c r="F612" s="446">
        <v>1.52</v>
      </c>
      <c r="G612" s="386"/>
      <c r="H612" s="305"/>
      <c r="I612" s="305"/>
    </row>
    <row r="613" s="286" customFormat="1" customHeight="1" spans="1:9">
      <c r="A613" s="267">
        <v>0</v>
      </c>
      <c r="B613" s="417" t="s">
        <v>489</v>
      </c>
      <c r="C613" s="419" t="s">
        <v>510</v>
      </c>
      <c r="D613" s="419"/>
      <c r="E613" s="415" t="s">
        <v>132</v>
      </c>
      <c r="F613" s="415">
        <v>1535.2</v>
      </c>
      <c r="G613" s="386"/>
      <c r="H613" s="305"/>
      <c r="I613" s="305"/>
    </row>
    <row r="614" s="286" customFormat="1" customHeight="1" spans="1:9">
      <c r="A614" s="267">
        <v>17</v>
      </c>
      <c r="B614" s="417" t="s">
        <v>505</v>
      </c>
      <c r="C614" s="419" t="s">
        <v>506</v>
      </c>
      <c r="D614" s="419"/>
      <c r="E614" s="415" t="s">
        <v>497</v>
      </c>
      <c r="F614" s="446">
        <v>1.52</v>
      </c>
      <c r="G614" s="386"/>
      <c r="H614" s="305"/>
      <c r="I614" s="305"/>
    </row>
    <row r="615" s="286" customFormat="1" customHeight="1" spans="1:9">
      <c r="A615" s="267">
        <v>0</v>
      </c>
      <c r="B615" s="417" t="s">
        <v>489</v>
      </c>
      <c r="C615" s="419" t="s">
        <v>507</v>
      </c>
      <c r="D615" s="419"/>
      <c r="E615" s="415" t="s">
        <v>132</v>
      </c>
      <c r="F615" s="446">
        <v>1542.8</v>
      </c>
      <c r="G615" s="386"/>
      <c r="H615" s="305"/>
      <c r="I615" s="305"/>
    </row>
    <row r="616" s="286" customFormat="1" customHeight="1" spans="1:9">
      <c r="A616" s="267">
        <v>18</v>
      </c>
      <c r="B616" s="417" t="s">
        <v>558</v>
      </c>
      <c r="C616" s="419" t="s">
        <v>496</v>
      </c>
      <c r="D616" s="419"/>
      <c r="E616" s="415" t="s">
        <v>497</v>
      </c>
      <c r="F616" s="446">
        <v>0.76</v>
      </c>
      <c r="G616" s="386"/>
      <c r="H616" s="305"/>
      <c r="I616" s="305"/>
    </row>
    <row r="617" s="286" customFormat="1" customHeight="1" spans="1:9">
      <c r="A617" s="267">
        <v>0</v>
      </c>
      <c r="B617" s="417" t="s">
        <v>489</v>
      </c>
      <c r="C617" s="419" t="s">
        <v>559</v>
      </c>
      <c r="D617" s="419"/>
      <c r="E617" s="415" t="s">
        <v>132</v>
      </c>
      <c r="F617" s="415">
        <v>767.6</v>
      </c>
      <c r="G617" s="386"/>
      <c r="H617" s="305"/>
      <c r="I617" s="305"/>
    </row>
    <row r="618" s="286" customFormat="1" customHeight="1" spans="1:9">
      <c r="A618" s="267">
        <v>19</v>
      </c>
      <c r="B618" s="417" t="s">
        <v>505</v>
      </c>
      <c r="C618" s="419" t="s">
        <v>506</v>
      </c>
      <c r="D618" s="419"/>
      <c r="E618" s="415" t="s">
        <v>497</v>
      </c>
      <c r="F618" s="446">
        <v>0.76</v>
      </c>
      <c r="G618" s="386"/>
      <c r="H618" s="305"/>
      <c r="I618" s="305"/>
    </row>
    <row r="619" s="286" customFormat="1" customHeight="1" spans="1:9">
      <c r="A619" s="267">
        <v>0</v>
      </c>
      <c r="B619" s="417" t="s">
        <v>489</v>
      </c>
      <c r="C619" s="419" t="s">
        <v>507</v>
      </c>
      <c r="D619" s="419"/>
      <c r="E619" s="415" t="s">
        <v>132</v>
      </c>
      <c r="F619" s="446">
        <v>771.4</v>
      </c>
      <c r="G619" s="386"/>
      <c r="H619" s="305"/>
      <c r="I619" s="305"/>
    </row>
    <row r="620" s="286" customFormat="1" customHeight="1" spans="1:9">
      <c r="A620" s="267">
        <v>20</v>
      </c>
      <c r="B620" s="417" t="s">
        <v>558</v>
      </c>
      <c r="C620" s="419" t="s">
        <v>496</v>
      </c>
      <c r="D620" s="419"/>
      <c r="E620" s="415" t="s">
        <v>497</v>
      </c>
      <c r="F620" s="446">
        <v>1.52</v>
      </c>
      <c r="G620" s="386"/>
      <c r="H620" s="305"/>
      <c r="I620" s="305"/>
    </row>
    <row r="621" s="286" customFormat="1" customHeight="1" spans="1:9">
      <c r="A621" s="267">
        <v>0</v>
      </c>
      <c r="B621" s="417" t="s">
        <v>489</v>
      </c>
      <c r="C621" s="419" t="s">
        <v>559</v>
      </c>
      <c r="D621" s="419"/>
      <c r="E621" s="415" t="s">
        <v>132</v>
      </c>
      <c r="F621" s="415">
        <v>1535.2</v>
      </c>
      <c r="G621" s="386"/>
      <c r="H621" s="305"/>
      <c r="I621" s="305"/>
    </row>
    <row r="622" s="286" customFormat="1" customHeight="1" spans="1:9">
      <c r="A622" s="267">
        <v>21</v>
      </c>
      <c r="B622" s="417" t="s">
        <v>505</v>
      </c>
      <c r="C622" s="419" t="s">
        <v>506</v>
      </c>
      <c r="D622" s="419"/>
      <c r="E622" s="415" t="s">
        <v>497</v>
      </c>
      <c r="F622" s="446">
        <v>1.52</v>
      </c>
      <c r="G622" s="386"/>
      <c r="H622" s="305"/>
      <c r="I622" s="305"/>
    </row>
    <row r="623" s="286" customFormat="1" customHeight="1" spans="1:9">
      <c r="A623" s="267">
        <v>0</v>
      </c>
      <c r="B623" s="417" t="s">
        <v>489</v>
      </c>
      <c r="C623" s="419" t="s">
        <v>507</v>
      </c>
      <c r="D623" s="419"/>
      <c r="E623" s="415" t="s">
        <v>132</v>
      </c>
      <c r="F623" s="446">
        <v>1542.8</v>
      </c>
      <c r="G623" s="386"/>
      <c r="H623" s="305"/>
      <c r="I623" s="305"/>
    </row>
    <row r="624" s="286" customFormat="1" customHeight="1" spans="1:9">
      <c r="A624" s="267">
        <v>22</v>
      </c>
      <c r="B624" s="417" t="s">
        <v>505</v>
      </c>
      <c r="C624" s="419" t="s">
        <v>520</v>
      </c>
      <c r="D624" s="419"/>
      <c r="E624" s="415" t="s">
        <v>497</v>
      </c>
      <c r="F624" s="415">
        <v>3.2</v>
      </c>
      <c r="G624" s="386"/>
      <c r="H624" s="305"/>
      <c r="I624" s="305"/>
    </row>
    <row r="625" s="286" customFormat="1" customHeight="1" spans="1:9">
      <c r="A625" s="267">
        <v>0</v>
      </c>
      <c r="B625" s="417" t="s">
        <v>489</v>
      </c>
      <c r="C625" s="419" t="s">
        <v>521</v>
      </c>
      <c r="D625" s="419"/>
      <c r="E625" s="415" t="s">
        <v>132</v>
      </c>
      <c r="F625" s="415">
        <v>3248</v>
      </c>
      <c r="G625" s="386"/>
      <c r="H625" s="305"/>
      <c r="I625" s="305"/>
    </row>
    <row r="626" s="286" customFormat="1" customHeight="1" spans="1:9">
      <c r="A626" s="267">
        <v>23</v>
      </c>
      <c r="B626" s="417" t="s">
        <v>523</v>
      </c>
      <c r="C626" s="419" t="s">
        <v>524</v>
      </c>
      <c r="D626" s="419"/>
      <c r="E626" s="415" t="s">
        <v>31</v>
      </c>
      <c r="F626" s="415">
        <v>2</v>
      </c>
      <c r="G626" s="386"/>
      <c r="H626" s="305"/>
      <c r="I626" s="305"/>
    </row>
    <row r="627" s="286" customFormat="1" ht="27" customHeight="1" spans="1:9">
      <c r="A627" s="267">
        <v>24</v>
      </c>
      <c r="B627" s="417" t="s">
        <v>525</v>
      </c>
      <c r="C627" s="447" t="s">
        <v>526</v>
      </c>
      <c r="D627" s="447"/>
      <c r="E627" s="415" t="s">
        <v>31</v>
      </c>
      <c r="F627" s="415">
        <v>2</v>
      </c>
      <c r="G627" s="386"/>
      <c r="H627" s="386"/>
      <c r="I627" s="386"/>
    </row>
    <row r="628" s="286" customFormat="1" ht="27" customHeight="1" spans="1:9">
      <c r="A628" s="267">
        <v>25</v>
      </c>
      <c r="B628" s="417" t="s">
        <v>527</v>
      </c>
      <c r="C628" s="447" t="s">
        <v>528</v>
      </c>
      <c r="D628" s="447"/>
      <c r="E628" s="415" t="s">
        <v>31</v>
      </c>
      <c r="F628" s="415">
        <v>30</v>
      </c>
      <c r="G628" s="386"/>
      <c r="H628" s="386"/>
      <c r="I628" s="386"/>
    </row>
    <row r="629" s="286" customFormat="1" customHeight="1" spans="1:9">
      <c r="A629" s="267">
        <v>0</v>
      </c>
      <c r="B629" s="419"/>
      <c r="C629" s="416" t="s">
        <v>537</v>
      </c>
      <c r="D629" s="416"/>
      <c r="E629" s="415">
        <v>0</v>
      </c>
      <c r="F629" s="415">
        <v>0</v>
      </c>
      <c r="G629" s="386"/>
      <c r="H629" s="305"/>
      <c r="I629" s="305"/>
    </row>
    <row r="630" s="286" customFormat="1" customHeight="1" spans="1:9">
      <c r="A630" s="267">
        <v>1</v>
      </c>
      <c r="B630" s="417" t="s">
        <v>538</v>
      </c>
      <c r="C630" s="449" t="s">
        <v>539</v>
      </c>
      <c r="D630" s="449"/>
      <c r="E630" s="415" t="s">
        <v>31</v>
      </c>
      <c r="F630" s="415">
        <v>3</v>
      </c>
      <c r="G630" s="386"/>
      <c r="H630" s="305"/>
      <c r="I630" s="305"/>
    </row>
    <row r="631" s="286" customFormat="1" customHeight="1" spans="1:9">
      <c r="A631" s="267">
        <v>2</v>
      </c>
      <c r="B631" s="417" t="s">
        <v>540</v>
      </c>
      <c r="C631" s="449" t="s">
        <v>541</v>
      </c>
      <c r="D631" s="449"/>
      <c r="E631" s="415" t="s">
        <v>542</v>
      </c>
      <c r="F631" s="463">
        <v>10</v>
      </c>
      <c r="G631" s="386"/>
      <c r="H631" s="305"/>
      <c r="I631" s="305"/>
    </row>
    <row r="632" s="286" customFormat="1" customHeight="1" spans="1:9">
      <c r="A632" s="267">
        <v>0</v>
      </c>
      <c r="B632" s="417" t="s">
        <v>489</v>
      </c>
      <c r="C632" s="449" t="s">
        <v>543</v>
      </c>
      <c r="D632" s="449"/>
      <c r="E632" s="415" t="s">
        <v>29</v>
      </c>
      <c r="F632" s="415">
        <v>65.65</v>
      </c>
      <c r="G632" s="386"/>
      <c r="H632" s="305"/>
      <c r="I632" s="305"/>
    </row>
    <row r="633" s="286" customFormat="1" customHeight="1" spans="1:9">
      <c r="A633" s="267">
        <v>0</v>
      </c>
      <c r="B633" s="417" t="s">
        <v>489</v>
      </c>
      <c r="C633" s="449" t="s">
        <v>545</v>
      </c>
      <c r="D633" s="449"/>
      <c r="E633" s="415" t="s">
        <v>29</v>
      </c>
      <c r="F633" s="415">
        <v>5.05</v>
      </c>
      <c r="G633" s="386"/>
      <c r="H633" s="305"/>
      <c r="I633" s="305"/>
    </row>
    <row r="634" s="286" customFormat="1" customHeight="1" spans="1:9">
      <c r="A634" s="267">
        <v>0</v>
      </c>
      <c r="B634" s="417" t="s">
        <v>489</v>
      </c>
      <c r="C634" s="449" t="s">
        <v>544</v>
      </c>
      <c r="D634" s="449"/>
      <c r="E634" s="415" t="s">
        <v>29</v>
      </c>
      <c r="F634" s="415">
        <v>30.3</v>
      </c>
      <c r="G634" s="386"/>
      <c r="H634" s="305"/>
      <c r="I634" s="305"/>
    </row>
    <row r="635" s="286" customFormat="1" customHeight="1" spans="1:9">
      <c r="A635" s="267">
        <v>0</v>
      </c>
      <c r="B635" s="417" t="s">
        <v>489</v>
      </c>
      <c r="C635" s="449" t="s">
        <v>546</v>
      </c>
      <c r="D635" s="449"/>
      <c r="E635" s="415" t="s">
        <v>490</v>
      </c>
      <c r="F635" s="415">
        <v>1111</v>
      </c>
      <c r="G635" s="386"/>
      <c r="H635" s="305"/>
      <c r="I635" s="305"/>
    </row>
    <row r="636" s="286" customFormat="1" customHeight="1" spans="1:9">
      <c r="A636" s="267">
        <v>0</v>
      </c>
      <c r="B636" s="417" t="s">
        <v>489</v>
      </c>
      <c r="C636" s="449" t="s">
        <v>547</v>
      </c>
      <c r="D636" s="449"/>
      <c r="E636" s="415" t="s">
        <v>490</v>
      </c>
      <c r="F636" s="415">
        <v>606</v>
      </c>
      <c r="G636" s="386"/>
      <c r="H636" s="305"/>
      <c r="I636" s="305"/>
    </row>
    <row r="637" s="286" customFormat="1" customHeight="1" spans="1:9">
      <c r="A637" s="267">
        <v>0</v>
      </c>
      <c r="B637" s="419"/>
      <c r="C637" s="416" t="s">
        <v>548</v>
      </c>
      <c r="D637" s="416"/>
      <c r="E637" s="415">
        <v>0</v>
      </c>
      <c r="F637" s="415">
        <v>0</v>
      </c>
      <c r="G637" s="386"/>
      <c r="H637" s="305"/>
      <c r="I637" s="305"/>
    </row>
    <row r="638" s="286" customFormat="1" customHeight="1" spans="1:9">
      <c r="A638" s="267">
        <v>1</v>
      </c>
      <c r="B638" s="417" t="s">
        <v>549</v>
      </c>
      <c r="C638" s="449" t="s">
        <v>550</v>
      </c>
      <c r="D638" s="449"/>
      <c r="E638" s="415" t="s">
        <v>551</v>
      </c>
      <c r="F638" s="415">
        <v>85</v>
      </c>
      <c r="G638" s="386"/>
      <c r="H638" s="305"/>
      <c r="I638" s="305"/>
    </row>
    <row r="639" s="286" customFormat="1" customHeight="1" spans="1:9">
      <c r="A639" s="267">
        <v>0</v>
      </c>
      <c r="B639" s="417" t="s">
        <v>489</v>
      </c>
      <c r="C639" s="449" t="s">
        <v>552</v>
      </c>
      <c r="D639" s="449"/>
      <c r="E639" s="415" t="s">
        <v>490</v>
      </c>
      <c r="F639" s="415">
        <v>450</v>
      </c>
      <c r="G639" s="386"/>
      <c r="H639" s="305"/>
      <c r="I639" s="305"/>
    </row>
    <row r="640" s="286" customFormat="1" customHeight="1" spans="1:9">
      <c r="A640" s="267">
        <v>0</v>
      </c>
      <c r="B640" s="417" t="s">
        <v>489</v>
      </c>
      <c r="C640" s="449" t="s">
        <v>553</v>
      </c>
      <c r="D640" s="449"/>
      <c r="E640" s="415" t="s">
        <v>490</v>
      </c>
      <c r="F640" s="415">
        <v>400</v>
      </c>
      <c r="G640" s="386"/>
      <c r="H640" s="305"/>
      <c r="I640" s="305"/>
    </row>
    <row r="641" s="286" customFormat="1" customHeight="1" spans="1:9">
      <c r="A641" s="267">
        <v>2</v>
      </c>
      <c r="B641" s="417" t="s">
        <v>554</v>
      </c>
      <c r="C641" s="449" t="s">
        <v>555</v>
      </c>
      <c r="D641" s="449"/>
      <c r="E641" s="415" t="s">
        <v>556</v>
      </c>
      <c r="F641" s="415">
        <v>2</v>
      </c>
      <c r="G641" s="386"/>
      <c r="H641" s="305"/>
      <c r="I641" s="305"/>
    </row>
    <row r="642" s="381" customFormat="1" customHeight="1" spans="1:9">
      <c r="A642" s="428" t="s">
        <v>574</v>
      </c>
      <c r="B642" s="428"/>
      <c r="C642" s="429" t="s">
        <v>575</v>
      </c>
      <c r="D642" s="429"/>
      <c r="E642" s="429"/>
      <c r="F642" s="430"/>
      <c r="G642" s="430"/>
      <c r="H642" s="430"/>
      <c r="I642" s="430"/>
    </row>
    <row r="643" s="286" customFormat="1" customHeight="1" spans="1:9">
      <c r="A643" s="267"/>
      <c r="B643" s="303">
        <v>0</v>
      </c>
      <c r="C643" s="414" t="s">
        <v>593</v>
      </c>
      <c r="D643" s="414"/>
      <c r="E643" s="415"/>
      <c r="F643" s="415"/>
      <c r="G643" s="386"/>
      <c r="H643" s="305"/>
      <c r="I643" s="305"/>
    </row>
    <row r="644" s="286" customFormat="1" customHeight="1" spans="1:9">
      <c r="A644" s="267" t="s">
        <v>123</v>
      </c>
      <c r="B644" s="303"/>
      <c r="C644" s="417" t="s">
        <v>481</v>
      </c>
      <c r="D644" s="417"/>
      <c r="E644" s="415"/>
      <c r="F644" s="415"/>
      <c r="G644" s="386"/>
      <c r="H644" s="305"/>
      <c r="I644" s="305"/>
    </row>
    <row r="645" s="286" customFormat="1" customHeight="1" spans="1:9">
      <c r="A645" s="267">
        <v>1</v>
      </c>
      <c r="B645" s="417" t="s">
        <v>594</v>
      </c>
      <c r="C645" s="419" t="s">
        <v>595</v>
      </c>
      <c r="D645" s="419"/>
      <c r="E645" s="415" t="s">
        <v>31</v>
      </c>
      <c r="F645" s="415">
        <v>4</v>
      </c>
      <c r="G645" s="386"/>
      <c r="H645" s="305"/>
      <c r="I645" s="305"/>
    </row>
    <row r="646" s="286" customFormat="1" customHeight="1" spans="1:9">
      <c r="A646" s="267">
        <v>2</v>
      </c>
      <c r="B646" s="417" t="s">
        <v>596</v>
      </c>
      <c r="C646" s="419" t="s">
        <v>597</v>
      </c>
      <c r="D646" s="419"/>
      <c r="E646" s="415" t="s">
        <v>31</v>
      </c>
      <c r="F646" s="415">
        <v>37</v>
      </c>
      <c r="G646" s="386"/>
      <c r="H646" s="305"/>
      <c r="I646" s="305"/>
    </row>
    <row r="647" s="286" customFormat="1" customHeight="1" spans="1:9">
      <c r="A647" s="267">
        <v>3</v>
      </c>
      <c r="B647" s="417" t="s">
        <v>598</v>
      </c>
      <c r="C647" s="419" t="s">
        <v>599</v>
      </c>
      <c r="D647" s="419"/>
      <c r="E647" s="415" t="s">
        <v>134</v>
      </c>
      <c r="F647" s="415">
        <v>1</v>
      </c>
      <c r="G647" s="386"/>
      <c r="H647" s="305"/>
      <c r="I647" s="305"/>
    </row>
    <row r="648" s="286" customFormat="1" customHeight="1" spans="1:9">
      <c r="A648" s="267">
        <v>4</v>
      </c>
      <c r="B648" s="417" t="s">
        <v>600</v>
      </c>
      <c r="C648" s="419" t="s">
        <v>601</v>
      </c>
      <c r="D648" s="419"/>
      <c r="E648" s="415" t="s">
        <v>31</v>
      </c>
      <c r="F648" s="415">
        <v>2</v>
      </c>
      <c r="G648" s="386"/>
      <c r="H648" s="305"/>
      <c r="I648" s="305"/>
    </row>
    <row r="649" s="286" customFormat="1" customHeight="1" spans="1:9">
      <c r="A649" s="267">
        <v>5</v>
      </c>
      <c r="B649" s="417" t="s">
        <v>602</v>
      </c>
      <c r="C649" s="419" t="s">
        <v>603</v>
      </c>
      <c r="D649" s="419"/>
      <c r="E649" s="415" t="s">
        <v>31</v>
      </c>
      <c r="F649" s="415">
        <v>56</v>
      </c>
      <c r="G649" s="386"/>
      <c r="H649" s="305"/>
      <c r="I649" s="305"/>
    </row>
    <row r="650" s="286" customFormat="1" customHeight="1" spans="1:9">
      <c r="A650" s="267">
        <v>6</v>
      </c>
      <c r="B650" s="417" t="s">
        <v>602</v>
      </c>
      <c r="C650" s="419" t="s">
        <v>604</v>
      </c>
      <c r="D650" s="419"/>
      <c r="E650" s="415" t="s">
        <v>31</v>
      </c>
      <c r="F650" s="415">
        <v>4</v>
      </c>
      <c r="G650" s="386"/>
      <c r="H650" s="305"/>
      <c r="I650" s="305"/>
    </row>
    <row r="651" s="286" customFormat="1" customHeight="1" spans="1:9">
      <c r="A651" s="267">
        <v>7</v>
      </c>
      <c r="B651" s="417" t="s">
        <v>605</v>
      </c>
      <c r="C651" s="419" t="s">
        <v>606</v>
      </c>
      <c r="D651" s="419"/>
      <c r="E651" s="415" t="s">
        <v>132</v>
      </c>
      <c r="F651" s="415">
        <v>8</v>
      </c>
      <c r="G651" s="386"/>
      <c r="H651" s="305"/>
      <c r="I651" s="305"/>
    </row>
    <row r="652" s="286" customFormat="1" customHeight="1" spans="1:9">
      <c r="A652" s="267">
        <v>8</v>
      </c>
      <c r="B652" s="417" t="s">
        <v>607</v>
      </c>
      <c r="C652" s="419" t="s">
        <v>608</v>
      </c>
      <c r="D652" s="419"/>
      <c r="E652" s="415" t="s">
        <v>132</v>
      </c>
      <c r="F652" s="415">
        <v>12</v>
      </c>
      <c r="G652" s="386"/>
      <c r="H652" s="305"/>
      <c r="I652" s="462"/>
    </row>
    <row r="653" s="286" customFormat="1" customHeight="1" spans="1:9">
      <c r="A653" s="267">
        <v>9</v>
      </c>
      <c r="B653" s="417" t="s">
        <v>607</v>
      </c>
      <c r="C653" s="419" t="s">
        <v>609</v>
      </c>
      <c r="D653" s="419"/>
      <c r="E653" s="415" t="s">
        <v>132</v>
      </c>
      <c r="F653" s="415">
        <v>32</v>
      </c>
      <c r="G653" s="386"/>
      <c r="H653" s="305"/>
      <c r="I653" s="462"/>
    </row>
    <row r="654" s="286" customFormat="1" customHeight="1" spans="1:9">
      <c r="A654" s="267">
        <v>10</v>
      </c>
      <c r="B654" s="417" t="s">
        <v>610</v>
      </c>
      <c r="C654" s="419" t="s">
        <v>611</v>
      </c>
      <c r="D654" s="419"/>
      <c r="E654" s="415" t="s">
        <v>29</v>
      </c>
      <c r="F654" s="415">
        <v>1</v>
      </c>
      <c r="G654" s="386"/>
      <c r="H654" s="305"/>
      <c r="I654" s="462"/>
    </row>
    <row r="655" s="286" customFormat="1" customHeight="1" spans="1:9">
      <c r="A655" s="267">
        <v>11</v>
      </c>
      <c r="B655" s="417" t="s">
        <v>612</v>
      </c>
      <c r="C655" s="419" t="s">
        <v>613</v>
      </c>
      <c r="D655" s="419"/>
      <c r="E655" s="415" t="s">
        <v>29</v>
      </c>
      <c r="F655" s="415">
        <v>1</v>
      </c>
      <c r="G655" s="386"/>
      <c r="H655" s="305"/>
      <c r="I655" s="462"/>
    </row>
    <row r="656" s="286" customFormat="1" customHeight="1" spans="1:9">
      <c r="A656" s="267">
        <v>12</v>
      </c>
      <c r="B656" s="417" t="s">
        <v>614</v>
      </c>
      <c r="C656" s="419" t="s">
        <v>615</v>
      </c>
      <c r="D656" s="419"/>
      <c r="E656" s="415" t="s">
        <v>29</v>
      </c>
      <c r="F656" s="415">
        <v>1</v>
      </c>
      <c r="G656" s="386"/>
      <c r="H656" s="305"/>
      <c r="I656" s="462"/>
    </row>
    <row r="657" s="286" customFormat="1" customHeight="1" spans="1:9">
      <c r="A657" s="267">
        <v>13</v>
      </c>
      <c r="B657" s="417" t="s">
        <v>612</v>
      </c>
      <c r="C657" s="419" t="s">
        <v>616</v>
      </c>
      <c r="D657" s="419"/>
      <c r="E657" s="415" t="s">
        <v>31</v>
      </c>
      <c r="F657" s="415">
        <v>6</v>
      </c>
      <c r="G657" s="386"/>
      <c r="H657" s="305"/>
      <c r="I657" s="462"/>
    </row>
    <row r="658" s="286" customFormat="1" customHeight="1" spans="1:9">
      <c r="A658" s="267">
        <v>14</v>
      </c>
      <c r="B658" s="417" t="s">
        <v>617</v>
      </c>
      <c r="C658" s="419" t="s">
        <v>618</v>
      </c>
      <c r="D658" s="419"/>
      <c r="E658" s="415" t="s">
        <v>29</v>
      </c>
      <c r="F658" s="415">
        <v>2</v>
      </c>
      <c r="G658" s="386"/>
      <c r="H658" s="305"/>
      <c r="I658" s="462"/>
    </row>
    <row r="659" s="286" customFormat="1" customHeight="1" spans="1:9">
      <c r="A659" s="267">
        <v>15</v>
      </c>
      <c r="B659" s="417" t="s">
        <v>619</v>
      </c>
      <c r="C659" s="419" t="s">
        <v>620</v>
      </c>
      <c r="D659" s="419"/>
      <c r="E659" s="415" t="s">
        <v>29</v>
      </c>
      <c r="F659" s="415">
        <v>1</v>
      </c>
      <c r="G659" s="386"/>
      <c r="H659" s="305"/>
      <c r="I659" s="462"/>
    </row>
    <row r="660" s="286" customFormat="1" customHeight="1" spans="1:9">
      <c r="A660" s="267">
        <v>16</v>
      </c>
      <c r="B660" s="417" t="s">
        <v>485</v>
      </c>
      <c r="C660" s="419" t="s">
        <v>621</v>
      </c>
      <c r="D660" s="419"/>
      <c r="E660" s="415" t="s">
        <v>31</v>
      </c>
      <c r="F660" s="415">
        <v>1</v>
      </c>
      <c r="G660" s="386"/>
      <c r="H660" s="305"/>
      <c r="I660" s="462"/>
    </row>
    <row r="661" s="286" customFormat="1" customHeight="1" spans="1:9">
      <c r="A661" s="267">
        <v>17</v>
      </c>
      <c r="B661" s="417" t="s">
        <v>566</v>
      </c>
      <c r="C661" s="419" t="s">
        <v>622</v>
      </c>
      <c r="D661" s="419"/>
      <c r="E661" s="415" t="s">
        <v>31</v>
      </c>
      <c r="F661" s="415">
        <v>6</v>
      </c>
      <c r="G661" s="386"/>
      <c r="H661" s="305"/>
      <c r="I661" s="462"/>
    </row>
    <row r="662" s="286" customFormat="1" customHeight="1" spans="1:9">
      <c r="A662" s="267">
        <v>0</v>
      </c>
      <c r="B662" s="417" t="s">
        <v>489</v>
      </c>
      <c r="C662" s="419" t="s">
        <v>623</v>
      </c>
      <c r="D662" s="419"/>
      <c r="E662" s="415" t="s">
        <v>29</v>
      </c>
      <c r="F662" s="415">
        <v>40</v>
      </c>
      <c r="G662" s="386"/>
      <c r="H662" s="305"/>
      <c r="I662" s="462"/>
    </row>
    <row r="663" s="286" customFormat="1" customHeight="1" spans="1:9">
      <c r="A663" s="267">
        <v>0</v>
      </c>
      <c r="B663" s="417" t="s">
        <v>489</v>
      </c>
      <c r="C663" s="419" t="s">
        <v>624</v>
      </c>
      <c r="D663" s="419"/>
      <c r="E663" s="415" t="s">
        <v>29</v>
      </c>
      <c r="F663" s="415">
        <v>54</v>
      </c>
      <c r="G663" s="386"/>
      <c r="H663" s="305"/>
      <c r="I663" s="462"/>
    </row>
    <row r="664" s="286" customFormat="1" customHeight="1" spans="1:9">
      <c r="A664" s="267">
        <v>18</v>
      </c>
      <c r="B664" s="417" t="s">
        <v>487</v>
      </c>
      <c r="C664" s="419" t="s">
        <v>488</v>
      </c>
      <c r="D664" s="419"/>
      <c r="E664" s="415" t="s">
        <v>143</v>
      </c>
      <c r="F664" s="415">
        <v>6.6</v>
      </c>
      <c r="G664" s="386"/>
      <c r="H664" s="305"/>
      <c r="I664" s="462"/>
    </row>
    <row r="665" s="286" customFormat="1" customHeight="1" spans="1:9">
      <c r="A665" s="267">
        <v>0</v>
      </c>
      <c r="B665" s="417" t="s">
        <v>489</v>
      </c>
      <c r="C665" s="419" t="s">
        <v>488</v>
      </c>
      <c r="D665" s="419"/>
      <c r="E665" s="415" t="s">
        <v>132</v>
      </c>
      <c r="F665" s="415">
        <v>400</v>
      </c>
      <c r="G665" s="386"/>
      <c r="H665" s="305"/>
      <c r="I665" s="462"/>
    </row>
    <row r="666" s="286" customFormat="1" customHeight="1" spans="1:9">
      <c r="A666" s="267">
        <v>19</v>
      </c>
      <c r="B666" s="417" t="s">
        <v>625</v>
      </c>
      <c r="C666" s="419" t="s">
        <v>626</v>
      </c>
      <c r="D666" s="419"/>
      <c r="E666" s="415" t="s">
        <v>627</v>
      </c>
      <c r="F666" s="415">
        <v>1</v>
      </c>
      <c r="G666" s="386"/>
      <c r="H666" s="305"/>
      <c r="I666" s="305"/>
    </row>
    <row r="667" s="286" customFormat="1" customHeight="1" spans="1:9">
      <c r="A667" s="267">
        <v>20</v>
      </c>
      <c r="B667" s="417" t="s">
        <v>491</v>
      </c>
      <c r="C667" s="419" t="s">
        <v>492</v>
      </c>
      <c r="D667" s="419"/>
      <c r="E667" s="415" t="s">
        <v>143</v>
      </c>
      <c r="F667" s="461">
        <v>6.66</v>
      </c>
      <c r="G667" s="386"/>
      <c r="H667" s="305"/>
      <c r="I667" s="462"/>
    </row>
    <row r="668" s="286" customFormat="1" customHeight="1" spans="1:9">
      <c r="A668" s="267">
        <v>0</v>
      </c>
      <c r="B668" s="417" t="s">
        <v>489</v>
      </c>
      <c r="C668" s="419" t="s">
        <v>493</v>
      </c>
      <c r="D668" s="419"/>
      <c r="E668" s="415" t="s">
        <v>132</v>
      </c>
      <c r="F668" s="415">
        <v>200</v>
      </c>
      <c r="G668" s="386"/>
      <c r="H668" s="305"/>
      <c r="I668" s="462"/>
    </row>
    <row r="669" s="286" customFormat="1" customHeight="1" spans="1:9">
      <c r="A669" s="267">
        <v>0</v>
      </c>
      <c r="B669" s="417" t="s">
        <v>489</v>
      </c>
      <c r="C669" s="419" t="s">
        <v>628</v>
      </c>
      <c r="D669" s="419"/>
      <c r="E669" s="415" t="s">
        <v>132</v>
      </c>
      <c r="F669" s="415">
        <v>50</v>
      </c>
      <c r="G669" s="386"/>
      <c r="H669" s="305"/>
      <c r="I669" s="305"/>
    </row>
    <row r="670" s="286" customFormat="1" customHeight="1" spans="1:9">
      <c r="A670" s="267">
        <v>0</v>
      </c>
      <c r="B670" s="417" t="s">
        <v>489</v>
      </c>
      <c r="C670" s="419" t="s">
        <v>494</v>
      </c>
      <c r="D670" s="419"/>
      <c r="E670" s="415" t="s">
        <v>132</v>
      </c>
      <c r="F670" s="415">
        <v>300</v>
      </c>
      <c r="G670" s="386"/>
      <c r="H670" s="305"/>
      <c r="I670" s="305"/>
    </row>
    <row r="671" s="286" customFormat="1" customHeight="1" spans="1:9">
      <c r="A671" s="267">
        <v>0</v>
      </c>
      <c r="B671" s="417" t="s">
        <v>489</v>
      </c>
      <c r="C671" s="419" t="s">
        <v>629</v>
      </c>
      <c r="D671" s="419"/>
      <c r="E671" s="415" t="s">
        <v>132</v>
      </c>
      <c r="F671" s="415">
        <v>300</v>
      </c>
      <c r="G671" s="386"/>
      <c r="H671" s="305"/>
      <c r="I671" s="305"/>
    </row>
    <row r="672" s="286" customFormat="1" customHeight="1" spans="1:9">
      <c r="A672" s="267">
        <v>21</v>
      </c>
      <c r="B672" s="417" t="s">
        <v>499</v>
      </c>
      <c r="C672" s="419" t="s">
        <v>496</v>
      </c>
      <c r="D672" s="419"/>
      <c r="E672" s="415" t="s">
        <v>497</v>
      </c>
      <c r="F672" s="446">
        <v>0.15</v>
      </c>
      <c r="G672" s="386"/>
      <c r="H672" s="305"/>
      <c r="I672" s="305"/>
    </row>
    <row r="673" s="286" customFormat="1" customHeight="1" spans="1:9">
      <c r="A673" s="267">
        <v>0</v>
      </c>
      <c r="B673" s="417" t="s">
        <v>489</v>
      </c>
      <c r="C673" s="419" t="s">
        <v>630</v>
      </c>
      <c r="D673" s="419"/>
      <c r="E673" s="415" t="s">
        <v>132</v>
      </c>
      <c r="F673" s="446">
        <v>151.5</v>
      </c>
      <c r="G673" s="386"/>
      <c r="H673" s="305"/>
      <c r="I673" s="305"/>
    </row>
    <row r="674" s="286" customFormat="1" customHeight="1" spans="1:9">
      <c r="A674" s="267">
        <v>22</v>
      </c>
      <c r="B674" s="417" t="s">
        <v>499</v>
      </c>
      <c r="C674" s="419" t="s">
        <v>496</v>
      </c>
      <c r="D674" s="419"/>
      <c r="E674" s="415" t="s">
        <v>497</v>
      </c>
      <c r="F674" s="446">
        <v>0.05</v>
      </c>
      <c r="G674" s="386"/>
      <c r="H674" s="305"/>
      <c r="I674" s="305"/>
    </row>
    <row r="675" s="286" customFormat="1" customHeight="1" spans="1:9">
      <c r="A675" s="267">
        <v>0</v>
      </c>
      <c r="B675" s="417" t="s">
        <v>489</v>
      </c>
      <c r="C675" s="419" t="s">
        <v>500</v>
      </c>
      <c r="D675" s="419"/>
      <c r="E675" s="415" t="s">
        <v>132</v>
      </c>
      <c r="F675" s="446">
        <v>50.5</v>
      </c>
      <c r="G675" s="386"/>
      <c r="H675" s="305"/>
      <c r="I675" s="305"/>
    </row>
    <row r="676" s="286" customFormat="1" customHeight="1" spans="1:9">
      <c r="A676" s="267">
        <v>23</v>
      </c>
      <c r="B676" s="417" t="s">
        <v>499</v>
      </c>
      <c r="C676" s="419" t="s">
        <v>496</v>
      </c>
      <c r="D676" s="419"/>
      <c r="E676" s="415" t="s">
        <v>497</v>
      </c>
      <c r="F676" s="446">
        <v>0.05</v>
      </c>
      <c r="G676" s="386"/>
      <c r="H676" s="305"/>
      <c r="I676" s="305"/>
    </row>
    <row r="677" s="286" customFormat="1" customHeight="1" spans="1:9">
      <c r="A677" s="267">
        <v>0</v>
      </c>
      <c r="B677" s="417" t="s">
        <v>489</v>
      </c>
      <c r="C677" s="419" t="s">
        <v>500</v>
      </c>
      <c r="D677" s="419"/>
      <c r="E677" s="415" t="s">
        <v>132</v>
      </c>
      <c r="F677" s="446">
        <v>50.5</v>
      </c>
      <c r="G677" s="386"/>
      <c r="H677" s="305"/>
      <c r="I677" s="305"/>
    </row>
    <row r="678" s="286" customFormat="1" customHeight="1" spans="1:9">
      <c r="A678" s="267">
        <v>24</v>
      </c>
      <c r="B678" s="417" t="s">
        <v>501</v>
      </c>
      <c r="C678" s="419" t="s">
        <v>496</v>
      </c>
      <c r="D678" s="419"/>
      <c r="E678" s="415" t="s">
        <v>497</v>
      </c>
      <c r="F678" s="446">
        <v>0.05</v>
      </c>
      <c r="G678" s="386"/>
      <c r="H678" s="305"/>
      <c r="I678" s="305"/>
    </row>
    <row r="679" s="286" customFormat="1" customHeight="1" spans="1:9">
      <c r="A679" s="267">
        <v>0</v>
      </c>
      <c r="B679" s="417" t="s">
        <v>489</v>
      </c>
      <c r="C679" s="419" t="s">
        <v>502</v>
      </c>
      <c r="D679" s="419"/>
      <c r="E679" s="415" t="s">
        <v>132</v>
      </c>
      <c r="F679" s="446">
        <v>50.5</v>
      </c>
      <c r="G679" s="386"/>
      <c r="H679" s="305"/>
      <c r="I679" s="305"/>
    </row>
    <row r="680" s="286" customFormat="1" customHeight="1" spans="1:9">
      <c r="A680" s="267">
        <v>25</v>
      </c>
      <c r="B680" s="417" t="s">
        <v>586</v>
      </c>
      <c r="C680" s="419" t="s">
        <v>496</v>
      </c>
      <c r="D680" s="419"/>
      <c r="E680" s="415" t="s">
        <v>497</v>
      </c>
      <c r="F680" s="446">
        <v>0.03</v>
      </c>
      <c r="G680" s="386"/>
      <c r="H680" s="305"/>
      <c r="I680" s="305"/>
    </row>
    <row r="681" s="286" customFormat="1" customHeight="1" spans="1:9">
      <c r="A681" s="267">
        <v>0</v>
      </c>
      <c r="B681" s="417" t="s">
        <v>489</v>
      </c>
      <c r="C681" s="419" t="s">
        <v>631</v>
      </c>
      <c r="D681" s="419"/>
      <c r="E681" s="415" t="s">
        <v>132</v>
      </c>
      <c r="F681" s="446">
        <v>30.3</v>
      </c>
      <c r="G681" s="386"/>
      <c r="H681" s="305"/>
      <c r="I681" s="305"/>
    </row>
    <row r="682" s="286" customFormat="1" customHeight="1" spans="1:9">
      <c r="A682" s="267">
        <v>26</v>
      </c>
      <c r="B682" s="417" t="s">
        <v>503</v>
      </c>
      <c r="C682" s="419" t="s">
        <v>496</v>
      </c>
      <c r="D682" s="419"/>
      <c r="E682" s="415" t="s">
        <v>497</v>
      </c>
      <c r="F682" s="446">
        <v>0.12</v>
      </c>
      <c r="G682" s="386"/>
      <c r="H682" s="305"/>
      <c r="I682" s="305"/>
    </row>
    <row r="683" s="286" customFormat="1" customHeight="1" spans="1:9">
      <c r="A683" s="267">
        <v>0</v>
      </c>
      <c r="B683" s="417" t="s">
        <v>489</v>
      </c>
      <c r="C683" s="419" t="s">
        <v>632</v>
      </c>
      <c r="D683" s="419"/>
      <c r="E683" s="415" t="s">
        <v>132</v>
      </c>
      <c r="F683" s="446">
        <v>121.2</v>
      </c>
      <c r="G683" s="386"/>
      <c r="H683" s="305"/>
      <c r="I683" s="305"/>
    </row>
    <row r="684" s="286" customFormat="1" customHeight="1" spans="1:9">
      <c r="A684" s="267">
        <v>27</v>
      </c>
      <c r="B684" s="417" t="s">
        <v>501</v>
      </c>
      <c r="C684" s="419" t="s">
        <v>496</v>
      </c>
      <c r="D684" s="419"/>
      <c r="E684" s="415" t="s">
        <v>497</v>
      </c>
      <c r="F684" s="446">
        <v>0.1</v>
      </c>
      <c r="G684" s="386"/>
      <c r="H684" s="305"/>
      <c r="I684" s="305"/>
    </row>
    <row r="685" s="286" customFormat="1" customHeight="1" spans="1:9">
      <c r="A685" s="267">
        <v>0</v>
      </c>
      <c r="B685" s="417" t="s">
        <v>489</v>
      </c>
      <c r="C685" s="419" t="s">
        <v>588</v>
      </c>
      <c r="D685" s="419"/>
      <c r="E685" s="415" t="s">
        <v>132</v>
      </c>
      <c r="F685" s="446">
        <v>101</v>
      </c>
      <c r="G685" s="386"/>
      <c r="H685" s="305"/>
      <c r="I685" s="305"/>
    </row>
    <row r="686" s="286" customFormat="1" customHeight="1" spans="1:9">
      <c r="A686" s="267">
        <v>28</v>
      </c>
      <c r="B686" s="417" t="s">
        <v>503</v>
      </c>
      <c r="C686" s="419" t="s">
        <v>496</v>
      </c>
      <c r="D686" s="419"/>
      <c r="E686" s="415" t="s">
        <v>497</v>
      </c>
      <c r="F686" s="446">
        <v>0.1</v>
      </c>
      <c r="G686" s="386"/>
      <c r="H686" s="305"/>
      <c r="I686" s="305"/>
    </row>
    <row r="687" s="286" customFormat="1" customHeight="1" spans="1:9">
      <c r="A687" s="267">
        <v>0</v>
      </c>
      <c r="B687" s="417" t="s">
        <v>489</v>
      </c>
      <c r="C687" s="419" t="s">
        <v>509</v>
      </c>
      <c r="D687" s="419"/>
      <c r="E687" s="415" t="s">
        <v>132</v>
      </c>
      <c r="F687" s="446">
        <v>101</v>
      </c>
      <c r="G687" s="386"/>
      <c r="H687" s="305"/>
      <c r="I687" s="305"/>
    </row>
    <row r="688" s="286" customFormat="1" customHeight="1" spans="1:9">
      <c r="A688" s="267">
        <v>29</v>
      </c>
      <c r="B688" s="417" t="s">
        <v>503</v>
      </c>
      <c r="C688" s="419" t="s">
        <v>496</v>
      </c>
      <c r="D688" s="419"/>
      <c r="E688" s="415" t="s">
        <v>497</v>
      </c>
      <c r="F688" s="446">
        <v>0.2</v>
      </c>
      <c r="G688" s="386"/>
      <c r="H688" s="305"/>
      <c r="I688" s="305"/>
    </row>
    <row r="689" s="286" customFormat="1" customHeight="1" spans="1:9">
      <c r="A689" s="267">
        <v>0</v>
      </c>
      <c r="B689" s="417" t="s">
        <v>489</v>
      </c>
      <c r="C689" s="449" t="s">
        <v>509</v>
      </c>
      <c r="D689" s="449"/>
      <c r="E689" s="415" t="s">
        <v>132</v>
      </c>
      <c r="F689" s="446">
        <v>202</v>
      </c>
      <c r="G689" s="386"/>
      <c r="H689" s="305"/>
      <c r="I689" s="305"/>
    </row>
    <row r="690" s="286" customFormat="1" customHeight="1" spans="1:9">
      <c r="A690" s="267">
        <v>30</v>
      </c>
      <c r="B690" s="417" t="s">
        <v>633</v>
      </c>
      <c r="C690" s="449" t="s">
        <v>634</v>
      </c>
      <c r="D690" s="449"/>
      <c r="E690" s="415" t="s">
        <v>635</v>
      </c>
      <c r="F690" s="446">
        <v>28500</v>
      </c>
      <c r="G690" s="386"/>
      <c r="H690" s="305"/>
      <c r="I690" s="305"/>
    </row>
    <row r="691" s="286" customFormat="1" customHeight="1" spans="1:9">
      <c r="A691" s="267">
        <v>0</v>
      </c>
      <c r="B691" s="419"/>
      <c r="C691" s="416" t="s">
        <v>537</v>
      </c>
      <c r="D691" s="416"/>
      <c r="E691" s="415">
        <v>0</v>
      </c>
      <c r="F691" s="415">
        <v>0</v>
      </c>
      <c r="G691" s="386"/>
      <c r="H691" s="305"/>
      <c r="I691" s="305"/>
    </row>
    <row r="692" s="286" customFormat="1" customHeight="1" spans="1:9">
      <c r="A692" s="267">
        <v>1</v>
      </c>
      <c r="B692" s="417" t="s">
        <v>636</v>
      </c>
      <c r="C692" s="449" t="s">
        <v>637</v>
      </c>
      <c r="D692" s="449"/>
      <c r="E692" s="415" t="s">
        <v>31</v>
      </c>
      <c r="F692" s="415">
        <v>2</v>
      </c>
      <c r="G692" s="386"/>
      <c r="H692" s="305"/>
      <c r="I692" s="305"/>
    </row>
    <row r="693" s="286" customFormat="1" customHeight="1" spans="1:9">
      <c r="A693" s="267">
        <v>2</v>
      </c>
      <c r="B693" s="417" t="s">
        <v>638</v>
      </c>
      <c r="C693" s="449" t="s">
        <v>639</v>
      </c>
      <c r="D693" s="449"/>
      <c r="E693" s="415" t="s">
        <v>542</v>
      </c>
      <c r="F693" s="463">
        <v>6.8</v>
      </c>
      <c r="G693" s="386"/>
      <c r="H693" s="305"/>
      <c r="I693" s="305"/>
    </row>
    <row r="694" s="286" customFormat="1" customHeight="1" spans="1:9">
      <c r="A694" s="267">
        <v>0</v>
      </c>
      <c r="B694" s="417" t="s">
        <v>489</v>
      </c>
      <c r="C694" s="449" t="s">
        <v>640</v>
      </c>
      <c r="D694" s="449"/>
      <c r="E694" s="415" t="s">
        <v>29</v>
      </c>
      <c r="F694" s="415">
        <v>56.56</v>
      </c>
      <c r="G694" s="386"/>
      <c r="H694" s="305"/>
      <c r="I694" s="305"/>
    </row>
    <row r="695" s="286" customFormat="1" customHeight="1" spans="1:9">
      <c r="A695" s="267">
        <v>0</v>
      </c>
      <c r="B695" s="417" t="s">
        <v>489</v>
      </c>
      <c r="C695" s="449" t="s">
        <v>641</v>
      </c>
      <c r="D695" s="449"/>
      <c r="E695" s="415" t="s">
        <v>29</v>
      </c>
      <c r="F695" s="415">
        <v>10.1</v>
      </c>
      <c r="G695" s="386"/>
      <c r="H695" s="305"/>
      <c r="I695" s="305"/>
    </row>
    <row r="696" s="286" customFormat="1" customHeight="1" spans="1:9">
      <c r="A696" s="267">
        <v>0</v>
      </c>
      <c r="B696" s="417" t="s">
        <v>489</v>
      </c>
      <c r="C696" s="449" t="s">
        <v>642</v>
      </c>
      <c r="D696" s="449"/>
      <c r="E696" s="415" t="s">
        <v>29</v>
      </c>
      <c r="F696" s="415">
        <v>2.02</v>
      </c>
      <c r="G696" s="386"/>
      <c r="H696" s="305"/>
      <c r="I696" s="305"/>
    </row>
    <row r="697" s="286" customFormat="1" customHeight="1" spans="1:9">
      <c r="A697" s="267">
        <v>0</v>
      </c>
      <c r="B697" s="417" t="s">
        <v>489</v>
      </c>
      <c r="C697" s="449" t="s">
        <v>643</v>
      </c>
      <c r="D697" s="449"/>
      <c r="E697" s="415" t="s">
        <v>29</v>
      </c>
      <c r="F697" s="415">
        <v>6.06</v>
      </c>
      <c r="G697" s="386"/>
      <c r="H697" s="305"/>
      <c r="I697" s="305"/>
    </row>
    <row r="698" s="286" customFormat="1" customHeight="1" spans="1:9">
      <c r="A698" s="267">
        <v>0</v>
      </c>
      <c r="B698" s="417" t="s">
        <v>489</v>
      </c>
      <c r="C698" s="449" t="s">
        <v>644</v>
      </c>
      <c r="D698" s="449"/>
      <c r="E698" s="415" t="s">
        <v>29</v>
      </c>
      <c r="F698" s="415">
        <v>4.04</v>
      </c>
      <c r="G698" s="386"/>
      <c r="H698" s="305"/>
      <c r="I698" s="305"/>
    </row>
    <row r="699" s="286" customFormat="1" customHeight="1" spans="1:9">
      <c r="A699" s="267">
        <v>3</v>
      </c>
      <c r="B699" s="417" t="s">
        <v>645</v>
      </c>
      <c r="C699" s="449" t="s">
        <v>646</v>
      </c>
      <c r="D699" s="449"/>
      <c r="E699" s="415" t="s">
        <v>647</v>
      </c>
      <c r="F699" s="415">
        <v>0.6</v>
      </c>
      <c r="G699" s="386"/>
      <c r="H699" s="305"/>
      <c r="I699" s="305"/>
    </row>
    <row r="700" s="286" customFormat="1" customHeight="1" spans="1:9">
      <c r="A700" s="267">
        <v>0</v>
      </c>
      <c r="B700" s="417" t="s">
        <v>489</v>
      </c>
      <c r="C700" s="449" t="s">
        <v>648</v>
      </c>
      <c r="D700" s="449"/>
      <c r="E700" s="415" t="s">
        <v>490</v>
      </c>
      <c r="F700" s="415">
        <v>1010</v>
      </c>
      <c r="G700" s="386"/>
      <c r="H700" s="305"/>
      <c r="I700" s="305"/>
    </row>
    <row r="701" s="286" customFormat="1" customHeight="1" spans="1:9">
      <c r="A701" s="267">
        <v>0</v>
      </c>
      <c r="B701" s="417" t="s">
        <v>489</v>
      </c>
      <c r="C701" s="449" t="s">
        <v>649</v>
      </c>
      <c r="D701" s="449"/>
      <c r="E701" s="415" t="s">
        <v>490</v>
      </c>
      <c r="F701" s="415">
        <v>2424</v>
      </c>
      <c r="G701" s="386"/>
      <c r="H701" s="305"/>
      <c r="I701" s="305"/>
    </row>
    <row r="702" s="286" customFormat="1" customHeight="1" spans="1:9">
      <c r="A702" s="267">
        <v>0</v>
      </c>
      <c r="B702" s="417" t="s">
        <v>489</v>
      </c>
      <c r="C702" s="449" t="s">
        <v>650</v>
      </c>
      <c r="D702" s="449"/>
      <c r="E702" s="415" t="s">
        <v>490</v>
      </c>
      <c r="F702" s="415">
        <v>404</v>
      </c>
      <c r="G702" s="386"/>
      <c r="H702" s="305"/>
      <c r="I702" s="305"/>
    </row>
    <row r="703" s="286" customFormat="1" customHeight="1" spans="1:9">
      <c r="A703" s="267">
        <v>0</v>
      </c>
      <c r="B703" s="419"/>
      <c r="C703" s="416" t="s">
        <v>548</v>
      </c>
      <c r="D703" s="416"/>
      <c r="E703" s="415">
        <v>0</v>
      </c>
      <c r="F703" s="415">
        <v>0</v>
      </c>
      <c r="G703" s="386"/>
      <c r="H703" s="305"/>
      <c r="I703" s="305"/>
    </row>
    <row r="704" s="286" customFormat="1" customHeight="1" spans="1:9">
      <c r="A704" s="267">
        <v>1</v>
      </c>
      <c r="B704" s="417" t="s">
        <v>549</v>
      </c>
      <c r="C704" s="449" t="s">
        <v>550</v>
      </c>
      <c r="D704" s="449"/>
      <c r="E704" s="415" t="s">
        <v>551</v>
      </c>
      <c r="F704" s="415">
        <v>50</v>
      </c>
      <c r="G704" s="386"/>
      <c r="H704" s="305"/>
      <c r="I704" s="305"/>
    </row>
    <row r="705" s="286" customFormat="1" customHeight="1" spans="1:9">
      <c r="A705" s="267">
        <v>0</v>
      </c>
      <c r="B705" s="417" t="s">
        <v>489</v>
      </c>
      <c r="C705" s="449" t="s">
        <v>552</v>
      </c>
      <c r="D705" s="449"/>
      <c r="E705" s="415" t="s">
        <v>490</v>
      </c>
      <c r="F705" s="415">
        <v>300</v>
      </c>
      <c r="G705" s="386"/>
      <c r="H705" s="305"/>
      <c r="I705" s="305"/>
    </row>
    <row r="706" s="286" customFormat="1" customHeight="1" spans="1:9">
      <c r="A706" s="267">
        <v>0</v>
      </c>
      <c r="B706" s="417" t="s">
        <v>489</v>
      </c>
      <c r="C706" s="449" t="s">
        <v>553</v>
      </c>
      <c r="D706" s="449"/>
      <c r="E706" s="415" t="s">
        <v>490</v>
      </c>
      <c r="F706" s="415">
        <v>200</v>
      </c>
      <c r="G706" s="386"/>
      <c r="H706" s="305"/>
      <c r="I706" s="305"/>
    </row>
    <row r="707" s="286" customFormat="1" customHeight="1" spans="1:9">
      <c r="A707" s="267">
        <v>2</v>
      </c>
      <c r="B707" s="417" t="s">
        <v>651</v>
      </c>
      <c r="C707" s="449" t="s">
        <v>652</v>
      </c>
      <c r="D707" s="449"/>
      <c r="E707" s="415" t="s">
        <v>31</v>
      </c>
      <c r="F707" s="415">
        <v>2</v>
      </c>
      <c r="G707" s="386"/>
      <c r="H707" s="305"/>
      <c r="I707" s="305"/>
    </row>
    <row r="708" s="286" customFormat="1" customHeight="1" spans="1:9">
      <c r="A708" s="267">
        <v>3</v>
      </c>
      <c r="B708" s="417" t="s">
        <v>554</v>
      </c>
      <c r="C708" s="449" t="s">
        <v>555</v>
      </c>
      <c r="D708" s="449"/>
      <c r="E708" s="415" t="s">
        <v>556</v>
      </c>
      <c r="F708" s="415">
        <v>1</v>
      </c>
      <c r="G708" s="386"/>
      <c r="H708" s="305"/>
      <c r="I708" s="305"/>
    </row>
    <row r="709" s="381" customFormat="1" customHeight="1" spans="1:9">
      <c r="A709" s="428" t="s">
        <v>574</v>
      </c>
      <c r="B709" s="428"/>
      <c r="C709" s="429" t="s">
        <v>575</v>
      </c>
      <c r="D709" s="429"/>
      <c r="E709" s="429"/>
      <c r="F709" s="430"/>
      <c r="G709" s="430"/>
      <c r="H709" s="430"/>
      <c r="I709" s="430"/>
    </row>
    <row r="710" s="286" customFormat="1" customHeight="1" spans="1:9">
      <c r="A710" s="267">
        <v>0</v>
      </c>
      <c r="B710" s="419"/>
      <c r="C710" s="451" t="s">
        <v>280</v>
      </c>
      <c r="D710" s="451"/>
      <c r="E710" s="415">
        <v>0</v>
      </c>
      <c r="F710" s="415">
        <v>0</v>
      </c>
      <c r="G710" s="386"/>
      <c r="H710" s="305"/>
      <c r="I710" s="305"/>
    </row>
    <row r="711" s="286" customFormat="1" customHeight="1" spans="1:9">
      <c r="A711" s="267">
        <v>0</v>
      </c>
      <c r="B711" s="417"/>
      <c r="C711" s="417" t="s">
        <v>481</v>
      </c>
      <c r="D711" s="417"/>
      <c r="E711" s="415"/>
      <c r="F711" s="415"/>
      <c r="G711" s="386"/>
      <c r="H711" s="305"/>
      <c r="I711" s="305"/>
    </row>
    <row r="712" s="286" customFormat="1" customHeight="1" spans="1:9">
      <c r="A712" s="267">
        <v>1</v>
      </c>
      <c r="B712" s="417" t="s">
        <v>482</v>
      </c>
      <c r="C712" s="419" t="s">
        <v>483</v>
      </c>
      <c r="D712" s="419"/>
      <c r="E712" s="415" t="s">
        <v>31</v>
      </c>
      <c r="F712" s="415">
        <v>12</v>
      </c>
      <c r="G712" s="386"/>
      <c r="H712" s="305"/>
      <c r="I712" s="305"/>
    </row>
    <row r="713" s="286" customFormat="1" customHeight="1" spans="1:9">
      <c r="A713" s="267">
        <v>2</v>
      </c>
      <c r="B713" s="417" t="s">
        <v>485</v>
      </c>
      <c r="C713" s="419" t="s">
        <v>578</v>
      </c>
      <c r="D713" s="419"/>
      <c r="E713" s="415" t="s">
        <v>31</v>
      </c>
      <c r="F713" s="415">
        <v>2</v>
      </c>
      <c r="G713" s="386"/>
      <c r="H713" s="305"/>
      <c r="I713" s="305"/>
    </row>
    <row r="714" s="286" customFormat="1" customHeight="1" spans="1:9">
      <c r="A714" s="267">
        <v>3</v>
      </c>
      <c r="B714" s="417" t="s">
        <v>487</v>
      </c>
      <c r="C714" s="419" t="s">
        <v>488</v>
      </c>
      <c r="D714" s="419"/>
      <c r="E714" s="415" t="s">
        <v>143</v>
      </c>
      <c r="F714" s="415">
        <v>0.66</v>
      </c>
      <c r="G714" s="386"/>
      <c r="H714" s="305"/>
      <c r="I714" s="462"/>
    </row>
    <row r="715" s="286" customFormat="1" customHeight="1" spans="1:9">
      <c r="A715" s="267">
        <v>0</v>
      </c>
      <c r="B715" s="417" t="s">
        <v>489</v>
      </c>
      <c r="C715" s="419" t="s">
        <v>488</v>
      </c>
      <c r="D715" s="419"/>
      <c r="E715" s="415" t="s">
        <v>490</v>
      </c>
      <c r="F715" s="415">
        <v>40</v>
      </c>
      <c r="G715" s="386"/>
      <c r="H715" s="305"/>
      <c r="I715" s="305"/>
    </row>
    <row r="716" s="286" customFormat="1" customHeight="1" spans="1:9">
      <c r="A716" s="267">
        <v>4</v>
      </c>
      <c r="B716" s="417" t="s">
        <v>491</v>
      </c>
      <c r="C716" s="419" t="s">
        <v>492</v>
      </c>
      <c r="D716" s="419"/>
      <c r="E716" s="415" t="s">
        <v>143</v>
      </c>
      <c r="F716" s="461">
        <v>0.18</v>
      </c>
      <c r="G716" s="386"/>
      <c r="H716" s="305"/>
      <c r="I716" s="462"/>
    </row>
    <row r="717" s="286" customFormat="1" customHeight="1" spans="1:9">
      <c r="A717" s="267">
        <v>0</v>
      </c>
      <c r="B717" s="417" t="s">
        <v>489</v>
      </c>
      <c r="C717" s="419" t="s">
        <v>493</v>
      </c>
      <c r="D717" s="419"/>
      <c r="E717" s="415" t="s">
        <v>490</v>
      </c>
      <c r="F717" s="415">
        <v>12</v>
      </c>
      <c r="G717" s="386"/>
      <c r="H717" s="305"/>
      <c r="I717" s="305"/>
    </row>
    <row r="718" s="286" customFormat="1" customHeight="1" spans="1:9">
      <c r="A718" s="267">
        <v>0</v>
      </c>
      <c r="B718" s="417" t="s">
        <v>489</v>
      </c>
      <c r="C718" s="419" t="s">
        <v>494</v>
      </c>
      <c r="D718" s="419"/>
      <c r="E718" s="415" t="s">
        <v>490</v>
      </c>
      <c r="F718" s="415">
        <v>12</v>
      </c>
      <c r="G718" s="386"/>
      <c r="H718" s="305"/>
      <c r="I718" s="305"/>
    </row>
    <row r="719" s="286" customFormat="1" customHeight="1" spans="1:9">
      <c r="A719" s="267">
        <v>5</v>
      </c>
      <c r="B719" s="417" t="s">
        <v>495</v>
      </c>
      <c r="C719" s="419" t="s">
        <v>496</v>
      </c>
      <c r="D719" s="419"/>
      <c r="E719" s="415" t="s">
        <v>497</v>
      </c>
      <c r="F719" s="446">
        <v>0.42</v>
      </c>
      <c r="G719" s="386"/>
      <c r="H719" s="305"/>
      <c r="I719" s="305"/>
    </row>
    <row r="720" s="286" customFormat="1" customHeight="1" spans="1:9">
      <c r="A720" s="267">
        <v>0</v>
      </c>
      <c r="B720" s="417" t="s">
        <v>489</v>
      </c>
      <c r="C720" s="419" t="s">
        <v>498</v>
      </c>
      <c r="D720" s="419"/>
      <c r="E720" s="415" t="s">
        <v>132</v>
      </c>
      <c r="F720" s="446">
        <v>424.2</v>
      </c>
      <c r="G720" s="386"/>
      <c r="H720" s="305"/>
      <c r="I720" s="305"/>
    </row>
    <row r="721" s="286" customFormat="1" customHeight="1" spans="1:9">
      <c r="A721" s="267">
        <v>6</v>
      </c>
      <c r="B721" s="417" t="s">
        <v>499</v>
      </c>
      <c r="C721" s="419" t="s">
        <v>496</v>
      </c>
      <c r="D721" s="419"/>
      <c r="E721" s="415" t="s">
        <v>497</v>
      </c>
      <c r="F721" s="446">
        <v>0.21</v>
      </c>
      <c r="G721" s="386"/>
      <c r="H721" s="305"/>
      <c r="I721" s="305"/>
    </row>
    <row r="722" s="286" customFormat="1" customHeight="1" spans="1:9">
      <c r="A722" s="267">
        <v>0</v>
      </c>
      <c r="B722" s="417" t="s">
        <v>489</v>
      </c>
      <c r="C722" s="419" t="s">
        <v>500</v>
      </c>
      <c r="D722" s="419"/>
      <c r="E722" s="415" t="s">
        <v>132</v>
      </c>
      <c r="F722" s="446">
        <v>212.1</v>
      </c>
      <c r="G722" s="386"/>
      <c r="H722" s="305"/>
      <c r="I722" s="305"/>
    </row>
    <row r="723" s="286" customFormat="1" customHeight="1" spans="1:9">
      <c r="A723" s="267">
        <v>7</v>
      </c>
      <c r="B723" s="417" t="s">
        <v>501</v>
      </c>
      <c r="C723" s="419" t="s">
        <v>496</v>
      </c>
      <c r="D723" s="419"/>
      <c r="E723" s="415" t="s">
        <v>497</v>
      </c>
      <c r="F723" s="446">
        <v>0.21</v>
      </c>
      <c r="G723" s="386"/>
      <c r="H723" s="305"/>
      <c r="I723" s="305"/>
    </row>
    <row r="724" s="286" customFormat="1" customHeight="1" spans="1:9">
      <c r="A724" s="267">
        <v>0</v>
      </c>
      <c r="B724" s="417" t="s">
        <v>489</v>
      </c>
      <c r="C724" s="419" t="s">
        <v>502</v>
      </c>
      <c r="D724" s="419"/>
      <c r="E724" s="415" t="s">
        <v>132</v>
      </c>
      <c r="F724" s="446">
        <v>212.1</v>
      </c>
      <c r="G724" s="386"/>
      <c r="H724" s="305"/>
      <c r="I724" s="305"/>
    </row>
    <row r="725" s="286" customFormat="1" customHeight="1" spans="1:9">
      <c r="A725" s="267">
        <v>8</v>
      </c>
      <c r="B725" s="417" t="s">
        <v>503</v>
      </c>
      <c r="C725" s="419" t="s">
        <v>496</v>
      </c>
      <c r="D725" s="419"/>
      <c r="E725" s="415" t="s">
        <v>497</v>
      </c>
      <c r="F725" s="446">
        <v>0.42</v>
      </c>
      <c r="G725" s="386"/>
      <c r="H725" s="305"/>
      <c r="I725" s="305"/>
    </row>
    <row r="726" s="286" customFormat="1" customHeight="1" spans="1:9">
      <c r="A726" s="267">
        <v>0</v>
      </c>
      <c r="B726" s="417" t="s">
        <v>489</v>
      </c>
      <c r="C726" s="419" t="s">
        <v>508</v>
      </c>
      <c r="D726" s="419"/>
      <c r="E726" s="415" t="s">
        <v>132</v>
      </c>
      <c r="F726" s="415">
        <v>424.2</v>
      </c>
      <c r="G726" s="386"/>
      <c r="H726" s="305"/>
      <c r="I726" s="305"/>
    </row>
    <row r="727" s="286" customFormat="1" customHeight="1" spans="1:9">
      <c r="A727" s="267">
        <v>9</v>
      </c>
      <c r="B727" s="417" t="s">
        <v>505</v>
      </c>
      <c r="C727" s="419" t="s">
        <v>506</v>
      </c>
      <c r="D727" s="419"/>
      <c r="E727" s="415" t="s">
        <v>497</v>
      </c>
      <c r="F727" s="446">
        <v>0.42</v>
      </c>
      <c r="G727" s="386"/>
      <c r="H727" s="305"/>
      <c r="I727" s="305"/>
    </row>
    <row r="728" s="286" customFormat="1" customHeight="1" spans="1:9">
      <c r="A728" s="267">
        <v>0</v>
      </c>
      <c r="B728" s="417" t="s">
        <v>489</v>
      </c>
      <c r="C728" s="419" t="s">
        <v>507</v>
      </c>
      <c r="D728" s="419"/>
      <c r="E728" s="415" t="s">
        <v>132</v>
      </c>
      <c r="F728" s="446">
        <v>426.3</v>
      </c>
      <c r="G728" s="386"/>
      <c r="H728" s="305"/>
      <c r="I728" s="305"/>
    </row>
    <row r="729" s="286" customFormat="1" customHeight="1" spans="1:9">
      <c r="A729" s="267">
        <v>10</v>
      </c>
      <c r="B729" s="417" t="s">
        <v>503</v>
      </c>
      <c r="C729" s="419" t="s">
        <v>496</v>
      </c>
      <c r="D729" s="419"/>
      <c r="E729" s="415" t="s">
        <v>497</v>
      </c>
      <c r="F729" s="446">
        <v>0.84</v>
      </c>
      <c r="G729" s="386"/>
      <c r="H729" s="305"/>
      <c r="I729" s="305"/>
    </row>
    <row r="730" s="286" customFormat="1" customHeight="1" spans="1:9">
      <c r="A730" s="267">
        <v>0</v>
      </c>
      <c r="B730" s="417" t="s">
        <v>489</v>
      </c>
      <c r="C730" s="419" t="s">
        <v>509</v>
      </c>
      <c r="D730" s="419"/>
      <c r="E730" s="415" t="s">
        <v>132</v>
      </c>
      <c r="F730" s="446">
        <v>848.4</v>
      </c>
      <c r="G730" s="386"/>
      <c r="H730" s="305"/>
      <c r="I730" s="305"/>
    </row>
    <row r="731" s="286" customFormat="1" customHeight="1" spans="1:9">
      <c r="A731" s="267">
        <v>11</v>
      </c>
      <c r="B731" s="417" t="s">
        <v>505</v>
      </c>
      <c r="C731" s="419" t="s">
        <v>506</v>
      </c>
      <c r="D731" s="419"/>
      <c r="E731" s="415" t="s">
        <v>497</v>
      </c>
      <c r="F731" s="446">
        <v>0.84</v>
      </c>
      <c r="G731" s="386"/>
      <c r="H731" s="305"/>
      <c r="I731" s="305"/>
    </row>
    <row r="732" s="286" customFormat="1" customHeight="1" spans="1:9">
      <c r="A732" s="267">
        <v>0</v>
      </c>
      <c r="B732" s="417" t="s">
        <v>489</v>
      </c>
      <c r="C732" s="419" t="s">
        <v>507</v>
      </c>
      <c r="D732" s="419"/>
      <c r="E732" s="415" t="s">
        <v>132</v>
      </c>
      <c r="F732" s="446">
        <v>852.6</v>
      </c>
      <c r="G732" s="386"/>
      <c r="H732" s="305"/>
      <c r="I732" s="305"/>
    </row>
    <row r="733" s="286" customFormat="1" customHeight="1" spans="1:9">
      <c r="A733" s="267">
        <v>12</v>
      </c>
      <c r="B733" s="417" t="s">
        <v>503</v>
      </c>
      <c r="C733" s="419" t="s">
        <v>496</v>
      </c>
      <c r="D733" s="419"/>
      <c r="E733" s="415" t="s">
        <v>497</v>
      </c>
      <c r="F733" s="446">
        <v>0.84</v>
      </c>
      <c r="G733" s="386"/>
      <c r="H733" s="305"/>
      <c r="I733" s="305"/>
    </row>
    <row r="734" s="286" customFormat="1" customHeight="1" spans="1:9">
      <c r="A734" s="267">
        <v>0</v>
      </c>
      <c r="B734" s="417" t="s">
        <v>489</v>
      </c>
      <c r="C734" s="419" t="s">
        <v>510</v>
      </c>
      <c r="D734" s="419"/>
      <c r="E734" s="415" t="s">
        <v>132</v>
      </c>
      <c r="F734" s="415">
        <v>848.4</v>
      </c>
      <c r="G734" s="386"/>
      <c r="H734" s="305"/>
      <c r="I734" s="305"/>
    </row>
    <row r="735" s="286" customFormat="1" customHeight="1" spans="1:9">
      <c r="A735" s="267">
        <v>13</v>
      </c>
      <c r="B735" s="417" t="s">
        <v>505</v>
      </c>
      <c r="C735" s="419" t="s">
        <v>506</v>
      </c>
      <c r="D735" s="419"/>
      <c r="E735" s="415" t="s">
        <v>497</v>
      </c>
      <c r="F735" s="446">
        <v>0.84</v>
      </c>
      <c r="G735" s="386"/>
      <c r="H735" s="305"/>
      <c r="I735" s="305"/>
    </row>
    <row r="736" s="286" customFormat="1" customHeight="1" spans="1:9">
      <c r="A736" s="267">
        <v>0</v>
      </c>
      <c r="B736" s="417" t="s">
        <v>489</v>
      </c>
      <c r="C736" s="419" t="s">
        <v>507</v>
      </c>
      <c r="D736" s="419"/>
      <c r="E736" s="415" t="s">
        <v>132</v>
      </c>
      <c r="F736" s="446">
        <v>852.6</v>
      </c>
      <c r="G736" s="386"/>
      <c r="H736" s="305"/>
      <c r="I736" s="305"/>
    </row>
    <row r="737" s="286" customFormat="1" customHeight="1" spans="1:9">
      <c r="A737" s="267">
        <v>14</v>
      </c>
      <c r="B737" s="417" t="s">
        <v>558</v>
      </c>
      <c r="C737" s="419" t="s">
        <v>496</v>
      </c>
      <c r="D737" s="419"/>
      <c r="E737" s="415" t="s">
        <v>497</v>
      </c>
      <c r="F737" s="446">
        <v>0.84</v>
      </c>
      <c r="G737" s="386"/>
      <c r="H737" s="305"/>
      <c r="I737" s="305"/>
    </row>
    <row r="738" s="286" customFormat="1" customHeight="1" spans="1:9">
      <c r="A738" s="267">
        <v>0</v>
      </c>
      <c r="B738" s="417" t="s">
        <v>489</v>
      </c>
      <c r="C738" s="419" t="s">
        <v>560</v>
      </c>
      <c r="D738" s="419"/>
      <c r="E738" s="415" t="s">
        <v>132</v>
      </c>
      <c r="F738" s="415">
        <v>848.4</v>
      </c>
      <c r="G738" s="386"/>
      <c r="H738" s="305"/>
      <c r="I738" s="305"/>
    </row>
    <row r="739" s="286" customFormat="1" customHeight="1" spans="1:9">
      <c r="A739" s="267">
        <v>15</v>
      </c>
      <c r="B739" s="417" t="s">
        <v>505</v>
      </c>
      <c r="C739" s="419" t="s">
        <v>506</v>
      </c>
      <c r="D739" s="419"/>
      <c r="E739" s="415" t="s">
        <v>497</v>
      </c>
      <c r="F739" s="446">
        <v>0.84</v>
      </c>
      <c r="G739" s="386"/>
      <c r="H739" s="305"/>
      <c r="I739" s="305"/>
    </row>
    <row r="740" s="286" customFormat="1" customHeight="1" spans="1:9">
      <c r="A740" s="267">
        <v>0</v>
      </c>
      <c r="B740" s="417" t="s">
        <v>489</v>
      </c>
      <c r="C740" s="419" t="s">
        <v>507</v>
      </c>
      <c r="D740" s="419"/>
      <c r="E740" s="415" t="s">
        <v>132</v>
      </c>
      <c r="F740" s="446">
        <v>852.6</v>
      </c>
      <c r="G740" s="386"/>
      <c r="H740" s="305"/>
      <c r="I740" s="305"/>
    </row>
    <row r="741" s="286" customFormat="1" customHeight="1" spans="1:9">
      <c r="A741" s="267">
        <v>16</v>
      </c>
      <c r="B741" s="417" t="s">
        <v>511</v>
      </c>
      <c r="C741" s="419" t="s">
        <v>496</v>
      </c>
      <c r="D741" s="419"/>
      <c r="E741" s="415" t="s">
        <v>497</v>
      </c>
      <c r="F741" s="446">
        <v>0.84</v>
      </c>
      <c r="G741" s="386"/>
      <c r="H741" s="305"/>
      <c r="I741" s="305"/>
    </row>
    <row r="742" s="286" customFormat="1" customHeight="1" spans="1:9">
      <c r="A742" s="267">
        <v>0</v>
      </c>
      <c r="B742" s="417" t="s">
        <v>489</v>
      </c>
      <c r="C742" s="419" t="s">
        <v>653</v>
      </c>
      <c r="D742" s="419"/>
      <c r="E742" s="415" t="s">
        <v>132</v>
      </c>
      <c r="F742" s="415">
        <v>848.4</v>
      </c>
      <c r="G742" s="386"/>
      <c r="H742" s="305"/>
      <c r="I742" s="305"/>
    </row>
    <row r="743" s="286" customFormat="1" customHeight="1" spans="1:9">
      <c r="A743" s="267">
        <v>17</v>
      </c>
      <c r="B743" s="417" t="s">
        <v>505</v>
      </c>
      <c r="C743" s="419" t="s">
        <v>506</v>
      </c>
      <c r="D743" s="419"/>
      <c r="E743" s="415" t="s">
        <v>497</v>
      </c>
      <c r="F743" s="415">
        <v>0.84</v>
      </c>
      <c r="G743" s="386"/>
      <c r="H743" s="305"/>
      <c r="I743" s="305"/>
    </row>
    <row r="744" s="286" customFormat="1" customHeight="1" spans="1:9">
      <c r="A744" s="267">
        <v>0</v>
      </c>
      <c r="B744" s="417" t="s">
        <v>489</v>
      </c>
      <c r="C744" s="419" t="s">
        <v>515</v>
      </c>
      <c r="D744" s="419"/>
      <c r="E744" s="415" t="s">
        <v>132</v>
      </c>
      <c r="F744" s="415">
        <v>852.6</v>
      </c>
      <c r="G744" s="386"/>
      <c r="H744" s="305"/>
      <c r="I744" s="305"/>
    </row>
    <row r="745" s="286" customFormat="1" customHeight="1" spans="1:9">
      <c r="A745" s="267">
        <v>18</v>
      </c>
      <c r="B745" s="417" t="s">
        <v>505</v>
      </c>
      <c r="C745" s="419" t="s">
        <v>520</v>
      </c>
      <c r="D745" s="419"/>
      <c r="E745" s="415" t="s">
        <v>497</v>
      </c>
      <c r="F745" s="415">
        <v>1.2</v>
      </c>
      <c r="G745" s="386"/>
      <c r="H745" s="305"/>
      <c r="I745" s="305"/>
    </row>
    <row r="746" s="286" customFormat="1" customHeight="1" spans="1:9">
      <c r="A746" s="267">
        <v>0</v>
      </c>
      <c r="B746" s="417" t="s">
        <v>489</v>
      </c>
      <c r="C746" s="419" t="s">
        <v>521</v>
      </c>
      <c r="D746" s="419"/>
      <c r="E746" s="415" t="s">
        <v>132</v>
      </c>
      <c r="F746" s="415">
        <v>1218</v>
      </c>
      <c r="G746" s="386"/>
      <c r="H746" s="305"/>
      <c r="I746" s="305"/>
    </row>
    <row r="747" s="286" customFormat="1" ht="15.75" customHeight="1" spans="1:9">
      <c r="A747" s="267">
        <v>19</v>
      </c>
      <c r="B747" s="417" t="s">
        <v>523</v>
      </c>
      <c r="C747" s="419" t="s">
        <v>524</v>
      </c>
      <c r="D747" s="419"/>
      <c r="E747" s="415" t="s">
        <v>31</v>
      </c>
      <c r="F747" s="415">
        <v>2</v>
      </c>
      <c r="G747" s="386"/>
      <c r="H747" s="305"/>
      <c r="I747" s="305"/>
    </row>
    <row r="748" s="286" customFormat="1" ht="25.5" customHeight="1" spans="1:9">
      <c r="A748" s="267">
        <v>20</v>
      </c>
      <c r="B748" s="417" t="s">
        <v>527</v>
      </c>
      <c r="C748" s="447" t="s">
        <v>528</v>
      </c>
      <c r="D748" s="447"/>
      <c r="E748" s="415" t="s">
        <v>31</v>
      </c>
      <c r="F748" s="415">
        <v>10</v>
      </c>
      <c r="G748" s="386"/>
      <c r="H748" s="386"/>
      <c r="I748" s="386"/>
    </row>
    <row r="749" s="286" customFormat="1" ht="25.5" customHeight="1" spans="1:9">
      <c r="A749" s="267">
        <v>21</v>
      </c>
      <c r="B749" s="417" t="s">
        <v>561</v>
      </c>
      <c r="C749" s="447" t="s">
        <v>562</v>
      </c>
      <c r="D749" s="447"/>
      <c r="E749" s="415" t="s">
        <v>31</v>
      </c>
      <c r="F749" s="415">
        <v>12</v>
      </c>
      <c r="G749" s="386"/>
      <c r="H749" s="386"/>
      <c r="I749" s="386"/>
    </row>
    <row r="750" s="286" customFormat="1" customHeight="1" spans="1:9">
      <c r="A750" s="267">
        <v>0</v>
      </c>
      <c r="B750" s="419"/>
      <c r="C750" s="416" t="s">
        <v>537</v>
      </c>
      <c r="D750" s="416"/>
      <c r="E750" s="415">
        <v>0</v>
      </c>
      <c r="F750" s="415">
        <v>0</v>
      </c>
      <c r="G750" s="386"/>
      <c r="H750" s="305"/>
      <c r="I750" s="305"/>
    </row>
    <row r="751" s="286" customFormat="1" customHeight="1" spans="1:9">
      <c r="A751" s="267">
        <v>1</v>
      </c>
      <c r="B751" s="417" t="s">
        <v>538</v>
      </c>
      <c r="C751" s="449" t="s">
        <v>539</v>
      </c>
      <c r="D751" s="449"/>
      <c r="E751" s="415" t="s">
        <v>31</v>
      </c>
      <c r="F751" s="415">
        <v>2</v>
      </c>
      <c r="G751" s="386"/>
      <c r="H751" s="305"/>
      <c r="I751" s="305"/>
    </row>
    <row r="752" s="286" customFormat="1" customHeight="1" spans="1:9">
      <c r="A752" s="267">
        <v>2</v>
      </c>
      <c r="B752" s="417" t="s">
        <v>654</v>
      </c>
      <c r="C752" s="449" t="s">
        <v>655</v>
      </c>
      <c r="D752" s="449"/>
      <c r="E752" s="415" t="s">
        <v>542</v>
      </c>
      <c r="F752" s="463">
        <v>7.2</v>
      </c>
      <c r="G752" s="386"/>
      <c r="H752" s="305"/>
      <c r="I752" s="305"/>
    </row>
    <row r="753" s="286" customFormat="1" customHeight="1" spans="1:9">
      <c r="A753" s="267">
        <v>0</v>
      </c>
      <c r="B753" s="417" t="s">
        <v>489</v>
      </c>
      <c r="C753" s="449" t="s">
        <v>543</v>
      </c>
      <c r="D753" s="449"/>
      <c r="E753" s="415" t="s">
        <v>29</v>
      </c>
      <c r="F753" s="415">
        <v>12.12</v>
      </c>
      <c r="G753" s="386"/>
      <c r="H753" s="305"/>
      <c r="I753" s="305"/>
    </row>
    <row r="754" s="286" customFormat="1" customHeight="1" spans="1:9">
      <c r="A754" s="267">
        <v>0</v>
      </c>
      <c r="B754" s="417" t="s">
        <v>489</v>
      </c>
      <c r="C754" s="449" t="s">
        <v>545</v>
      </c>
      <c r="D754" s="449"/>
      <c r="E754" s="415" t="s">
        <v>29</v>
      </c>
      <c r="F754" s="415">
        <v>60.6</v>
      </c>
      <c r="G754" s="386"/>
      <c r="H754" s="305"/>
      <c r="I754" s="305"/>
    </row>
    <row r="755" s="286" customFormat="1" customHeight="1" spans="1:9">
      <c r="A755" s="267">
        <v>0</v>
      </c>
      <c r="B755" s="417" t="s">
        <v>489</v>
      </c>
      <c r="C755" s="449" t="s">
        <v>546</v>
      </c>
      <c r="D755" s="449"/>
      <c r="E755" s="415" t="s">
        <v>490</v>
      </c>
      <c r="F755" s="415">
        <v>1111</v>
      </c>
      <c r="G755" s="386"/>
      <c r="H755" s="305"/>
      <c r="I755" s="305"/>
    </row>
    <row r="756" s="286" customFormat="1" customHeight="1" spans="1:9">
      <c r="A756" s="267">
        <v>0</v>
      </c>
      <c r="B756" s="417" t="s">
        <v>489</v>
      </c>
      <c r="C756" s="449" t="s">
        <v>547</v>
      </c>
      <c r="D756" s="449"/>
      <c r="E756" s="415" t="s">
        <v>490</v>
      </c>
      <c r="F756" s="415">
        <v>505</v>
      </c>
      <c r="G756" s="386"/>
      <c r="H756" s="305"/>
      <c r="I756" s="305"/>
    </row>
    <row r="757" s="286" customFormat="1" customHeight="1" spans="1:9">
      <c r="A757" s="267">
        <v>0</v>
      </c>
      <c r="B757" s="419"/>
      <c r="C757" s="416" t="s">
        <v>548</v>
      </c>
      <c r="D757" s="416"/>
      <c r="E757" s="415">
        <v>0</v>
      </c>
      <c r="F757" s="415">
        <v>0</v>
      </c>
      <c r="G757" s="386"/>
      <c r="H757" s="305"/>
      <c r="I757" s="305"/>
    </row>
    <row r="758" s="286" customFormat="1" customHeight="1" spans="1:9">
      <c r="A758" s="267">
        <v>1</v>
      </c>
      <c r="B758" s="417" t="s">
        <v>549</v>
      </c>
      <c r="C758" s="449" t="s">
        <v>550</v>
      </c>
      <c r="D758" s="449"/>
      <c r="E758" s="415" t="s">
        <v>551</v>
      </c>
      <c r="F758" s="415">
        <v>110</v>
      </c>
      <c r="G758" s="386"/>
      <c r="H758" s="305"/>
      <c r="I758" s="305"/>
    </row>
    <row r="759" s="286" customFormat="1" customHeight="1" spans="1:9">
      <c r="A759" s="267">
        <v>0</v>
      </c>
      <c r="B759" s="417" t="s">
        <v>489</v>
      </c>
      <c r="C759" s="449" t="s">
        <v>552</v>
      </c>
      <c r="D759" s="449"/>
      <c r="E759" s="415" t="s">
        <v>490</v>
      </c>
      <c r="F759" s="415">
        <v>600</v>
      </c>
      <c r="G759" s="386"/>
      <c r="H759" s="305"/>
      <c r="I759" s="305"/>
    </row>
    <row r="760" s="286" customFormat="1" customHeight="1" spans="1:9">
      <c r="A760" s="267">
        <v>0</v>
      </c>
      <c r="B760" s="417" t="s">
        <v>489</v>
      </c>
      <c r="C760" s="449" t="s">
        <v>553</v>
      </c>
      <c r="D760" s="449"/>
      <c r="E760" s="415" t="s">
        <v>490</v>
      </c>
      <c r="F760" s="415">
        <v>500</v>
      </c>
      <c r="G760" s="386"/>
      <c r="H760" s="305"/>
      <c r="I760" s="305"/>
    </row>
    <row r="761" s="286" customFormat="1" customHeight="1" spans="1:9">
      <c r="A761" s="267">
        <v>2</v>
      </c>
      <c r="B761" s="417" t="s">
        <v>554</v>
      </c>
      <c r="C761" s="449" t="s">
        <v>555</v>
      </c>
      <c r="D761" s="449"/>
      <c r="E761" s="415" t="s">
        <v>556</v>
      </c>
      <c r="F761" s="415">
        <v>2</v>
      </c>
      <c r="G761" s="386"/>
      <c r="H761" s="305"/>
      <c r="I761" s="305"/>
    </row>
    <row r="762" s="286" customFormat="1" customHeight="1" spans="1:9">
      <c r="A762" s="267">
        <v>3</v>
      </c>
      <c r="B762" s="417" t="s">
        <v>656</v>
      </c>
      <c r="C762" s="449" t="s">
        <v>657</v>
      </c>
      <c r="D762" s="449"/>
      <c r="E762" s="415" t="s">
        <v>31</v>
      </c>
      <c r="F762" s="415">
        <v>6</v>
      </c>
      <c r="G762" s="386"/>
      <c r="H762" s="305"/>
      <c r="I762" s="305"/>
    </row>
    <row r="763" s="381" customFormat="1" customHeight="1" spans="1:9">
      <c r="A763" s="428" t="s">
        <v>574</v>
      </c>
      <c r="B763" s="428"/>
      <c r="C763" s="429" t="s">
        <v>575</v>
      </c>
      <c r="D763" s="429"/>
      <c r="E763" s="429"/>
      <c r="F763" s="430"/>
      <c r="G763" s="430"/>
      <c r="H763" s="430"/>
      <c r="I763" s="430"/>
    </row>
    <row r="764" s="286" customFormat="1" customHeight="1" spans="1:9">
      <c r="A764" s="267">
        <v>0</v>
      </c>
      <c r="B764" s="419"/>
      <c r="C764" s="451" t="s">
        <v>293</v>
      </c>
      <c r="D764" s="451"/>
      <c r="E764" s="415">
        <v>0</v>
      </c>
      <c r="F764" s="415">
        <v>0</v>
      </c>
      <c r="G764" s="386"/>
      <c r="H764" s="305"/>
      <c r="I764" s="305"/>
    </row>
    <row r="765" s="286" customFormat="1" customHeight="1" spans="1:9">
      <c r="A765" s="267">
        <v>0</v>
      </c>
      <c r="B765" s="417"/>
      <c r="C765" s="417" t="s">
        <v>481</v>
      </c>
      <c r="D765" s="417"/>
      <c r="E765" s="415"/>
      <c r="F765" s="415"/>
      <c r="G765" s="386"/>
      <c r="H765" s="305"/>
      <c r="I765" s="305"/>
    </row>
    <row r="766" s="286" customFormat="1" customHeight="1" spans="1:9">
      <c r="A766" s="267">
        <v>1</v>
      </c>
      <c r="B766" s="417" t="s">
        <v>482</v>
      </c>
      <c r="C766" s="419" t="s">
        <v>483</v>
      </c>
      <c r="D766" s="419"/>
      <c r="E766" s="415" t="s">
        <v>31</v>
      </c>
      <c r="F766" s="415">
        <v>3</v>
      </c>
      <c r="G766" s="386"/>
      <c r="H766" s="305"/>
      <c r="I766" s="305"/>
    </row>
    <row r="767" s="286" customFormat="1" customHeight="1" spans="1:9">
      <c r="A767" s="267">
        <v>2</v>
      </c>
      <c r="B767" s="417" t="s">
        <v>485</v>
      </c>
      <c r="C767" s="419" t="s">
        <v>578</v>
      </c>
      <c r="D767" s="419"/>
      <c r="E767" s="415" t="s">
        <v>31</v>
      </c>
      <c r="F767" s="415">
        <v>1</v>
      </c>
      <c r="G767" s="386"/>
      <c r="H767" s="305"/>
      <c r="I767" s="305"/>
    </row>
    <row r="768" s="286" customFormat="1" customHeight="1" spans="1:9">
      <c r="A768" s="267">
        <v>3</v>
      </c>
      <c r="B768" s="417" t="s">
        <v>487</v>
      </c>
      <c r="C768" s="419" t="s">
        <v>488</v>
      </c>
      <c r="D768" s="419"/>
      <c r="E768" s="415" t="s">
        <v>143</v>
      </c>
      <c r="F768" s="415">
        <v>0.66</v>
      </c>
      <c r="G768" s="386"/>
      <c r="H768" s="305"/>
      <c r="I768" s="462"/>
    </row>
    <row r="769" s="286" customFormat="1" customHeight="1" spans="1:9">
      <c r="A769" s="267">
        <v>0</v>
      </c>
      <c r="B769" s="417" t="s">
        <v>489</v>
      </c>
      <c r="C769" s="419" t="s">
        <v>488</v>
      </c>
      <c r="D769" s="419"/>
      <c r="E769" s="415" t="s">
        <v>490</v>
      </c>
      <c r="F769" s="415">
        <v>40</v>
      </c>
      <c r="G769" s="386"/>
      <c r="H769" s="305"/>
      <c r="I769" s="305"/>
    </row>
    <row r="770" s="286" customFormat="1" customHeight="1" spans="1:9">
      <c r="A770" s="267">
        <v>4</v>
      </c>
      <c r="B770" s="417" t="s">
        <v>491</v>
      </c>
      <c r="C770" s="419" t="s">
        <v>492</v>
      </c>
      <c r="D770" s="419"/>
      <c r="E770" s="415" t="s">
        <v>143</v>
      </c>
      <c r="F770" s="461">
        <v>0.09</v>
      </c>
      <c r="G770" s="386"/>
      <c r="H770" s="305"/>
      <c r="I770" s="462"/>
    </row>
    <row r="771" s="286" customFormat="1" customHeight="1" spans="1:9">
      <c r="A771" s="267">
        <v>0</v>
      </c>
      <c r="B771" s="417" t="s">
        <v>489</v>
      </c>
      <c r="C771" s="419" t="s">
        <v>493</v>
      </c>
      <c r="D771" s="419"/>
      <c r="E771" s="415" t="s">
        <v>490</v>
      </c>
      <c r="F771" s="415">
        <v>6</v>
      </c>
      <c r="G771" s="386"/>
      <c r="H771" s="305"/>
      <c r="I771" s="305"/>
    </row>
    <row r="772" s="286" customFormat="1" customHeight="1" spans="1:9">
      <c r="A772" s="267">
        <v>0</v>
      </c>
      <c r="B772" s="417" t="s">
        <v>489</v>
      </c>
      <c r="C772" s="419" t="s">
        <v>494</v>
      </c>
      <c r="D772" s="419"/>
      <c r="E772" s="415" t="s">
        <v>490</v>
      </c>
      <c r="F772" s="415">
        <v>6</v>
      </c>
      <c r="G772" s="386"/>
      <c r="H772" s="305"/>
      <c r="I772" s="305"/>
    </row>
    <row r="773" s="286" customFormat="1" customHeight="1" spans="1:9">
      <c r="A773" s="267">
        <v>5</v>
      </c>
      <c r="B773" s="417" t="s">
        <v>495</v>
      </c>
      <c r="C773" s="419" t="s">
        <v>496</v>
      </c>
      <c r="D773" s="419"/>
      <c r="E773" s="415" t="s">
        <v>497</v>
      </c>
      <c r="F773" s="446">
        <v>0.27</v>
      </c>
      <c r="G773" s="386"/>
      <c r="H773" s="305"/>
      <c r="I773" s="305"/>
    </row>
    <row r="774" s="286" customFormat="1" customHeight="1" spans="1:9">
      <c r="A774" s="267">
        <v>0</v>
      </c>
      <c r="B774" s="417" t="s">
        <v>489</v>
      </c>
      <c r="C774" s="419" t="s">
        <v>498</v>
      </c>
      <c r="D774" s="419"/>
      <c r="E774" s="415" t="s">
        <v>132</v>
      </c>
      <c r="F774" s="446">
        <v>272.7</v>
      </c>
      <c r="G774" s="386"/>
      <c r="H774" s="305"/>
      <c r="I774" s="305"/>
    </row>
    <row r="775" s="286" customFormat="1" customHeight="1" spans="1:9">
      <c r="A775" s="267">
        <v>6</v>
      </c>
      <c r="B775" s="417" t="s">
        <v>499</v>
      </c>
      <c r="C775" s="419" t="s">
        <v>496</v>
      </c>
      <c r="D775" s="419"/>
      <c r="E775" s="415" t="s">
        <v>497</v>
      </c>
      <c r="F775" s="446">
        <v>0.27</v>
      </c>
      <c r="G775" s="386"/>
      <c r="H775" s="305"/>
      <c r="I775" s="305"/>
    </row>
    <row r="776" s="286" customFormat="1" customHeight="1" spans="1:9">
      <c r="A776" s="267">
        <v>0</v>
      </c>
      <c r="B776" s="417" t="s">
        <v>489</v>
      </c>
      <c r="C776" s="419" t="s">
        <v>500</v>
      </c>
      <c r="D776" s="419"/>
      <c r="E776" s="415" t="s">
        <v>132</v>
      </c>
      <c r="F776" s="446">
        <v>272.7</v>
      </c>
      <c r="G776" s="386"/>
      <c r="H776" s="305"/>
      <c r="I776" s="305"/>
    </row>
    <row r="777" s="286" customFormat="1" customHeight="1" spans="1:9">
      <c r="A777" s="267">
        <v>7</v>
      </c>
      <c r="B777" s="417" t="s">
        <v>503</v>
      </c>
      <c r="C777" s="419" t="s">
        <v>496</v>
      </c>
      <c r="D777" s="419"/>
      <c r="E777" s="415" t="s">
        <v>497</v>
      </c>
      <c r="F777" s="446">
        <v>0.54</v>
      </c>
      <c r="G777" s="386"/>
      <c r="H777" s="305"/>
      <c r="I777" s="305"/>
    </row>
    <row r="778" s="286" customFormat="1" customHeight="1" spans="1:9">
      <c r="A778" s="267">
        <v>0</v>
      </c>
      <c r="B778" s="417" t="s">
        <v>489</v>
      </c>
      <c r="C778" s="419" t="s">
        <v>509</v>
      </c>
      <c r="D778" s="419"/>
      <c r="E778" s="415" t="s">
        <v>132</v>
      </c>
      <c r="F778" s="446">
        <v>545.4</v>
      </c>
      <c r="G778" s="386"/>
      <c r="H778" s="305"/>
      <c r="I778" s="305"/>
    </row>
    <row r="779" s="286" customFormat="1" customHeight="1" spans="1:9">
      <c r="A779" s="267">
        <v>8</v>
      </c>
      <c r="B779" s="417" t="s">
        <v>505</v>
      </c>
      <c r="C779" s="419" t="s">
        <v>506</v>
      </c>
      <c r="D779" s="419"/>
      <c r="E779" s="415" t="s">
        <v>497</v>
      </c>
      <c r="F779" s="446">
        <v>0.54</v>
      </c>
      <c r="G779" s="386"/>
      <c r="H779" s="305"/>
      <c r="I779" s="305"/>
    </row>
    <row r="780" s="286" customFormat="1" customHeight="1" spans="1:9">
      <c r="A780" s="267">
        <v>0</v>
      </c>
      <c r="B780" s="417" t="s">
        <v>489</v>
      </c>
      <c r="C780" s="419" t="s">
        <v>507</v>
      </c>
      <c r="D780" s="419"/>
      <c r="E780" s="415" t="s">
        <v>132</v>
      </c>
      <c r="F780" s="446">
        <v>548.1</v>
      </c>
      <c r="G780" s="386"/>
      <c r="H780" s="305"/>
      <c r="I780" s="305"/>
    </row>
    <row r="781" s="286" customFormat="1" customHeight="1" spans="1:9">
      <c r="A781" s="267">
        <v>9</v>
      </c>
      <c r="B781" s="417" t="s">
        <v>558</v>
      </c>
      <c r="C781" s="419" t="s">
        <v>496</v>
      </c>
      <c r="D781" s="419"/>
      <c r="E781" s="415" t="s">
        <v>497</v>
      </c>
      <c r="F781" s="446">
        <v>0.27</v>
      </c>
      <c r="G781" s="386"/>
      <c r="H781" s="305"/>
      <c r="I781" s="305"/>
    </row>
    <row r="782" s="286" customFormat="1" customHeight="1" spans="1:9">
      <c r="A782" s="267">
        <v>0</v>
      </c>
      <c r="B782" s="417" t="s">
        <v>489</v>
      </c>
      <c r="C782" s="419" t="s">
        <v>560</v>
      </c>
      <c r="D782" s="419"/>
      <c r="E782" s="415" t="s">
        <v>132</v>
      </c>
      <c r="F782" s="415">
        <v>272.7</v>
      </c>
      <c r="G782" s="386"/>
      <c r="H782" s="305"/>
      <c r="I782" s="305"/>
    </row>
    <row r="783" s="286" customFormat="1" customHeight="1" spans="1:9">
      <c r="A783" s="267">
        <v>10</v>
      </c>
      <c r="B783" s="417" t="s">
        <v>505</v>
      </c>
      <c r="C783" s="419" t="s">
        <v>506</v>
      </c>
      <c r="D783" s="419"/>
      <c r="E783" s="415" t="s">
        <v>497</v>
      </c>
      <c r="F783" s="446">
        <v>0.27</v>
      </c>
      <c r="G783" s="386"/>
      <c r="H783" s="305"/>
      <c r="I783" s="305"/>
    </row>
    <row r="784" s="286" customFormat="1" customHeight="1" spans="1:9">
      <c r="A784" s="267">
        <v>0</v>
      </c>
      <c r="B784" s="417" t="s">
        <v>489</v>
      </c>
      <c r="C784" s="419" t="s">
        <v>507</v>
      </c>
      <c r="D784" s="419"/>
      <c r="E784" s="415" t="s">
        <v>132</v>
      </c>
      <c r="F784" s="446">
        <v>274.05</v>
      </c>
      <c r="G784" s="386"/>
      <c r="H784" s="305"/>
      <c r="I784" s="305"/>
    </row>
    <row r="785" s="286" customFormat="1" customHeight="1" spans="1:9">
      <c r="A785" s="267">
        <v>11</v>
      </c>
      <c r="B785" s="417" t="s">
        <v>505</v>
      </c>
      <c r="C785" s="419" t="s">
        <v>520</v>
      </c>
      <c r="D785" s="419"/>
      <c r="E785" s="415" t="s">
        <v>497</v>
      </c>
      <c r="F785" s="415">
        <v>0.3</v>
      </c>
      <c r="G785" s="386"/>
      <c r="H785" s="305"/>
      <c r="I785" s="305"/>
    </row>
    <row r="786" s="286" customFormat="1" customHeight="1" spans="1:9">
      <c r="A786" s="267">
        <v>0</v>
      </c>
      <c r="B786" s="417" t="s">
        <v>489</v>
      </c>
      <c r="C786" s="419" t="s">
        <v>521</v>
      </c>
      <c r="D786" s="419"/>
      <c r="E786" s="415" t="s">
        <v>132</v>
      </c>
      <c r="F786" s="415">
        <v>304.5</v>
      </c>
      <c r="G786" s="386"/>
      <c r="H786" s="305"/>
      <c r="I786" s="305"/>
    </row>
    <row r="787" s="286" customFormat="1" customHeight="1" spans="1:9">
      <c r="A787" s="267">
        <v>12</v>
      </c>
      <c r="B787" s="417" t="s">
        <v>523</v>
      </c>
      <c r="C787" s="419" t="s">
        <v>524</v>
      </c>
      <c r="D787" s="419"/>
      <c r="E787" s="415" t="s">
        <v>31</v>
      </c>
      <c r="F787" s="415">
        <v>1</v>
      </c>
      <c r="G787" s="386"/>
      <c r="H787" s="305"/>
      <c r="I787" s="305"/>
    </row>
    <row r="788" s="286" customFormat="1" ht="26.25" customHeight="1" spans="1:9">
      <c r="A788" s="267">
        <v>13</v>
      </c>
      <c r="B788" s="417" t="s">
        <v>527</v>
      </c>
      <c r="C788" s="447" t="s">
        <v>528</v>
      </c>
      <c r="D788" s="447"/>
      <c r="E788" s="415" t="s">
        <v>31</v>
      </c>
      <c r="F788" s="415">
        <v>3</v>
      </c>
      <c r="G788" s="386"/>
      <c r="H788" s="386"/>
      <c r="I788" s="386"/>
    </row>
    <row r="789" s="286" customFormat="1" customHeight="1" spans="1:9">
      <c r="A789" s="267">
        <v>0</v>
      </c>
      <c r="B789" s="419"/>
      <c r="C789" s="416" t="s">
        <v>537</v>
      </c>
      <c r="D789" s="416"/>
      <c r="E789" s="415">
        <v>0</v>
      </c>
      <c r="F789" s="415">
        <v>0</v>
      </c>
      <c r="G789" s="386"/>
      <c r="H789" s="305"/>
      <c r="I789" s="305"/>
    </row>
    <row r="790" s="286" customFormat="1" customHeight="1" spans="1:9">
      <c r="A790" s="267">
        <v>1</v>
      </c>
      <c r="B790" s="417" t="s">
        <v>538</v>
      </c>
      <c r="C790" s="449" t="s">
        <v>539</v>
      </c>
      <c r="D790" s="449"/>
      <c r="E790" s="415" t="s">
        <v>31</v>
      </c>
      <c r="F790" s="415">
        <v>1</v>
      </c>
      <c r="G790" s="386"/>
      <c r="H790" s="305"/>
      <c r="I790" s="305"/>
    </row>
    <row r="791" s="286" customFormat="1" customHeight="1" spans="1:9">
      <c r="A791" s="267">
        <v>2</v>
      </c>
      <c r="B791" s="417" t="s">
        <v>654</v>
      </c>
      <c r="C791" s="449" t="s">
        <v>655</v>
      </c>
      <c r="D791" s="449"/>
      <c r="E791" s="415" t="s">
        <v>542</v>
      </c>
      <c r="F791" s="463">
        <v>2.2</v>
      </c>
      <c r="G791" s="386"/>
      <c r="H791" s="305"/>
      <c r="I791" s="305"/>
    </row>
    <row r="792" s="286" customFormat="1" customHeight="1" spans="1:9">
      <c r="A792" s="267">
        <v>0</v>
      </c>
      <c r="B792" s="417" t="s">
        <v>489</v>
      </c>
      <c r="C792" s="449" t="s">
        <v>543</v>
      </c>
      <c r="D792" s="449"/>
      <c r="E792" s="415" t="s">
        <v>29</v>
      </c>
      <c r="F792" s="415">
        <v>4.04</v>
      </c>
      <c r="G792" s="386"/>
      <c r="H792" s="305"/>
      <c r="I792" s="305"/>
    </row>
    <row r="793" s="286" customFormat="1" customHeight="1" spans="1:9">
      <c r="A793" s="267">
        <v>0</v>
      </c>
      <c r="B793" s="417" t="s">
        <v>489</v>
      </c>
      <c r="C793" s="449" t="s">
        <v>545</v>
      </c>
      <c r="D793" s="449"/>
      <c r="E793" s="415" t="s">
        <v>29</v>
      </c>
      <c r="F793" s="415">
        <v>18.18</v>
      </c>
      <c r="G793" s="386"/>
      <c r="H793" s="305"/>
      <c r="I793" s="305"/>
    </row>
    <row r="794" s="286" customFormat="1" customHeight="1" spans="1:9">
      <c r="A794" s="267">
        <v>0</v>
      </c>
      <c r="B794" s="417" t="s">
        <v>489</v>
      </c>
      <c r="C794" s="449" t="s">
        <v>546</v>
      </c>
      <c r="D794" s="449"/>
      <c r="E794" s="415" t="s">
        <v>490</v>
      </c>
      <c r="F794" s="415">
        <v>353.5</v>
      </c>
      <c r="G794" s="386"/>
      <c r="H794" s="305"/>
      <c r="I794" s="305"/>
    </row>
    <row r="795" s="286" customFormat="1" customHeight="1" spans="1:9">
      <c r="A795" s="267">
        <v>0</v>
      </c>
      <c r="B795" s="417" t="s">
        <v>489</v>
      </c>
      <c r="C795" s="449" t="s">
        <v>547</v>
      </c>
      <c r="D795" s="449"/>
      <c r="E795" s="415" t="s">
        <v>490</v>
      </c>
      <c r="F795" s="415">
        <v>202</v>
      </c>
      <c r="G795" s="386"/>
      <c r="H795" s="305"/>
      <c r="I795" s="305"/>
    </row>
    <row r="796" s="286" customFormat="1" customHeight="1" spans="1:9">
      <c r="A796" s="267">
        <v>0</v>
      </c>
      <c r="B796" s="419"/>
      <c r="C796" s="416" t="s">
        <v>548</v>
      </c>
      <c r="D796" s="416"/>
      <c r="E796" s="415">
        <v>0</v>
      </c>
      <c r="F796" s="415">
        <v>0</v>
      </c>
      <c r="G796" s="386"/>
      <c r="H796" s="305"/>
      <c r="I796" s="305"/>
    </row>
    <row r="797" s="286" customFormat="1" customHeight="1" spans="1:9">
      <c r="A797" s="267">
        <v>1</v>
      </c>
      <c r="B797" s="417" t="s">
        <v>549</v>
      </c>
      <c r="C797" s="449" t="s">
        <v>550</v>
      </c>
      <c r="D797" s="449"/>
      <c r="E797" s="415" t="s">
        <v>551</v>
      </c>
      <c r="F797" s="415">
        <v>50</v>
      </c>
      <c r="G797" s="386"/>
      <c r="H797" s="305"/>
      <c r="I797" s="305"/>
    </row>
    <row r="798" s="286" customFormat="1" customHeight="1" spans="1:9">
      <c r="A798" s="267">
        <v>0</v>
      </c>
      <c r="B798" s="417" t="s">
        <v>489</v>
      </c>
      <c r="C798" s="449" t="s">
        <v>552</v>
      </c>
      <c r="D798" s="449"/>
      <c r="E798" s="415" t="s">
        <v>490</v>
      </c>
      <c r="F798" s="415">
        <v>300</v>
      </c>
      <c r="G798" s="386"/>
      <c r="H798" s="305"/>
      <c r="I798" s="305"/>
    </row>
    <row r="799" s="286" customFormat="1" customHeight="1" spans="1:9">
      <c r="A799" s="267">
        <v>0</v>
      </c>
      <c r="B799" s="417" t="s">
        <v>489</v>
      </c>
      <c r="C799" s="449" t="s">
        <v>553</v>
      </c>
      <c r="D799" s="449"/>
      <c r="E799" s="415" t="s">
        <v>490</v>
      </c>
      <c r="F799" s="415">
        <v>200</v>
      </c>
      <c r="G799" s="386"/>
      <c r="H799" s="305"/>
      <c r="I799" s="305"/>
    </row>
    <row r="800" s="286" customFormat="1" customHeight="1" spans="1:9">
      <c r="A800" s="267">
        <v>2</v>
      </c>
      <c r="B800" s="417" t="s">
        <v>554</v>
      </c>
      <c r="C800" s="449" t="s">
        <v>555</v>
      </c>
      <c r="D800" s="449"/>
      <c r="E800" s="415" t="s">
        <v>556</v>
      </c>
      <c r="F800" s="415">
        <v>2</v>
      </c>
      <c r="G800" s="386"/>
      <c r="H800" s="305"/>
      <c r="I800" s="305"/>
    </row>
    <row r="801" s="286" customFormat="1" customHeight="1" spans="1:9">
      <c r="A801" s="267">
        <v>3</v>
      </c>
      <c r="B801" s="417" t="s">
        <v>656</v>
      </c>
      <c r="C801" s="449" t="s">
        <v>657</v>
      </c>
      <c r="D801" s="449"/>
      <c r="E801" s="415" t="s">
        <v>31</v>
      </c>
      <c r="F801" s="415">
        <v>2</v>
      </c>
      <c r="G801" s="386"/>
      <c r="H801" s="305"/>
      <c r="I801" s="305"/>
    </row>
    <row r="802" s="381" customFormat="1" customHeight="1" spans="1:9">
      <c r="A802" s="428" t="s">
        <v>574</v>
      </c>
      <c r="B802" s="428"/>
      <c r="C802" s="429" t="s">
        <v>575</v>
      </c>
      <c r="D802" s="429"/>
      <c r="E802" s="429"/>
      <c r="F802" s="430"/>
      <c r="G802" s="430"/>
      <c r="H802" s="430"/>
      <c r="I802" s="430"/>
    </row>
    <row r="803" s="286" customFormat="1" customHeight="1" spans="1:9">
      <c r="A803" s="267">
        <v>0</v>
      </c>
      <c r="B803" s="419"/>
      <c r="C803" s="451" t="s">
        <v>299</v>
      </c>
      <c r="D803" s="451"/>
      <c r="E803" s="415">
        <v>0</v>
      </c>
      <c r="F803" s="415">
        <v>0</v>
      </c>
      <c r="G803" s="386"/>
      <c r="H803" s="305"/>
      <c r="I803" s="305"/>
    </row>
    <row r="804" s="286" customFormat="1" customHeight="1" spans="1:9">
      <c r="A804" s="267">
        <v>0</v>
      </c>
      <c r="B804" s="417"/>
      <c r="C804" s="417" t="s">
        <v>481</v>
      </c>
      <c r="D804" s="417"/>
      <c r="E804" s="415"/>
      <c r="F804" s="415"/>
      <c r="G804" s="386"/>
      <c r="H804" s="305"/>
      <c r="I804" s="305"/>
    </row>
    <row r="805" s="286" customFormat="1" customHeight="1" spans="1:9">
      <c r="A805" s="267">
        <v>1</v>
      </c>
      <c r="B805" s="417" t="s">
        <v>482</v>
      </c>
      <c r="C805" s="419" t="s">
        <v>483</v>
      </c>
      <c r="D805" s="419"/>
      <c r="E805" s="415" t="s">
        <v>31</v>
      </c>
      <c r="F805" s="415">
        <v>6</v>
      </c>
      <c r="G805" s="386"/>
      <c r="H805" s="305"/>
      <c r="I805" s="305"/>
    </row>
    <row r="806" s="286" customFormat="1" customHeight="1" spans="1:9">
      <c r="A806" s="267">
        <v>2</v>
      </c>
      <c r="B806" s="417" t="s">
        <v>485</v>
      </c>
      <c r="C806" s="419" t="s">
        <v>578</v>
      </c>
      <c r="D806" s="419"/>
      <c r="E806" s="415" t="s">
        <v>31</v>
      </c>
      <c r="F806" s="415">
        <v>1</v>
      </c>
      <c r="G806" s="386"/>
      <c r="H806" s="305"/>
      <c r="I806" s="305"/>
    </row>
    <row r="807" s="286" customFormat="1" customHeight="1" spans="1:9">
      <c r="A807" s="267">
        <v>3</v>
      </c>
      <c r="B807" s="417" t="s">
        <v>487</v>
      </c>
      <c r="C807" s="419" t="s">
        <v>488</v>
      </c>
      <c r="D807" s="419"/>
      <c r="E807" s="415" t="s">
        <v>143</v>
      </c>
      <c r="F807" s="415">
        <v>0.396</v>
      </c>
      <c r="G807" s="386"/>
      <c r="H807" s="305"/>
      <c r="I807" s="462"/>
    </row>
    <row r="808" s="286" customFormat="1" customHeight="1" spans="1:9">
      <c r="A808" s="267">
        <v>0</v>
      </c>
      <c r="B808" s="417" t="s">
        <v>489</v>
      </c>
      <c r="C808" s="419" t="s">
        <v>488</v>
      </c>
      <c r="D808" s="419"/>
      <c r="E808" s="415" t="s">
        <v>490</v>
      </c>
      <c r="F808" s="415">
        <v>24</v>
      </c>
      <c r="G808" s="386"/>
      <c r="H808" s="305"/>
      <c r="I808" s="305"/>
    </row>
    <row r="809" s="286" customFormat="1" customHeight="1" spans="1:9">
      <c r="A809" s="267">
        <v>4</v>
      </c>
      <c r="B809" s="417" t="s">
        <v>491</v>
      </c>
      <c r="C809" s="419" t="s">
        <v>492</v>
      </c>
      <c r="D809" s="419"/>
      <c r="E809" s="415" t="s">
        <v>143</v>
      </c>
      <c r="F809" s="461">
        <v>0.09</v>
      </c>
      <c r="G809" s="386"/>
      <c r="H809" s="305"/>
      <c r="I809" s="462"/>
    </row>
    <row r="810" s="286" customFormat="1" customHeight="1" spans="1:9">
      <c r="A810" s="267">
        <v>0</v>
      </c>
      <c r="B810" s="417" t="s">
        <v>489</v>
      </c>
      <c r="C810" s="419" t="s">
        <v>493</v>
      </c>
      <c r="D810" s="419"/>
      <c r="E810" s="415" t="s">
        <v>490</v>
      </c>
      <c r="F810" s="415">
        <v>6</v>
      </c>
      <c r="G810" s="386"/>
      <c r="H810" s="305"/>
      <c r="I810" s="305"/>
    </row>
    <row r="811" s="286" customFormat="1" customHeight="1" spans="1:9">
      <c r="A811" s="267">
        <v>0</v>
      </c>
      <c r="B811" s="417" t="s">
        <v>489</v>
      </c>
      <c r="C811" s="419" t="s">
        <v>494</v>
      </c>
      <c r="D811" s="419"/>
      <c r="E811" s="415" t="s">
        <v>490</v>
      </c>
      <c r="F811" s="415">
        <v>6</v>
      </c>
      <c r="G811" s="386"/>
      <c r="H811" s="305"/>
      <c r="I811" s="305"/>
    </row>
    <row r="812" s="286" customFormat="1" customHeight="1" spans="1:9">
      <c r="A812" s="267">
        <v>5</v>
      </c>
      <c r="B812" s="417" t="s">
        <v>495</v>
      </c>
      <c r="C812" s="419" t="s">
        <v>496</v>
      </c>
      <c r="D812" s="419"/>
      <c r="E812" s="415" t="s">
        <v>497</v>
      </c>
      <c r="F812" s="446">
        <v>0.4</v>
      </c>
      <c r="G812" s="386"/>
      <c r="H812" s="305"/>
      <c r="I812" s="305"/>
    </row>
    <row r="813" s="286" customFormat="1" customHeight="1" spans="1:9">
      <c r="A813" s="267">
        <v>0</v>
      </c>
      <c r="B813" s="417" t="s">
        <v>489</v>
      </c>
      <c r="C813" s="419" t="s">
        <v>498</v>
      </c>
      <c r="D813" s="419"/>
      <c r="E813" s="415" t="s">
        <v>132</v>
      </c>
      <c r="F813" s="446">
        <v>404</v>
      </c>
      <c r="G813" s="386"/>
      <c r="H813" s="305"/>
      <c r="I813" s="305"/>
    </row>
    <row r="814" s="286" customFormat="1" customHeight="1" spans="1:9">
      <c r="A814" s="267">
        <v>6</v>
      </c>
      <c r="B814" s="417" t="s">
        <v>499</v>
      </c>
      <c r="C814" s="419" t="s">
        <v>496</v>
      </c>
      <c r="D814" s="419"/>
      <c r="E814" s="415" t="s">
        <v>497</v>
      </c>
      <c r="F814" s="446">
        <v>0.4</v>
      </c>
      <c r="G814" s="386"/>
      <c r="H814" s="305"/>
      <c r="I814" s="305"/>
    </row>
    <row r="815" s="286" customFormat="1" customHeight="1" spans="1:9">
      <c r="A815" s="267">
        <v>0</v>
      </c>
      <c r="B815" s="417" t="s">
        <v>489</v>
      </c>
      <c r="C815" s="419" t="s">
        <v>500</v>
      </c>
      <c r="D815" s="419"/>
      <c r="E815" s="415" t="s">
        <v>132</v>
      </c>
      <c r="F815" s="446">
        <v>404</v>
      </c>
      <c r="G815" s="386"/>
      <c r="H815" s="305"/>
      <c r="I815" s="305"/>
    </row>
    <row r="816" s="286" customFormat="1" customHeight="1" spans="1:9">
      <c r="A816" s="267">
        <v>7</v>
      </c>
      <c r="B816" s="417" t="s">
        <v>501</v>
      </c>
      <c r="C816" s="419" t="s">
        <v>496</v>
      </c>
      <c r="D816" s="419"/>
      <c r="E816" s="415" t="s">
        <v>497</v>
      </c>
      <c r="F816" s="446">
        <v>0.4</v>
      </c>
      <c r="G816" s="386"/>
      <c r="H816" s="305"/>
      <c r="I816" s="305"/>
    </row>
    <row r="817" s="286" customFormat="1" customHeight="1" spans="1:9">
      <c r="A817" s="267">
        <v>0</v>
      </c>
      <c r="B817" s="417" t="s">
        <v>489</v>
      </c>
      <c r="C817" s="419" t="s">
        <v>502</v>
      </c>
      <c r="D817" s="419"/>
      <c r="E817" s="415" t="s">
        <v>132</v>
      </c>
      <c r="F817" s="415">
        <v>404</v>
      </c>
      <c r="G817" s="386"/>
      <c r="H817" s="305"/>
      <c r="I817" s="305"/>
    </row>
    <row r="818" s="286" customFormat="1" customHeight="1" spans="1:9">
      <c r="A818" s="267">
        <v>8</v>
      </c>
      <c r="B818" s="417" t="s">
        <v>503</v>
      </c>
      <c r="C818" s="419" t="s">
        <v>496</v>
      </c>
      <c r="D818" s="419"/>
      <c r="E818" s="415" t="s">
        <v>497</v>
      </c>
      <c r="F818" s="446">
        <v>0.8</v>
      </c>
      <c r="G818" s="386"/>
      <c r="H818" s="305"/>
      <c r="I818" s="305"/>
    </row>
    <row r="819" s="286" customFormat="1" customHeight="1" spans="1:9">
      <c r="A819" s="267">
        <v>0</v>
      </c>
      <c r="B819" s="417" t="s">
        <v>489</v>
      </c>
      <c r="C819" s="419" t="s">
        <v>509</v>
      </c>
      <c r="D819" s="419"/>
      <c r="E819" s="415" t="s">
        <v>132</v>
      </c>
      <c r="F819" s="446">
        <v>808</v>
      </c>
      <c r="G819" s="386"/>
      <c r="H819" s="305"/>
      <c r="I819" s="305"/>
    </row>
    <row r="820" s="286" customFormat="1" customHeight="1" spans="1:9">
      <c r="A820" s="267">
        <v>9</v>
      </c>
      <c r="B820" s="417" t="s">
        <v>505</v>
      </c>
      <c r="C820" s="419" t="s">
        <v>506</v>
      </c>
      <c r="D820" s="419"/>
      <c r="E820" s="415" t="s">
        <v>497</v>
      </c>
      <c r="F820" s="446">
        <v>0.8</v>
      </c>
      <c r="G820" s="386"/>
      <c r="H820" s="305"/>
      <c r="I820" s="305"/>
    </row>
    <row r="821" s="286" customFormat="1" customHeight="1" spans="1:9">
      <c r="A821" s="267">
        <v>0</v>
      </c>
      <c r="B821" s="417" t="s">
        <v>489</v>
      </c>
      <c r="C821" s="419" t="s">
        <v>507</v>
      </c>
      <c r="D821" s="419"/>
      <c r="E821" s="415" t="s">
        <v>132</v>
      </c>
      <c r="F821" s="446">
        <v>812</v>
      </c>
      <c r="G821" s="386"/>
      <c r="H821" s="305"/>
      <c r="I821" s="305"/>
    </row>
    <row r="822" s="286" customFormat="1" customHeight="1" spans="1:9">
      <c r="A822" s="267">
        <v>10</v>
      </c>
      <c r="B822" s="417" t="s">
        <v>558</v>
      </c>
      <c r="C822" s="419" t="s">
        <v>496</v>
      </c>
      <c r="D822" s="419"/>
      <c r="E822" s="415" t="s">
        <v>497</v>
      </c>
      <c r="F822" s="446">
        <v>1.6</v>
      </c>
      <c r="G822" s="386"/>
      <c r="H822" s="305"/>
      <c r="I822" s="305"/>
    </row>
    <row r="823" s="286" customFormat="1" customHeight="1" spans="1:9">
      <c r="A823" s="267">
        <v>0</v>
      </c>
      <c r="B823" s="417" t="s">
        <v>489</v>
      </c>
      <c r="C823" s="419" t="s">
        <v>560</v>
      </c>
      <c r="D823" s="419"/>
      <c r="E823" s="415" t="s">
        <v>132</v>
      </c>
      <c r="F823" s="415">
        <v>1616</v>
      </c>
      <c r="G823" s="386"/>
      <c r="H823" s="305"/>
      <c r="I823" s="305"/>
    </row>
    <row r="824" s="286" customFormat="1" customHeight="1" spans="1:9">
      <c r="A824" s="267">
        <v>11</v>
      </c>
      <c r="B824" s="417" t="s">
        <v>505</v>
      </c>
      <c r="C824" s="419" t="s">
        <v>506</v>
      </c>
      <c r="D824" s="419"/>
      <c r="E824" s="415" t="s">
        <v>497</v>
      </c>
      <c r="F824" s="446">
        <v>1.6</v>
      </c>
      <c r="G824" s="386"/>
      <c r="H824" s="305"/>
      <c r="I824" s="305"/>
    </row>
    <row r="825" s="286" customFormat="1" customHeight="1" spans="1:9">
      <c r="A825" s="267">
        <v>0</v>
      </c>
      <c r="B825" s="417" t="s">
        <v>489</v>
      </c>
      <c r="C825" s="419" t="s">
        <v>507</v>
      </c>
      <c r="D825" s="419"/>
      <c r="E825" s="415" t="s">
        <v>132</v>
      </c>
      <c r="F825" s="446">
        <v>1624</v>
      </c>
      <c r="G825" s="386"/>
      <c r="H825" s="305"/>
      <c r="I825" s="305"/>
    </row>
    <row r="826" s="286" customFormat="1" customHeight="1" spans="1:9">
      <c r="A826" s="267">
        <v>12</v>
      </c>
      <c r="B826" s="417" t="s">
        <v>505</v>
      </c>
      <c r="C826" s="419" t="s">
        <v>520</v>
      </c>
      <c r="D826" s="419"/>
      <c r="E826" s="415" t="s">
        <v>497</v>
      </c>
      <c r="F826" s="415">
        <v>0.6</v>
      </c>
      <c r="G826" s="386"/>
      <c r="H826" s="305"/>
      <c r="I826" s="305"/>
    </row>
    <row r="827" s="286" customFormat="1" customHeight="1" spans="1:9">
      <c r="A827" s="267">
        <v>0</v>
      </c>
      <c r="B827" s="417" t="s">
        <v>489</v>
      </c>
      <c r="C827" s="419" t="s">
        <v>521</v>
      </c>
      <c r="D827" s="419"/>
      <c r="E827" s="415" t="s">
        <v>132</v>
      </c>
      <c r="F827" s="415">
        <v>609</v>
      </c>
      <c r="G827" s="386"/>
      <c r="H827" s="305"/>
      <c r="I827" s="305"/>
    </row>
    <row r="828" s="286" customFormat="1" customHeight="1" spans="1:9">
      <c r="A828" s="267">
        <v>13</v>
      </c>
      <c r="B828" s="417" t="s">
        <v>523</v>
      </c>
      <c r="C828" s="419" t="s">
        <v>524</v>
      </c>
      <c r="D828" s="419"/>
      <c r="E828" s="415" t="s">
        <v>31</v>
      </c>
      <c r="F828" s="415">
        <v>1</v>
      </c>
      <c r="G828" s="386"/>
      <c r="H828" s="305"/>
      <c r="I828" s="305"/>
    </row>
    <row r="829" s="286" customFormat="1" ht="28.5" customHeight="1" spans="1:9">
      <c r="A829" s="267">
        <v>14</v>
      </c>
      <c r="B829" s="417" t="s">
        <v>527</v>
      </c>
      <c r="C829" s="447" t="s">
        <v>528</v>
      </c>
      <c r="D829" s="447"/>
      <c r="E829" s="415" t="s">
        <v>31</v>
      </c>
      <c r="F829" s="415">
        <v>6</v>
      </c>
      <c r="G829" s="386"/>
      <c r="H829" s="386"/>
      <c r="I829" s="386"/>
    </row>
    <row r="830" s="286" customFormat="1" customHeight="1" spans="1:9">
      <c r="A830" s="267">
        <v>0</v>
      </c>
      <c r="B830" s="419"/>
      <c r="C830" s="416" t="s">
        <v>537</v>
      </c>
      <c r="D830" s="416"/>
      <c r="E830" s="415">
        <v>0</v>
      </c>
      <c r="F830" s="415">
        <v>0</v>
      </c>
      <c r="G830" s="386"/>
      <c r="H830" s="305"/>
      <c r="I830" s="305"/>
    </row>
    <row r="831" s="286" customFormat="1" customHeight="1" spans="1:9">
      <c r="A831" s="267">
        <v>1</v>
      </c>
      <c r="B831" s="417" t="s">
        <v>538</v>
      </c>
      <c r="C831" s="449" t="s">
        <v>539</v>
      </c>
      <c r="D831" s="449"/>
      <c r="E831" s="415" t="s">
        <v>31</v>
      </c>
      <c r="F831" s="415">
        <v>2</v>
      </c>
      <c r="G831" s="386"/>
      <c r="H831" s="305"/>
      <c r="I831" s="305"/>
    </row>
    <row r="832" s="286" customFormat="1" customHeight="1" spans="1:9">
      <c r="A832" s="267">
        <v>2</v>
      </c>
      <c r="B832" s="417" t="s">
        <v>654</v>
      </c>
      <c r="C832" s="449" t="s">
        <v>655</v>
      </c>
      <c r="D832" s="449"/>
      <c r="E832" s="415" t="s">
        <v>542</v>
      </c>
      <c r="F832" s="463">
        <v>3.8</v>
      </c>
      <c r="G832" s="386"/>
      <c r="H832" s="305"/>
      <c r="I832" s="305"/>
    </row>
    <row r="833" s="286" customFormat="1" customHeight="1" spans="1:9">
      <c r="A833" s="267">
        <v>0</v>
      </c>
      <c r="B833" s="417" t="s">
        <v>489</v>
      </c>
      <c r="C833" s="449" t="s">
        <v>543</v>
      </c>
      <c r="D833" s="449"/>
      <c r="E833" s="415" t="s">
        <v>29</v>
      </c>
      <c r="F833" s="415">
        <v>10.1</v>
      </c>
      <c r="G833" s="386"/>
      <c r="H833" s="305"/>
      <c r="I833" s="305"/>
    </row>
    <row r="834" s="286" customFormat="1" customHeight="1" spans="1:9">
      <c r="A834" s="267">
        <v>0</v>
      </c>
      <c r="B834" s="417" t="s">
        <v>489</v>
      </c>
      <c r="C834" s="449" t="s">
        <v>545</v>
      </c>
      <c r="D834" s="449"/>
      <c r="E834" s="415" t="s">
        <v>29</v>
      </c>
      <c r="F834" s="415">
        <v>28.28</v>
      </c>
      <c r="G834" s="386"/>
      <c r="H834" s="305"/>
      <c r="I834" s="305"/>
    </row>
    <row r="835" s="286" customFormat="1" customHeight="1" spans="1:9">
      <c r="A835" s="267">
        <v>0</v>
      </c>
      <c r="B835" s="417" t="s">
        <v>489</v>
      </c>
      <c r="C835" s="449" t="s">
        <v>546</v>
      </c>
      <c r="D835" s="449"/>
      <c r="E835" s="415" t="s">
        <v>490</v>
      </c>
      <c r="F835" s="415">
        <v>252.5</v>
      </c>
      <c r="G835" s="386"/>
      <c r="H835" s="305"/>
      <c r="I835" s="305"/>
    </row>
    <row r="836" s="286" customFormat="1" customHeight="1" spans="1:9">
      <c r="A836" s="267">
        <v>0</v>
      </c>
      <c r="B836" s="417" t="s">
        <v>489</v>
      </c>
      <c r="C836" s="449" t="s">
        <v>547</v>
      </c>
      <c r="D836" s="449"/>
      <c r="E836" s="415" t="s">
        <v>490</v>
      </c>
      <c r="F836" s="415">
        <v>808</v>
      </c>
      <c r="G836" s="386"/>
      <c r="H836" s="305"/>
      <c r="I836" s="305"/>
    </row>
    <row r="837" s="286" customFormat="1" customHeight="1" spans="1:9">
      <c r="A837" s="267">
        <v>0</v>
      </c>
      <c r="B837" s="419"/>
      <c r="C837" s="416" t="s">
        <v>548</v>
      </c>
      <c r="D837" s="416"/>
      <c r="E837" s="415">
        <v>0</v>
      </c>
      <c r="F837" s="415">
        <v>0</v>
      </c>
      <c r="G837" s="386"/>
      <c r="H837" s="305"/>
      <c r="I837" s="305"/>
    </row>
    <row r="838" s="286" customFormat="1" customHeight="1" spans="1:9">
      <c r="A838" s="267">
        <v>1</v>
      </c>
      <c r="B838" s="417" t="s">
        <v>549</v>
      </c>
      <c r="C838" s="449" t="s">
        <v>550</v>
      </c>
      <c r="D838" s="449"/>
      <c r="E838" s="415" t="s">
        <v>551</v>
      </c>
      <c r="F838" s="415">
        <v>80</v>
      </c>
      <c r="G838" s="386"/>
      <c r="H838" s="305"/>
      <c r="I838" s="305"/>
    </row>
    <row r="839" s="286" customFormat="1" customHeight="1" spans="1:9">
      <c r="A839" s="267">
        <v>0</v>
      </c>
      <c r="B839" s="417" t="s">
        <v>489</v>
      </c>
      <c r="C839" s="449" t="s">
        <v>552</v>
      </c>
      <c r="D839" s="449"/>
      <c r="E839" s="415" t="s">
        <v>490</v>
      </c>
      <c r="F839" s="415">
        <v>500</v>
      </c>
      <c r="G839" s="386"/>
      <c r="H839" s="305"/>
      <c r="I839" s="305"/>
    </row>
    <row r="840" s="286" customFormat="1" customHeight="1" spans="1:9">
      <c r="A840" s="267">
        <v>0</v>
      </c>
      <c r="B840" s="417" t="s">
        <v>489</v>
      </c>
      <c r="C840" s="449" t="s">
        <v>553</v>
      </c>
      <c r="D840" s="449"/>
      <c r="E840" s="415" t="s">
        <v>490</v>
      </c>
      <c r="F840" s="415">
        <v>300</v>
      </c>
      <c r="G840" s="386"/>
      <c r="H840" s="305"/>
      <c r="I840" s="305"/>
    </row>
    <row r="841" s="286" customFormat="1" customHeight="1" spans="1:9">
      <c r="A841" s="267">
        <v>2</v>
      </c>
      <c r="B841" s="417" t="s">
        <v>554</v>
      </c>
      <c r="C841" s="449" t="s">
        <v>555</v>
      </c>
      <c r="D841" s="449"/>
      <c r="E841" s="415" t="s">
        <v>556</v>
      </c>
      <c r="F841" s="415">
        <v>2</v>
      </c>
      <c r="G841" s="386"/>
      <c r="H841" s="305"/>
      <c r="I841" s="305"/>
    </row>
    <row r="842" s="286" customFormat="1" customHeight="1" spans="1:9">
      <c r="A842" s="267">
        <v>3</v>
      </c>
      <c r="B842" s="417" t="s">
        <v>656</v>
      </c>
      <c r="C842" s="449" t="s">
        <v>657</v>
      </c>
      <c r="D842" s="449"/>
      <c r="E842" s="415" t="s">
        <v>31</v>
      </c>
      <c r="F842" s="415">
        <v>3</v>
      </c>
      <c r="G842" s="386"/>
      <c r="H842" s="305"/>
      <c r="I842" s="305"/>
    </row>
    <row r="843" s="381" customFormat="1" customHeight="1" spans="1:9">
      <c r="A843" s="428" t="s">
        <v>574</v>
      </c>
      <c r="B843" s="428"/>
      <c r="C843" s="429" t="s">
        <v>575</v>
      </c>
      <c r="D843" s="429"/>
      <c r="E843" s="429"/>
      <c r="F843" s="430"/>
      <c r="G843" s="430"/>
      <c r="H843" s="430"/>
      <c r="I843" s="430"/>
    </row>
    <row r="844" s="286" customFormat="1" customHeight="1" spans="1:9">
      <c r="A844" s="267">
        <v>0</v>
      </c>
      <c r="B844" s="419"/>
      <c r="C844" s="451" t="s">
        <v>311</v>
      </c>
      <c r="D844" s="451"/>
      <c r="E844" s="415">
        <v>0</v>
      </c>
      <c r="F844" s="415">
        <v>0</v>
      </c>
      <c r="G844" s="386"/>
      <c r="H844" s="305"/>
      <c r="I844" s="305"/>
    </row>
    <row r="845" s="286" customFormat="1" customHeight="1" spans="1:9">
      <c r="A845" s="267">
        <v>0</v>
      </c>
      <c r="B845" s="417"/>
      <c r="C845" s="417" t="s">
        <v>481</v>
      </c>
      <c r="D845" s="417"/>
      <c r="E845" s="415"/>
      <c r="F845" s="415"/>
      <c r="G845" s="386"/>
      <c r="H845" s="305"/>
      <c r="I845" s="305"/>
    </row>
    <row r="846" s="286" customFormat="1" customHeight="1" spans="1:9">
      <c r="A846" s="267">
        <v>1</v>
      </c>
      <c r="B846" s="417" t="s">
        <v>482</v>
      </c>
      <c r="C846" s="419" t="s">
        <v>483</v>
      </c>
      <c r="D846" s="419"/>
      <c r="E846" s="415" t="s">
        <v>31</v>
      </c>
      <c r="F846" s="415">
        <v>6</v>
      </c>
      <c r="G846" s="386"/>
      <c r="H846" s="305"/>
      <c r="I846" s="305"/>
    </row>
    <row r="847" s="286" customFormat="1" customHeight="1" spans="1:9">
      <c r="A847" s="267">
        <v>2</v>
      </c>
      <c r="B847" s="417" t="s">
        <v>485</v>
      </c>
      <c r="C847" s="419" t="s">
        <v>578</v>
      </c>
      <c r="D847" s="419"/>
      <c r="E847" s="415" t="s">
        <v>31</v>
      </c>
      <c r="F847" s="415">
        <v>1</v>
      </c>
      <c r="G847" s="386"/>
      <c r="H847" s="305"/>
      <c r="I847" s="305"/>
    </row>
    <row r="848" s="286" customFormat="1" customHeight="1" spans="1:9">
      <c r="A848" s="267">
        <v>3</v>
      </c>
      <c r="B848" s="417" t="s">
        <v>487</v>
      </c>
      <c r="C848" s="419" t="s">
        <v>488</v>
      </c>
      <c r="D848" s="419"/>
      <c r="E848" s="415" t="s">
        <v>143</v>
      </c>
      <c r="F848" s="415">
        <v>0.66</v>
      </c>
      <c r="G848" s="386"/>
      <c r="H848" s="305"/>
      <c r="I848" s="462"/>
    </row>
    <row r="849" s="286" customFormat="1" customHeight="1" spans="1:9">
      <c r="A849" s="267">
        <v>0</v>
      </c>
      <c r="B849" s="417" t="s">
        <v>489</v>
      </c>
      <c r="C849" s="419" t="s">
        <v>488</v>
      </c>
      <c r="D849" s="419"/>
      <c r="E849" s="415" t="s">
        <v>490</v>
      </c>
      <c r="F849" s="415">
        <v>40</v>
      </c>
      <c r="G849" s="386"/>
      <c r="H849" s="305"/>
      <c r="I849" s="305"/>
    </row>
    <row r="850" s="286" customFormat="1" customHeight="1" spans="1:9">
      <c r="A850" s="267">
        <v>4</v>
      </c>
      <c r="B850" s="417" t="s">
        <v>491</v>
      </c>
      <c r="C850" s="419" t="s">
        <v>492</v>
      </c>
      <c r="D850" s="419"/>
      <c r="E850" s="415" t="s">
        <v>143</v>
      </c>
      <c r="F850" s="461">
        <v>0.18</v>
      </c>
      <c r="G850" s="386"/>
      <c r="H850" s="305"/>
      <c r="I850" s="462"/>
    </row>
    <row r="851" s="286" customFormat="1" customHeight="1" spans="1:9">
      <c r="A851" s="267">
        <v>0</v>
      </c>
      <c r="B851" s="417" t="s">
        <v>489</v>
      </c>
      <c r="C851" s="419" t="s">
        <v>493</v>
      </c>
      <c r="D851" s="419"/>
      <c r="E851" s="415" t="s">
        <v>490</v>
      </c>
      <c r="F851" s="415">
        <v>12</v>
      </c>
      <c r="G851" s="386"/>
      <c r="H851" s="305"/>
      <c r="I851" s="305"/>
    </row>
    <row r="852" s="286" customFormat="1" customHeight="1" spans="1:9">
      <c r="A852" s="267">
        <v>0</v>
      </c>
      <c r="B852" s="417" t="s">
        <v>489</v>
      </c>
      <c r="C852" s="419" t="s">
        <v>494</v>
      </c>
      <c r="D852" s="419"/>
      <c r="E852" s="415" t="s">
        <v>490</v>
      </c>
      <c r="F852" s="415">
        <v>12</v>
      </c>
      <c r="G852" s="386"/>
      <c r="H852" s="305"/>
      <c r="I852" s="305"/>
    </row>
    <row r="853" s="286" customFormat="1" customHeight="1" spans="1:9">
      <c r="A853" s="267">
        <v>5</v>
      </c>
      <c r="B853" s="417" t="s">
        <v>495</v>
      </c>
      <c r="C853" s="419" t="s">
        <v>496</v>
      </c>
      <c r="D853" s="419"/>
      <c r="E853" s="415" t="s">
        <v>497</v>
      </c>
      <c r="F853" s="446">
        <v>0.43</v>
      </c>
      <c r="G853" s="386"/>
      <c r="H853" s="305"/>
      <c r="I853" s="305"/>
    </row>
    <row r="854" s="286" customFormat="1" customHeight="1" spans="1:9">
      <c r="A854" s="267">
        <v>0</v>
      </c>
      <c r="B854" s="417" t="s">
        <v>489</v>
      </c>
      <c r="C854" s="419" t="s">
        <v>498</v>
      </c>
      <c r="D854" s="419"/>
      <c r="E854" s="415" t="s">
        <v>132</v>
      </c>
      <c r="F854" s="446">
        <v>434.3</v>
      </c>
      <c r="G854" s="386"/>
      <c r="H854" s="305"/>
      <c r="I854" s="305"/>
    </row>
    <row r="855" s="286" customFormat="1" customHeight="1" spans="1:9">
      <c r="A855" s="267">
        <v>6</v>
      </c>
      <c r="B855" s="417" t="s">
        <v>586</v>
      </c>
      <c r="C855" s="419" t="s">
        <v>496</v>
      </c>
      <c r="D855" s="419"/>
      <c r="E855" s="415" t="s">
        <v>497</v>
      </c>
      <c r="F855" s="446">
        <v>0.43</v>
      </c>
      <c r="G855" s="386"/>
      <c r="H855" s="305"/>
      <c r="I855" s="305"/>
    </row>
    <row r="856" s="286" customFormat="1" customHeight="1" spans="1:9">
      <c r="A856" s="267">
        <v>0</v>
      </c>
      <c r="B856" s="417" t="s">
        <v>489</v>
      </c>
      <c r="C856" s="419" t="s">
        <v>631</v>
      </c>
      <c r="D856" s="419"/>
      <c r="E856" s="415" t="s">
        <v>132</v>
      </c>
      <c r="F856" s="415">
        <v>434.3</v>
      </c>
      <c r="G856" s="386"/>
      <c r="H856" s="305"/>
      <c r="I856" s="305"/>
    </row>
    <row r="857" s="286" customFormat="1" customHeight="1" spans="1:9">
      <c r="A857" s="267">
        <v>7</v>
      </c>
      <c r="B857" s="417" t="s">
        <v>499</v>
      </c>
      <c r="C857" s="419" t="s">
        <v>496</v>
      </c>
      <c r="D857" s="419"/>
      <c r="E857" s="415" t="s">
        <v>497</v>
      </c>
      <c r="F857" s="446">
        <v>0.43</v>
      </c>
      <c r="G857" s="386"/>
      <c r="H857" s="305"/>
      <c r="I857" s="305"/>
    </row>
    <row r="858" s="286" customFormat="1" customHeight="1" spans="1:9">
      <c r="A858" s="267">
        <v>0</v>
      </c>
      <c r="B858" s="417" t="s">
        <v>489</v>
      </c>
      <c r="C858" s="419" t="s">
        <v>630</v>
      </c>
      <c r="D858" s="419"/>
      <c r="E858" s="415" t="s">
        <v>132</v>
      </c>
      <c r="F858" s="415">
        <v>434.3</v>
      </c>
      <c r="G858" s="386"/>
      <c r="H858" s="305"/>
      <c r="I858" s="305"/>
    </row>
    <row r="859" s="286" customFormat="1" customHeight="1" spans="1:9">
      <c r="A859" s="267">
        <v>8</v>
      </c>
      <c r="B859" s="417" t="s">
        <v>499</v>
      </c>
      <c r="C859" s="419" t="s">
        <v>496</v>
      </c>
      <c r="D859" s="419"/>
      <c r="E859" s="415" t="s">
        <v>497</v>
      </c>
      <c r="F859" s="446">
        <v>0.43</v>
      </c>
      <c r="G859" s="386"/>
      <c r="H859" s="305"/>
      <c r="I859" s="305"/>
    </row>
    <row r="860" s="286" customFormat="1" customHeight="1" spans="1:9">
      <c r="A860" s="267">
        <v>0</v>
      </c>
      <c r="B860" s="417" t="s">
        <v>489</v>
      </c>
      <c r="C860" s="419" t="s">
        <v>500</v>
      </c>
      <c r="D860" s="419"/>
      <c r="E860" s="415" t="s">
        <v>132</v>
      </c>
      <c r="F860" s="446">
        <v>434.3</v>
      </c>
      <c r="G860" s="386"/>
      <c r="H860" s="305"/>
      <c r="I860" s="305"/>
    </row>
    <row r="861" s="286" customFormat="1" customHeight="1" spans="1:9">
      <c r="A861" s="267">
        <v>9</v>
      </c>
      <c r="B861" s="417" t="s">
        <v>501</v>
      </c>
      <c r="C861" s="419" t="s">
        <v>496</v>
      </c>
      <c r="D861" s="419"/>
      <c r="E861" s="415" t="s">
        <v>497</v>
      </c>
      <c r="F861" s="446">
        <v>0.43</v>
      </c>
      <c r="G861" s="386"/>
      <c r="H861" s="305"/>
      <c r="I861" s="305"/>
    </row>
    <row r="862" s="286" customFormat="1" customHeight="1" spans="1:9">
      <c r="A862" s="267">
        <v>0</v>
      </c>
      <c r="B862" s="417" t="s">
        <v>489</v>
      </c>
      <c r="C862" s="419" t="s">
        <v>502</v>
      </c>
      <c r="D862" s="419"/>
      <c r="E862" s="415" t="s">
        <v>132</v>
      </c>
      <c r="F862" s="446">
        <v>434.3</v>
      </c>
      <c r="G862" s="386"/>
      <c r="H862" s="305"/>
      <c r="I862" s="305"/>
    </row>
    <row r="863" s="286" customFormat="1" customHeight="1" spans="1:9">
      <c r="A863" s="267">
        <v>10</v>
      </c>
      <c r="B863" s="417" t="s">
        <v>503</v>
      </c>
      <c r="C863" s="419" t="s">
        <v>496</v>
      </c>
      <c r="D863" s="419"/>
      <c r="E863" s="415" t="s">
        <v>497</v>
      </c>
      <c r="F863" s="446">
        <v>2.58</v>
      </c>
      <c r="G863" s="386"/>
      <c r="H863" s="305"/>
      <c r="I863" s="305"/>
    </row>
    <row r="864" s="286" customFormat="1" customHeight="1" spans="1:9">
      <c r="A864" s="267">
        <v>0</v>
      </c>
      <c r="B864" s="417" t="s">
        <v>489</v>
      </c>
      <c r="C864" s="419" t="s">
        <v>509</v>
      </c>
      <c r="D864" s="419"/>
      <c r="E864" s="415" t="s">
        <v>132</v>
      </c>
      <c r="F864" s="446">
        <v>2605.8</v>
      </c>
      <c r="G864" s="386"/>
      <c r="H864" s="305"/>
      <c r="I864" s="305"/>
    </row>
    <row r="865" s="286" customFormat="1" customHeight="1" spans="1:9">
      <c r="A865" s="267">
        <v>11</v>
      </c>
      <c r="B865" s="417" t="s">
        <v>505</v>
      </c>
      <c r="C865" s="419" t="s">
        <v>506</v>
      </c>
      <c r="D865" s="419"/>
      <c r="E865" s="415" t="s">
        <v>497</v>
      </c>
      <c r="F865" s="446">
        <v>2.58</v>
      </c>
      <c r="G865" s="386"/>
      <c r="H865" s="305"/>
      <c r="I865" s="305"/>
    </row>
    <row r="866" s="286" customFormat="1" customHeight="1" spans="1:9">
      <c r="A866" s="267">
        <v>0</v>
      </c>
      <c r="B866" s="417" t="s">
        <v>489</v>
      </c>
      <c r="C866" s="419" t="s">
        <v>507</v>
      </c>
      <c r="D866" s="419"/>
      <c r="E866" s="415" t="s">
        <v>132</v>
      </c>
      <c r="F866" s="446">
        <v>2618.7</v>
      </c>
      <c r="G866" s="386"/>
      <c r="H866" s="305"/>
      <c r="I866" s="305"/>
    </row>
    <row r="867" s="286" customFormat="1" customHeight="1" spans="1:9">
      <c r="A867" s="267">
        <v>12</v>
      </c>
      <c r="B867" s="417" t="s">
        <v>505</v>
      </c>
      <c r="C867" s="419" t="s">
        <v>520</v>
      </c>
      <c r="D867" s="419"/>
      <c r="E867" s="415" t="s">
        <v>497</v>
      </c>
      <c r="F867" s="415">
        <v>0.6</v>
      </c>
      <c r="G867" s="386"/>
      <c r="H867" s="305"/>
      <c r="I867" s="305"/>
    </row>
    <row r="868" s="286" customFormat="1" customHeight="1" spans="1:9">
      <c r="A868" s="267">
        <v>0</v>
      </c>
      <c r="B868" s="417" t="s">
        <v>489</v>
      </c>
      <c r="C868" s="419" t="s">
        <v>521</v>
      </c>
      <c r="D868" s="419"/>
      <c r="E868" s="415" t="s">
        <v>132</v>
      </c>
      <c r="F868" s="415">
        <v>609</v>
      </c>
      <c r="G868" s="386"/>
      <c r="H868" s="305"/>
      <c r="I868" s="305"/>
    </row>
    <row r="869" s="286" customFormat="1" customHeight="1" spans="1:9">
      <c r="A869" s="267">
        <v>13</v>
      </c>
      <c r="B869" s="417" t="s">
        <v>523</v>
      </c>
      <c r="C869" s="419" t="s">
        <v>524</v>
      </c>
      <c r="D869" s="419"/>
      <c r="E869" s="415" t="s">
        <v>31</v>
      </c>
      <c r="F869" s="415">
        <v>3</v>
      </c>
      <c r="G869" s="386"/>
      <c r="H869" s="305"/>
      <c r="I869" s="305"/>
    </row>
    <row r="870" s="286" customFormat="1" ht="26.25" customHeight="1" spans="1:9">
      <c r="A870" s="267">
        <v>14</v>
      </c>
      <c r="B870" s="417" t="s">
        <v>527</v>
      </c>
      <c r="C870" s="447" t="s">
        <v>528</v>
      </c>
      <c r="D870" s="447"/>
      <c r="E870" s="415" t="s">
        <v>31</v>
      </c>
      <c r="F870" s="415">
        <v>6</v>
      </c>
      <c r="G870" s="386"/>
      <c r="H870" s="386"/>
      <c r="I870" s="386"/>
    </row>
    <row r="871" s="286" customFormat="1" customHeight="1" spans="1:9">
      <c r="A871" s="267">
        <v>0</v>
      </c>
      <c r="B871" s="419"/>
      <c r="C871" s="416" t="s">
        <v>537</v>
      </c>
      <c r="D871" s="416"/>
      <c r="E871" s="415">
        <v>0</v>
      </c>
      <c r="F871" s="415">
        <v>0</v>
      </c>
      <c r="G871" s="386"/>
      <c r="H871" s="305"/>
      <c r="I871" s="305"/>
    </row>
    <row r="872" s="286" customFormat="1" customHeight="1" spans="1:9">
      <c r="A872" s="267">
        <v>1</v>
      </c>
      <c r="B872" s="417" t="s">
        <v>538</v>
      </c>
      <c r="C872" s="449" t="s">
        <v>539</v>
      </c>
      <c r="D872" s="449"/>
      <c r="E872" s="415" t="s">
        <v>31</v>
      </c>
      <c r="F872" s="415">
        <v>2</v>
      </c>
      <c r="G872" s="386"/>
      <c r="H872" s="305"/>
      <c r="I872" s="305"/>
    </row>
    <row r="873" s="286" customFormat="1" customHeight="1" spans="1:9">
      <c r="A873" s="267">
        <v>2</v>
      </c>
      <c r="B873" s="417" t="s">
        <v>540</v>
      </c>
      <c r="C873" s="449" t="s">
        <v>541</v>
      </c>
      <c r="D873" s="449"/>
      <c r="E873" s="415" t="s">
        <v>542</v>
      </c>
      <c r="F873" s="463">
        <v>4</v>
      </c>
      <c r="G873" s="386"/>
      <c r="H873" s="305"/>
      <c r="I873" s="305"/>
    </row>
    <row r="874" s="286" customFormat="1" customHeight="1" spans="1:9">
      <c r="A874" s="267">
        <v>0</v>
      </c>
      <c r="B874" s="417" t="s">
        <v>489</v>
      </c>
      <c r="C874" s="449" t="s">
        <v>543</v>
      </c>
      <c r="D874" s="449"/>
      <c r="E874" s="415" t="s">
        <v>29</v>
      </c>
      <c r="F874" s="415">
        <v>10.1</v>
      </c>
      <c r="G874" s="386"/>
      <c r="H874" s="305"/>
      <c r="I874" s="305"/>
    </row>
    <row r="875" s="286" customFormat="1" customHeight="1" spans="1:9">
      <c r="A875" s="267">
        <v>0</v>
      </c>
      <c r="B875" s="417" t="s">
        <v>489</v>
      </c>
      <c r="C875" s="449" t="s">
        <v>545</v>
      </c>
      <c r="D875" s="449"/>
      <c r="E875" s="415" t="s">
        <v>29</v>
      </c>
      <c r="F875" s="415">
        <v>15.15</v>
      </c>
      <c r="G875" s="386"/>
      <c r="H875" s="305"/>
      <c r="I875" s="305"/>
    </row>
    <row r="876" s="286" customFormat="1" customHeight="1" spans="1:9">
      <c r="A876" s="267">
        <v>0</v>
      </c>
      <c r="B876" s="417" t="s">
        <v>489</v>
      </c>
      <c r="C876" s="449" t="s">
        <v>544</v>
      </c>
      <c r="D876" s="449"/>
      <c r="E876" s="415" t="s">
        <v>29</v>
      </c>
      <c r="F876" s="415">
        <v>15.15</v>
      </c>
      <c r="G876" s="386"/>
      <c r="H876" s="305"/>
      <c r="I876" s="305"/>
    </row>
    <row r="877" s="286" customFormat="1" customHeight="1" spans="1:9">
      <c r="A877" s="267">
        <v>0</v>
      </c>
      <c r="B877" s="417" t="s">
        <v>489</v>
      </c>
      <c r="C877" s="449" t="s">
        <v>658</v>
      </c>
      <c r="D877" s="449"/>
      <c r="E877" s="415" t="s">
        <v>29</v>
      </c>
      <c r="F877" s="415">
        <v>15.15</v>
      </c>
      <c r="G877" s="386"/>
      <c r="H877" s="305"/>
      <c r="I877" s="305"/>
    </row>
    <row r="878" s="286" customFormat="1" customHeight="1" spans="1:9">
      <c r="A878" s="267">
        <v>0</v>
      </c>
      <c r="B878" s="417" t="s">
        <v>489</v>
      </c>
      <c r="C878" s="449" t="s">
        <v>546</v>
      </c>
      <c r="D878" s="449"/>
      <c r="E878" s="415" t="s">
        <v>490</v>
      </c>
      <c r="F878" s="415">
        <v>454.5</v>
      </c>
      <c r="G878" s="386"/>
      <c r="H878" s="305"/>
      <c r="I878" s="305"/>
    </row>
    <row r="879" s="286" customFormat="1" customHeight="1" spans="1:9">
      <c r="A879" s="267">
        <v>0</v>
      </c>
      <c r="B879" s="417" t="s">
        <v>489</v>
      </c>
      <c r="C879" s="449" t="s">
        <v>547</v>
      </c>
      <c r="D879" s="449"/>
      <c r="E879" s="415" t="s">
        <v>490</v>
      </c>
      <c r="F879" s="415">
        <v>202</v>
      </c>
      <c r="G879" s="386"/>
      <c r="H879" s="305"/>
      <c r="I879" s="305"/>
    </row>
    <row r="880" s="286" customFormat="1" customHeight="1" spans="1:9">
      <c r="A880" s="267">
        <v>0</v>
      </c>
      <c r="B880" s="419"/>
      <c r="C880" s="416" t="s">
        <v>548</v>
      </c>
      <c r="D880" s="416"/>
      <c r="E880" s="415">
        <v>0</v>
      </c>
      <c r="F880" s="415">
        <v>0</v>
      </c>
      <c r="G880" s="386"/>
      <c r="H880" s="305"/>
      <c r="I880" s="305"/>
    </row>
    <row r="881" s="286" customFormat="1" customHeight="1" spans="1:9">
      <c r="A881" s="267">
        <v>1</v>
      </c>
      <c r="B881" s="417" t="s">
        <v>549</v>
      </c>
      <c r="C881" s="449" t="s">
        <v>550</v>
      </c>
      <c r="D881" s="449"/>
      <c r="E881" s="415" t="s">
        <v>551</v>
      </c>
      <c r="F881" s="415">
        <v>35</v>
      </c>
      <c r="G881" s="386"/>
      <c r="H881" s="305"/>
      <c r="I881" s="305"/>
    </row>
    <row r="882" s="286" customFormat="1" customHeight="1" spans="1:9">
      <c r="A882" s="267">
        <v>0</v>
      </c>
      <c r="B882" s="417" t="s">
        <v>489</v>
      </c>
      <c r="C882" s="449" t="s">
        <v>552</v>
      </c>
      <c r="D882" s="449"/>
      <c r="E882" s="415" t="s">
        <v>490</v>
      </c>
      <c r="F882" s="415">
        <v>200</v>
      </c>
      <c r="G882" s="386"/>
      <c r="H882" s="305"/>
      <c r="I882" s="305"/>
    </row>
    <row r="883" s="286" customFormat="1" customHeight="1" spans="1:9">
      <c r="A883" s="267">
        <v>0</v>
      </c>
      <c r="B883" s="417" t="s">
        <v>489</v>
      </c>
      <c r="C883" s="449" t="s">
        <v>553</v>
      </c>
      <c r="D883" s="449"/>
      <c r="E883" s="415" t="s">
        <v>490</v>
      </c>
      <c r="F883" s="415">
        <v>150</v>
      </c>
      <c r="G883" s="386"/>
      <c r="H883" s="305"/>
      <c r="I883" s="305"/>
    </row>
    <row r="884" s="286" customFormat="1" customHeight="1" spans="1:9">
      <c r="A884" s="267">
        <v>2</v>
      </c>
      <c r="B884" s="417" t="s">
        <v>554</v>
      </c>
      <c r="C884" s="449" t="s">
        <v>555</v>
      </c>
      <c r="D884" s="449"/>
      <c r="E884" s="415" t="s">
        <v>556</v>
      </c>
      <c r="F884" s="415">
        <v>1</v>
      </c>
      <c r="G884" s="386"/>
      <c r="H884" s="305"/>
      <c r="I884" s="305"/>
    </row>
    <row r="885" s="381" customFormat="1" customHeight="1" spans="1:9">
      <c r="A885" s="428" t="s">
        <v>574</v>
      </c>
      <c r="B885" s="428"/>
      <c r="C885" s="429" t="s">
        <v>575</v>
      </c>
      <c r="D885" s="429"/>
      <c r="E885" s="429"/>
      <c r="F885" s="430"/>
      <c r="G885" s="430"/>
      <c r="H885" s="430"/>
      <c r="I885" s="430"/>
    </row>
    <row r="886" s="286" customFormat="1" customHeight="1" spans="1:9">
      <c r="A886" s="267">
        <v>0</v>
      </c>
      <c r="B886" s="419"/>
      <c r="C886" s="464" t="s">
        <v>248</v>
      </c>
      <c r="D886" s="464"/>
      <c r="E886" s="415">
        <v>0</v>
      </c>
      <c r="F886" s="415">
        <v>0</v>
      </c>
      <c r="G886" s="386"/>
      <c r="H886" s="305"/>
      <c r="I886" s="305"/>
    </row>
    <row r="887" s="286" customFormat="1" customHeight="1" spans="1:9">
      <c r="A887" s="267">
        <v>0</v>
      </c>
      <c r="B887" s="419"/>
      <c r="C887" s="416" t="s">
        <v>537</v>
      </c>
      <c r="D887" s="416"/>
      <c r="E887" s="415">
        <v>0</v>
      </c>
      <c r="F887" s="415">
        <v>0</v>
      </c>
      <c r="G887" s="386"/>
      <c r="H887" s="305"/>
      <c r="I887" s="305"/>
    </row>
    <row r="888" s="286" customFormat="1" customHeight="1" spans="1:9">
      <c r="A888" s="267">
        <v>1</v>
      </c>
      <c r="B888" s="417" t="s">
        <v>540</v>
      </c>
      <c r="C888" s="449" t="s">
        <v>659</v>
      </c>
      <c r="D888" s="449"/>
      <c r="E888" s="415" t="s">
        <v>542</v>
      </c>
      <c r="F888" s="463">
        <v>0.4</v>
      </c>
      <c r="G888" s="386"/>
      <c r="H888" s="305"/>
      <c r="I888" s="305"/>
    </row>
    <row r="889" s="286" customFormat="1" customHeight="1" spans="1:9">
      <c r="A889" s="267">
        <v>0</v>
      </c>
      <c r="B889" s="417" t="s">
        <v>489</v>
      </c>
      <c r="C889" s="449" t="s">
        <v>660</v>
      </c>
      <c r="D889" s="449"/>
      <c r="E889" s="415" t="s">
        <v>29</v>
      </c>
      <c r="F889" s="415">
        <v>4.04</v>
      </c>
      <c r="G889" s="386"/>
      <c r="H889" s="305"/>
      <c r="I889" s="305"/>
    </row>
    <row r="890" s="286" customFormat="1" customHeight="1" spans="1:9">
      <c r="A890" s="267">
        <v>0</v>
      </c>
      <c r="B890" s="417" t="s">
        <v>489</v>
      </c>
      <c r="C890" s="449" t="s">
        <v>546</v>
      </c>
      <c r="D890" s="449"/>
      <c r="E890" s="415" t="s">
        <v>490</v>
      </c>
      <c r="F890" s="415">
        <v>30.3</v>
      </c>
      <c r="G890" s="386"/>
      <c r="H890" s="305"/>
      <c r="I890" s="305"/>
    </row>
    <row r="891" s="286" customFormat="1" customHeight="1" spans="1:9">
      <c r="A891" s="267">
        <v>0</v>
      </c>
      <c r="B891" s="419"/>
      <c r="C891" s="416" t="s">
        <v>548</v>
      </c>
      <c r="D891" s="416"/>
      <c r="E891" s="415">
        <v>0</v>
      </c>
      <c r="F891" s="415">
        <v>0</v>
      </c>
      <c r="G891" s="386"/>
      <c r="H891" s="305"/>
      <c r="I891" s="305"/>
    </row>
    <row r="892" s="286" customFormat="1" customHeight="1" spans="1:9">
      <c r="A892" s="267">
        <v>1</v>
      </c>
      <c r="B892" s="417" t="s">
        <v>549</v>
      </c>
      <c r="C892" s="449" t="s">
        <v>550</v>
      </c>
      <c r="D892" s="449"/>
      <c r="E892" s="415" t="s">
        <v>551</v>
      </c>
      <c r="F892" s="415">
        <v>7.5</v>
      </c>
      <c r="G892" s="386"/>
      <c r="H892" s="305"/>
      <c r="I892" s="305"/>
    </row>
    <row r="893" s="286" customFormat="1" customHeight="1" spans="1:9">
      <c r="A893" s="267">
        <v>0</v>
      </c>
      <c r="B893" s="417" t="s">
        <v>489</v>
      </c>
      <c r="C893" s="449" t="s">
        <v>552</v>
      </c>
      <c r="D893" s="449"/>
      <c r="E893" s="415" t="s">
        <v>490</v>
      </c>
      <c r="F893" s="415">
        <v>35</v>
      </c>
      <c r="G893" s="386"/>
      <c r="H893" s="305"/>
      <c r="I893" s="305"/>
    </row>
    <row r="894" s="286" customFormat="1" customHeight="1" spans="1:9">
      <c r="A894" s="267">
        <v>0</v>
      </c>
      <c r="B894" s="417" t="s">
        <v>489</v>
      </c>
      <c r="C894" s="449" t="s">
        <v>553</v>
      </c>
      <c r="D894" s="449"/>
      <c r="E894" s="415" t="s">
        <v>490</v>
      </c>
      <c r="F894" s="415">
        <v>40</v>
      </c>
      <c r="G894" s="386"/>
      <c r="H894" s="305"/>
      <c r="I894" s="305"/>
    </row>
    <row r="895" s="381" customFormat="1" customHeight="1" spans="1:9">
      <c r="A895" s="428" t="s">
        <v>574</v>
      </c>
      <c r="B895" s="428"/>
      <c r="C895" s="429" t="s">
        <v>575</v>
      </c>
      <c r="D895" s="429"/>
      <c r="E895" s="429"/>
      <c r="F895" s="430"/>
      <c r="G895" s="430"/>
      <c r="H895" s="430"/>
      <c r="I895" s="430"/>
    </row>
    <row r="896" s="286" customFormat="1" customHeight="1" spans="1:9">
      <c r="A896" s="267">
        <v>0</v>
      </c>
      <c r="B896" s="419"/>
      <c r="C896" s="464" t="s">
        <v>661</v>
      </c>
      <c r="D896" s="464"/>
      <c r="E896" s="415">
        <v>0</v>
      </c>
      <c r="F896" s="415">
        <v>0</v>
      </c>
      <c r="G896" s="386"/>
      <c r="H896" s="305"/>
      <c r="I896" s="305"/>
    </row>
    <row r="897" s="286" customFormat="1" customHeight="1" spans="1:9">
      <c r="A897" s="267">
        <v>0</v>
      </c>
      <c r="B897" s="417"/>
      <c r="C897" s="417" t="s">
        <v>481</v>
      </c>
      <c r="D897" s="417"/>
      <c r="E897" s="415"/>
      <c r="F897" s="415"/>
      <c r="G897" s="386"/>
      <c r="H897" s="305"/>
      <c r="I897" s="305"/>
    </row>
    <row r="898" s="286" customFormat="1" customHeight="1" spans="1:9">
      <c r="A898" s="267">
        <v>1</v>
      </c>
      <c r="B898" s="417" t="s">
        <v>662</v>
      </c>
      <c r="C898" s="419" t="s">
        <v>663</v>
      </c>
      <c r="D898" s="419"/>
      <c r="E898" s="415" t="s">
        <v>31</v>
      </c>
      <c r="F898" s="415">
        <v>6</v>
      </c>
      <c r="G898" s="386"/>
      <c r="H898" s="305"/>
      <c r="I898" s="305"/>
    </row>
    <row r="899" s="286" customFormat="1" customHeight="1" spans="1:9">
      <c r="A899" s="267">
        <v>2</v>
      </c>
      <c r="B899" s="417" t="s">
        <v>664</v>
      </c>
      <c r="C899" s="419" t="s">
        <v>665</v>
      </c>
      <c r="D899" s="419"/>
      <c r="E899" s="415" t="s">
        <v>31</v>
      </c>
      <c r="F899" s="415">
        <v>1</v>
      </c>
      <c r="G899" s="386"/>
      <c r="H899" s="305"/>
      <c r="I899" s="305"/>
    </row>
    <row r="900" s="286" customFormat="1" customHeight="1" spans="1:9">
      <c r="A900" s="267">
        <v>3</v>
      </c>
      <c r="B900" s="417" t="s">
        <v>487</v>
      </c>
      <c r="C900" s="419" t="s">
        <v>488</v>
      </c>
      <c r="D900" s="419"/>
      <c r="E900" s="415" t="s">
        <v>143</v>
      </c>
      <c r="F900" s="415">
        <v>0.396</v>
      </c>
      <c r="G900" s="386"/>
      <c r="H900" s="305"/>
      <c r="I900" s="462"/>
    </row>
    <row r="901" s="286" customFormat="1" customHeight="1" spans="1:9">
      <c r="A901" s="267">
        <v>0</v>
      </c>
      <c r="B901" s="417" t="s">
        <v>489</v>
      </c>
      <c r="C901" s="419" t="s">
        <v>488</v>
      </c>
      <c r="D901" s="419"/>
      <c r="E901" s="415" t="s">
        <v>490</v>
      </c>
      <c r="F901" s="415">
        <v>24</v>
      </c>
      <c r="G901" s="386"/>
      <c r="H901" s="305"/>
      <c r="I901" s="305"/>
    </row>
    <row r="902" s="286" customFormat="1" customHeight="1" spans="1:9">
      <c r="A902" s="267">
        <v>4</v>
      </c>
      <c r="B902" s="417" t="s">
        <v>491</v>
      </c>
      <c r="C902" s="419" t="s">
        <v>492</v>
      </c>
      <c r="D902" s="419"/>
      <c r="E902" s="415" t="s">
        <v>143</v>
      </c>
      <c r="F902" s="461">
        <v>0.09</v>
      </c>
      <c r="G902" s="386"/>
      <c r="H902" s="305"/>
      <c r="I902" s="462"/>
    </row>
    <row r="903" s="286" customFormat="1" customHeight="1" spans="1:9">
      <c r="A903" s="267">
        <v>0</v>
      </c>
      <c r="B903" s="417" t="s">
        <v>489</v>
      </c>
      <c r="C903" s="419" t="s">
        <v>493</v>
      </c>
      <c r="D903" s="419"/>
      <c r="E903" s="415" t="s">
        <v>490</v>
      </c>
      <c r="F903" s="415">
        <v>6</v>
      </c>
      <c r="G903" s="386"/>
      <c r="H903" s="305"/>
      <c r="I903" s="305"/>
    </row>
    <row r="904" s="286" customFormat="1" customHeight="1" spans="1:9">
      <c r="A904" s="267">
        <v>0</v>
      </c>
      <c r="B904" s="417" t="s">
        <v>489</v>
      </c>
      <c r="C904" s="419" t="s">
        <v>494</v>
      </c>
      <c r="D904" s="419"/>
      <c r="E904" s="415" t="s">
        <v>490</v>
      </c>
      <c r="F904" s="415">
        <v>6</v>
      </c>
      <c r="G904" s="386"/>
      <c r="H904" s="305"/>
      <c r="I904" s="305"/>
    </row>
    <row r="905" s="286" customFormat="1" customHeight="1" spans="1:9">
      <c r="A905" s="267">
        <v>5</v>
      </c>
      <c r="B905" s="417" t="s">
        <v>495</v>
      </c>
      <c r="C905" s="419" t="s">
        <v>496</v>
      </c>
      <c r="D905" s="419"/>
      <c r="E905" s="415" t="s">
        <v>497</v>
      </c>
      <c r="F905" s="446">
        <v>0.31</v>
      </c>
      <c r="G905" s="386"/>
      <c r="H905" s="305"/>
      <c r="I905" s="305"/>
    </row>
    <row r="906" s="286" customFormat="1" customHeight="1" spans="1:9">
      <c r="A906" s="267">
        <v>0</v>
      </c>
      <c r="B906" s="417" t="s">
        <v>489</v>
      </c>
      <c r="C906" s="419" t="s">
        <v>498</v>
      </c>
      <c r="D906" s="419"/>
      <c r="E906" s="415" t="s">
        <v>132</v>
      </c>
      <c r="F906" s="446">
        <v>313.1</v>
      </c>
      <c r="G906" s="386"/>
      <c r="H906" s="305"/>
      <c r="I906" s="305"/>
    </row>
    <row r="907" s="286" customFormat="1" customHeight="1" spans="1:9">
      <c r="A907" s="267">
        <v>6</v>
      </c>
      <c r="B907" s="417" t="s">
        <v>558</v>
      </c>
      <c r="C907" s="419" t="s">
        <v>496</v>
      </c>
      <c r="D907" s="419"/>
      <c r="E907" s="415" t="s">
        <v>497</v>
      </c>
      <c r="F907" s="446">
        <v>0.62</v>
      </c>
      <c r="G907" s="386"/>
      <c r="H907" s="305"/>
      <c r="I907" s="305"/>
    </row>
    <row r="908" s="286" customFormat="1" customHeight="1" spans="1:9">
      <c r="A908" s="267">
        <v>0</v>
      </c>
      <c r="B908" s="417" t="s">
        <v>489</v>
      </c>
      <c r="C908" s="419" t="s">
        <v>560</v>
      </c>
      <c r="D908" s="419"/>
      <c r="E908" s="415" t="s">
        <v>132</v>
      </c>
      <c r="F908" s="415">
        <v>626.2</v>
      </c>
      <c r="G908" s="386"/>
      <c r="H908" s="305"/>
      <c r="I908" s="305"/>
    </row>
    <row r="909" s="286" customFormat="1" customHeight="1" spans="1:9">
      <c r="A909" s="267">
        <v>7</v>
      </c>
      <c r="B909" s="417" t="s">
        <v>505</v>
      </c>
      <c r="C909" s="419" t="s">
        <v>506</v>
      </c>
      <c r="D909" s="419"/>
      <c r="E909" s="415" t="s">
        <v>497</v>
      </c>
      <c r="F909" s="446">
        <v>0.62</v>
      </c>
      <c r="G909" s="386"/>
      <c r="H909" s="305"/>
      <c r="I909" s="305"/>
    </row>
    <row r="910" s="286" customFormat="1" customHeight="1" spans="1:9">
      <c r="A910" s="267">
        <v>0</v>
      </c>
      <c r="B910" s="417" t="s">
        <v>489</v>
      </c>
      <c r="C910" s="419" t="s">
        <v>507</v>
      </c>
      <c r="D910" s="419"/>
      <c r="E910" s="415" t="s">
        <v>132</v>
      </c>
      <c r="F910" s="446">
        <v>629.3</v>
      </c>
      <c r="G910" s="386"/>
      <c r="H910" s="305"/>
      <c r="I910" s="305"/>
    </row>
    <row r="911" s="286" customFormat="1" customHeight="1" spans="1:9">
      <c r="A911" s="267">
        <v>8</v>
      </c>
      <c r="B911" s="417" t="s">
        <v>503</v>
      </c>
      <c r="C911" s="419" t="s">
        <v>496</v>
      </c>
      <c r="D911" s="419"/>
      <c r="E911" s="415" t="s">
        <v>497</v>
      </c>
      <c r="F911" s="446">
        <v>0.62</v>
      </c>
      <c r="G911" s="386"/>
      <c r="H911" s="305"/>
      <c r="I911" s="305"/>
    </row>
    <row r="912" s="286" customFormat="1" customHeight="1" spans="1:9">
      <c r="A912" s="267">
        <v>0</v>
      </c>
      <c r="B912" s="417" t="s">
        <v>489</v>
      </c>
      <c r="C912" s="419" t="s">
        <v>666</v>
      </c>
      <c r="D912" s="419"/>
      <c r="E912" s="415" t="s">
        <v>132</v>
      </c>
      <c r="F912" s="415">
        <v>626.2</v>
      </c>
      <c r="G912" s="386"/>
      <c r="H912" s="305"/>
      <c r="I912" s="305"/>
    </row>
    <row r="913" s="286" customFormat="1" customHeight="1" spans="1:9">
      <c r="A913" s="267">
        <v>9</v>
      </c>
      <c r="B913" s="417" t="s">
        <v>667</v>
      </c>
      <c r="C913" s="419" t="s">
        <v>506</v>
      </c>
      <c r="D913" s="419"/>
      <c r="E913" s="415" t="s">
        <v>497</v>
      </c>
      <c r="F913" s="446">
        <v>0.62</v>
      </c>
      <c r="G913" s="386"/>
      <c r="H913" s="305"/>
      <c r="I913" s="305"/>
    </row>
    <row r="914" s="286" customFormat="1" customHeight="1" spans="1:9">
      <c r="A914" s="267">
        <v>0</v>
      </c>
      <c r="B914" s="417" t="s">
        <v>489</v>
      </c>
      <c r="C914" s="419" t="s">
        <v>668</v>
      </c>
      <c r="D914" s="419"/>
      <c r="E914" s="415" t="s">
        <v>132</v>
      </c>
      <c r="F914" s="415">
        <v>629.3</v>
      </c>
      <c r="G914" s="386"/>
      <c r="H914" s="305"/>
      <c r="I914" s="305"/>
    </row>
    <row r="915" s="286" customFormat="1" customHeight="1" spans="1:9">
      <c r="A915" s="267">
        <v>10</v>
      </c>
      <c r="B915" s="417" t="s">
        <v>505</v>
      </c>
      <c r="C915" s="419" t="s">
        <v>506</v>
      </c>
      <c r="D915" s="419"/>
      <c r="E915" s="415" t="s">
        <v>497</v>
      </c>
      <c r="F915" s="415">
        <v>0.62</v>
      </c>
      <c r="G915" s="386"/>
      <c r="H915" s="305"/>
      <c r="I915" s="305"/>
    </row>
    <row r="916" s="286" customFormat="1" customHeight="1" spans="1:9">
      <c r="A916" s="267">
        <v>0</v>
      </c>
      <c r="B916" s="417" t="s">
        <v>489</v>
      </c>
      <c r="C916" s="419" t="s">
        <v>515</v>
      </c>
      <c r="D916" s="419"/>
      <c r="E916" s="415" t="s">
        <v>132</v>
      </c>
      <c r="F916" s="415">
        <v>629.3</v>
      </c>
      <c r="G916" s="386"/>
      <c r="H916" s="305"/>
      <c r="I916" s="305"/>
    </row>
    <row r="917" s="286" customFormat="1" customHeight="1" spans="1:9">
      <c r="A917" s="267">
        <v>11</v>
      </c>
      <c r="B917" s="417" t="s">
        <v>505</v>
      </c>
      <c r="C917" s="419" t="s">
        <v>520</v>
      </c>
      <c r="D917" s="419"/>
      <c r="E917" s="415" t="s">
        <v>497</v>
      </c>
      <c r="F917" s="415">
        <v>0.4</v>
      </c>
      <c r="G917" s="386"/>
      <c r="H917" s="305"/>
      <c r="I917" s="305"/>
    </row>
    <row r="918" s="286" customFormat="1" customHeight="1" spans="1:9">
      <c r="A918" s="267">
        <v>0</v>
      </c>
      <c r="B918" s="417" t="s">
        <v>489</v>
      </c>
      <c r="C918" s="419" t="s">
        <v>521</v>
      </c>
      <c r="D918" s="419"/>
      <c r="E918" s="415" t="s">
        <v>132</v>
      </c>
      <c r="F918" s="415">
        <v>406</v>
      </c>
      <c r="G918" s="386"/>
      <c r="H918" s="305"/>
      <c r="I918" s="305"/>
    </row>
    <row r="919" s="286" customFormat="1" customHeight="1" spans="1:9">
      <c r="A919" s="267">
        <v>12</v>
      </c>
      <c r="B919" s="417" t="s">
        <v>523</v>
      </c>
      <c r="C919" s="419" t="s">
        <v>524</v>
      </c>
      <c r="D919" s="419"/>
      <c r="E919" s="415" t="s">
        <v>31</v>
      </c>
      <c r="F919" s="415">
        <v>1</v>
      </c>
      <c r="G919" s="386"/>
      <c r="H919" s="305"/>
      <c r="I919" s="305"/>
    </row>
    <row r="920" s="286" customFormat="1" ht="26.25" customHeight="1" spans="1:9">
      <c r="A920" s="267">
        <v>13</v>
      </c>
      <c r="B920" s="417" t="s">
        <v>669</v>
      </c>
      <c r="C920" s="447" t="s">
        <v>670</v>
      </c>
      <c r="D920" s="447"/>
      <c r="E920" s="415" t="s">
        <v>31</v>
      </c>
      <c r="F920" s="415">
        <v>2</v>
      </c>
      <c r="G920" s="386"/>
      <c r="H920" s="386"/>
      <c r="I920" s="386"/>
    </row>
    <row r="921" s="286" customFormat="1" ht="26.25" customHeight="1" spans="1:9">
      <c r="A921" s="267">
        <v>14</v>
      </c>
      <c r="B921" s="417" t="s">
        <v>671</v>
      </c>
      <c r="C921" s="447" t="s">
        <v>672</v>
      </c>
      <c r="D921" s="447"/>
      <c r="E921" s="415" t="s">
        <v>31</v>
      </c>
      <c r="F921" s="415">
        <v>2</v>
      </c>
      <c r="G921" s="386"/>
      <c r="H921" s="386"/>
      <c r="I921" s="386"/>
    </row>
    <row r="922" s="286" customFormat="1" customHeight="1" spans="1:9">
      <c r="A922" s="267">
        <v>0</v>
      </c>
      <c r="B922" s="419"/>
      <c r="C922" s="416" t="s">
        <v>537</v>
      </c>
      <c r="D922" s="416"/>
      <c r="E922" s="415">
        <v>0</v>
      </c>
      <c r="F922" s="415">
        <v>0</v>
      </c>
      <c r="G922" s="386"/>
      <c r="H922" s="305"/>
      <c r="I922" s="305"/>
    </row>
    <row r="923" s="286" customFormat="1" customHeight="1" spans="1:9">
      <c r="A923" s="267">
        <v>1</v>
      </c>
      <c r="B923" s="417" t="s">
        <v>540</v>
      </c>
      <c r="C923" s="449" t="s">
        <v>659</v>
      </c>
      <c r="D923" s="449"/>
      <c r="E923" s="415" t="s">
        <v>542</v>
      </c>
      <c r="F923" s="463">
        <v>0.4</v>
      </c>
      <c r="G923" s="386"/>
      <c r="H923" s="305"/>
      <c r="I923" s="305"/>
    </row>
    <row r="924" s="286" customFormat="1" customHeight="1" spans="1:9">
      <c r="A924" s="267">
        <v>0</v>
      </c>
      <c r="B924" s="417" t="s">
        <v>489</v>
      </c>
      <c r="C924" s="449" t="s">
        <v>673</v>
      </c>
      <c r="D924" s="449"/>
      <c r="E924" s="415" t="s">
        <v>29</v>
      </c>
      <c r="F924" s="415">
        <v>4.04</v>
      </c>
      <c r="G924" s="386"/>
      <c r="H924" s="305"/>
      <c r="I924" s="305"/>
    </row>
    <row r="925" s="286" customFormat="1" customHeight="1" spans="1:9">
      <c r="A925" s="267">
        <v>0</v>
      </c>
      <c r="B925" s="417" t="s">
        <v>489</v>
      </c>
      <c r="C925" s="449" t="s">
        <v>546</v>
      </c>
      <c r="D925" s="449"/>
      <c r="E925" s="415" t="s">
        <v>490</v>
      </c>
      <c r="F925" s="415">
        <v>101</v>
      </c>
      <c r="G925" s="386"/>
      <c r="H925" s="305"/>
      <c r="I925" s="305"/>
    </row>
    <row r="926" s="286" customFormat="1" customHeight="1" spans="1:9">
      <c r="A926" s="267">
        <v>0</v>
      </c>
      <c r="B926" s="419"/>
      <c r="C926" s="416" t="s">
        <v>548</v>
      </c>
      <c r="D926" s="416"/>
      <c r="E926" s="415">
        <v>0</v>
      </c>
      <c r="F926" s="415">
        <v>0</v>
      </c>
      <c r="G926" s="386"/>
      <c r="H926" s="305"/>
      <c r="I926" s="305"/>
    </row>
    <row r="927" s="286" customFormat="1" customHeight="1" spans="1:9">
      <c r="A927" s="267">
        <v>1</v>
      </c>
      <c r="B927" s="417" t="s">
        <v>549</v>
      </c>
      <c r="C927" s="449" t="s">
        <v>550</v>
      </c>
      <c r="D927" s="449"/>
      <c r="E927" s="415" t="s">
        <v>551</v>
      </c>
      <c r="F927" s="415">
        <v>13</v>
      </c>
      <c r="G927" s="386"/>
      <c r="H927" s="305"/>
      <c r="I927" s="305"/>
    </row>
    <row r="928" s="286" customFormat="1" customHeight="1" spans="1:9">
      <c r="A928" s="267">
        <v>0</v>
      </c>
      <c r="B928" s="417" t="s">
        <v>489</v>
      </c>
      <c r="C928" s="449" t="s">
        <v>552</v>
      </c>
      <c r="D928" s="449"/>
      <c r="E928" s="415" t="s">
        <v>490</v>
      </c>
      <c r="F928" s="415">
        <v>100</v>
      </c>
      <c r="G928" s="386"/>
      <c r="H928" s="305"/>
      <c r="I928" s="305"/>
    </row>
    <row r="929" s="286" customFormat="1" customHeight="1" spans="1:9">
      <c r="A929" s="267">
        <v>0</v>
      </c>
      <c r="B929" s="417" t="s">
        <v>489</v>
      </c>
      <c r="C929" s="449" t="s">
        <v>553</v>
      </c>
      <c r="D929" s="449"/>
      <c r="E929" s="415" t="s">
        <v>490</v>
      </c>
      <c r="F929" s="415">
        <v>30</v>
      </c>
      <c r="G929" s="386"/>
      <c r="H929" s="305"/>
      <c r="I929" s="305"/>
    </row>
    <row r="930" s="381" customFormat="1" customHeight="1" spans="1:9">
      <c r="A930" s="428" t="s">
        <v>574</v>
      </c>
      <c r="B930" s="428"/>
      <c r="C930" s="429" t="s">
        <v>575</v>
      </c>
      <c r="D930" s="429"/>
      <c r="E930" s="429"/>
      <c r="F930" s="430"/>
      <c r="G930" s="430"/>
      <c r="H930" s="430"/>
      <c r="I930" s="430"/>
    </row>
    <row r="931" s="286" customFormat="1" customHeight="1" spans="1:9">
      <c r="A931" s="267">
        <v>0</v>
      </c>
      <c r="B931" s="419"/>
      <c r="C931" s="451" t="s">
        <v>674</v>
      </c>
      <c r="D931" s="451"/>
      <c r="E931" s="415">
        <v>0</v>
      </c>
      <c r="F931" s="415">
        <v>0</v>
      </c>
      <c r="G931" s="386"/>
      <c r="H931" s="305"/>
      <c r="I931" s="305"/>
    </row>
    <row r="932" s="286" customFormat="1" customHeight="1" spans="1:9">
      <c r="A932" s="267">
        <v>0</v>
      </c>
      <c r="B932" s="417"/>
      <c r="C932" s="417" t="s">
        <v>481</v>
      </c>
      <c r="D932" s="417"/>
      <c r="E932" s="415"/>
      <c r="F932" s="415"/>
      <c r="G932" s="386"/>
      <c r="H932" s="305"/>
      <c r="I932" s="305"/>
    </row>
    <row r="933" s="286" customFormat="1" customHeight="1" spans="1:9">
      <c r="A933" s="267">
        <v>1</v>
      </c>
      <c r="B933" s="417" t="s">
        <v>662</v>
      </c>
      <c r="C933" s="419" t="s">
        <v>663</v>
      </c>
      <c r="D933" s="419"/>
      <c r="E933" s="415" t="s">
        <v>31</v>
      </c>
      <c r="F933" s="415">
        <v>4</v>
      </c>
      <c r="G933" s="386"/>
      <c r="H933" s="305"/>
      <c r="I933" s="305"/>
    </row>
    <row r="934" s="286" customFormat="1" customHeight="1" spans="1:9">
      <c r="A934" s="267">
        <v>2</v>
      </c>
      <c r="B934" s="417" t="s">
        <v>664</v>
      </c>
      <c r="C934" s="419" t="s">
        <v>665</v>
      </c>
      <c r="D934" s="419"/>
      <c r="E934" s="415" t="s">
        <v>31</v>
      </c>
      <c r="F934" s="415">
        <v>1</v>
      </c>
      <c r="G934" s="386"/>
      <c r="H934" s="305"/>
      <c r="I934" s="305"/>
    </row>
    <row r="935" s="286" customFormat="1" customHeight="1" spans="1:9">
      <c r="A935" s="267">
        <v>3</v>
      </c>
      <c r="B935" s="417" t="s">
        <v>491</v>
      </c>
      <c r="C935" s="419" t="s">
        <v>492</v>
      </c>
      <c r="D935" s="419"/>
      <c r="E935" s="415" t="s">
        <v>143</v>
      </c>
      <c r="F935" s="461">
        <v>0.09</v>
      </c>
      <c r="G935" s="386"/>
      <c r="H935" s="305"/>
      <c r="I935" s="462"/>
    </row>
    <row r="936" s="286" customFormat="1" customHeight="1" spans="1:9">
      <c r="A936" s="267">
        <v>0</v>
      </c>
      <c r="B936" s="417" t="s">
        <v>489</v>
      </c>
      <c r="C936" s="419" t="s">
        <v>493</v>
      </c>
      <c r="D936" s="419"/>
      <c r="E936" s="415" t="s">
        <v>490</v>
      </c>
      <c r="F936" s="415">
        <v>6</v>
      </c>
      <c r="G936" s="386"/>
      <c r="H936" s="305"/>
      <c r="I936" s="305"/>
    </row>
    <row r="937" s="286" customFormat="1" customHeight="1" spans="1:9">
      <c r="A937" s="267">
        <v>0</v>
      </c>
      <c r="B937" s="417" t="s">
        <v>489</v>
      </c>
      <c r="C937" s="419" t="s">
        <v>494</v>
      </c>
      <c r="D937" s="419"/>
      <c r="E937" s="415" t="s">
        <v>490</v>
      </c>
      <c r="F937" s="415">
        <v>6</v>
      </c>
      <c r="G937" s="386"/>
      <c r="H937" s="305"/>
      <c r="I937" s="305"/>
    </row>
    <row r="938" s="286" customFormat="1" customHeight="1" spans="1:9">
      <c r="A938" s="267">
        <v>4</v>
      </c>
      <c r="B938" s="417" t="s">
        <v>495</v>
      </c>
      <c r="C938" s="419" t="s">
        <v>496</v>
      </c>
      <c r="D938" s="419"/>
      <c r="E938" s="415" t="s">
        <v>497</v>
      </c>
      <c r="F938" s="446">
        <v>0.1</v>
      </c>
      <c r="G938" s="386"/>
      <c r="H938" s="305"/>
      <c r="I938" s="305"/>
    </row>
    <row r="939" s="286" customFormat="1" customHeight="1" spans="1:9">
      <c r="A939" s="267">
        <v>0</v>
      </c>
      <c r="B939" s="417" t="s">
        <v>489</v>
      </c>
      <c r="C939" s="419" t="s">
        <v>498</v>
      </c>
      <c r="D939" s="419"/>
      <c r="E939" s="415" t="s">
        <v>132</v>
      </c>
      <c r="F939" s="446">
        <v>101</v>
      </c>
      <c r="G939" s="386"/>
      <c r="H939" s="305"/>
      <c r="I939" s="305"/>
    </row>
    <row r="940" s="286" customFormat="1" customHeight="1" spans="1:9">
      <c r="A940" s="267">
        <v>5</v>
      </c>
      <c r="B940" s="417" t="s">
        <v>503</v>
      </c>
      <c r="C940" s="419" t="s">
        <v>496</v>
      </c>
      <c r="D940" s="419"/>
      <c r="E940" s="415" t="s">
        <v>497</v>
      </c>
      <c r="F940" s="446">
        <v>0.2</v>
      </c>
      <c r="G940" s="386"/>
      <c r="H940" s="305"/>
      <c r="I940" s="305"/>
    </row>
    <row r="941" s="286" customFormat="1" customHeight="1" spans="1:9">
      <c r="A941" s="267">
        <v>0</v>
      </c>
      <c r="B941" s="417" t="s">
        <v>489</v>
      </c>
      <c r="C941" s="419" t="s">
        <v>509</v>
      </c>
      <c r="D941" s="419"/>
      <c r="E941" s="415" t="s">
        <v>132</v>
      </c>
      <c r="F941" s="446">
        <v>202</v>
      </c>
      <c r="G941" s="386"/>
      <c r="H941" s="305"/>
      <c r="I941" s="305"/>
    </row>
    <row r="942" s="286" customFormat="1" customHeight="1" spans="1:9">
      <c r="A942" s="267">
        <v>6</v>
      </c>
      <c r="B942" s="417" t="s">
        <v>505</v>
      </c>
      <c r="C942" s="419" t="s">
        <v>506</v>
      </c>
      <c r="D942" s="419"/>
      <c r="E942" s="415" t="s">
        <v>497</v>
      </c>
      <c r="F942" s="446">
        <v>0.2</v>
      </c>
      <c r="G942" s="386"/>
      <c r="H942" s="305"/>
      <c r="I942" s="305"/>
    </row>
    <row r="943" s="286" customFormat="1" customHeight="1" spans="1:9">
      <c r="A943" s="267">
        <v>0</v>
      </c>
      <c r="B943" s="417" t="s">
        <v>489</v>
      </c>
      <c r="C943" s="419" t="s">
        <v>507</v>
      </c>
      <c r="D943" s="419"/>
      <c r="E943" s="415" t="s">
        <v>132</v>
      </c>
      <c r="F943" s="446">
        <v>203</v>
      </c>
      <c r="G943" s="386"/>
      <c r="H943" s="305"/>
      <c r="I943" s="305"/>
    </row>
    <row r="944" s="286" customFormat="1" customHeight="1" spans="1:9">
      <c r="A944" s="267">
        <v>7</v>
      </c>
      <c r="B944" s="417" t="s">
        <v>503</v>
      </c>
      <c r="C944" s="419" t="s">
        <v>496</v>
      </c>
      <c r="D944" s="419"/>
      <c r="E944" s="415" t="s">
        <v>497</v>
      </c>
      <c r="F944" s="446">
        <v>0.2</v>
      </c>
      <c r="G944" s="386"/>
      <c r="H944" s="305"/>
      <c r="I944" s="305"/>
    </row>
    <row r="945" s="286" customFormat="1" customHeight="1" spans="1:9">
      <c r="A945" s="267">
        <v>0</v>
      </c>
      <c r="B945" s="417" t="s">
        <v>489</v>
      </c>
      <c r="C945" s="419" t="s">
        <v>510</v>
      </c>
      <c r="D945" s="419"/>
      <c r="E945" s="415" t="s">
        <v>132</v>
      </c>
      <c r="F945" s="415">
        <v>202</v>
      </c>
      <c r="G945" s="386"/>
      <c r="H945" s="305"/>
      <c r="I945" s="305"/>
    </row>
    <row r="946" s="286" customFormat="1" customHeight="1" spans="1:9">
      <c r="A946" s="267">
        <v>8</v>
      </c>
      <c r="B946" s="417" t="s">
        <v>505</v>
      </c>
      <c r="C946" s="419" t="s">
        <v>506</v>
      </c>
      <c r="D946" s="419"/>
      <c r="E946" s="415" t="s">
        <v>497</v>
      </c>
      <c r="F946" s="446">
        <v>0.2</v>
      </c>
      <c r="G946" s="386"/>
      <c r="H946" s="305"/>
      <c r="I946" s="305"/>
    </row>
    <row r="947" s="286" customFormat="1" customHeight="1" spans="1:9">
      <c r="A947" s="267">
        <v>0</v>
      </c>
      <c r="B947" s="417" t="s">
        <v>489</v>
      </c>
      <c r="C947" s="419" t="s">
        <v>507</v>
      </c>
      <c r="D947" s="419"/>
      <c r="E947" s="415" t="s">
        <v>132</v>
      </c>
      <c r="F947" s="446">
        <v>203</v>
      </c>
      <c r="G947" s="386"/>
      <c r="H947" s="305"/>
      <c r="I947" s="305"/>
    </row>
    <row r="948" s="286" customFormat="1" customHeight="1" spans="1:9">
      <c r="A948" s="267">
        <v>9</v>
      </c>
      <c r="B948" s="417" t="s">
        <v>505</v>
      </c>
      <c r="C948" s="419" t="s">
        <v>520</v>
      </c>
      <c r="D948" s="419"/>
      <c r="E948" s="415" t="s">
        <v>497</v>
      </c>
      <c r="F948" s="415">
        <v>0.4</v>
      </c>
      <c r="G948" s="386"/>
      <c r="H948" s="305"/>
      <c r="I948" s="305"/>
    </row>
    <row r="949" s="286" customFormat="1" customHeight="1" spans="1:9">
      <c r="A949" s="267">
        <v>0</v>
      </c>
      <c r="B949" s="417" t="s">
        <v>489</v>
      </c>
      <c r="C949" s="419" t="s">
        <v>521</v>
      </c>
      <c r="D949" s="419"/>
      <c r="E949" s="415" t="s">
        <v>132</v>
      </c>
      <c r="F949" s="415">
        <v>406</v>
      </c>
      <c r="G949" s="386"/>
      <c r="H949" s="305"/>
      <c r="I949" s="305"/>
    </row>
    <row r="950" s="286" customFormat="1" customHeight="1" spans="1:9">
      <c r="A950" s="267">
        <v>10</v>
      </c>
      <c r="B950" s="417" t="s">
        <v>523</v>
      </c>
      <c r="C950" s="419" t="s">
        <v>524</v>
      </c>
      <c r="D950" s="419"/>
      <c r="E950" s="415" t="s">
        <v>31</v>
      </c>
      <c r="F950" s="415">
        <v>1</v>
      </c>
      <c r="G950" s="386"/>
      <c r="H950" s="305"/>
      <c r="I950" s="305"/>
    </row>
    <row r="951" s="286" customFormat="1" ht="27" customHeight="1" spans="1:9">
      <c r="A951" s="267">
        <v>11</v>
      </c>
      <c r="B951" s="417" t="s">
        <v>669</v>
      </c>
      <c r="C951" s="447" t="s">
        <v>670</v>
      </c>
      <c r="D951" s="447"/>
      <c r="E951" s="415" t="s">
        <v>31</v>
      </c>
      <c r="F951" s="415">
        <v>4</v>
      </c>
      <c r="G951" s="386"/>
      <c r="H951" s="386"/>
      <c r="I951" s="386"/>
    </row>
    <row r="952" s="286" customFormat="1" customHeight="1" spans="1:9">
      <c r="A952" s="267">
        <v>0</v>
      </c>
      <c r="B952" s="419"/>
      <c r="C952" s="416" t="s">
        <v>537</v>
      </c>
      <c r="D952" s="416"/>
      <c r="E952" s="415">
        <v>0</v>
      </c>
      <c r="F952" s="415">
        <v>0</v>
      </c>
      <c r="G952" s="386"/>
      <c r="H952" s="305"/>
      <c r="I952" s="305"/>
    </row>
    <row r="953" s="286" customFormat="1" customHeight="1" spans="1:9">
      <c r="A953" s="267">
        <v>1</v>
      </c>
      <c r="B953" s="417" t="s">
        <v>540</v>
      </c>
      <c r="C953" s="449" t="s">
        <v>659</v>
      </c>
      <c r="D953" s="449"/>
      <c r="E953" s="415" t="s">
        <v>542</v>
      </c>
      <c r="F953" s="463">
        <v>0.4</v>
      </c>
      <c r="G953" s="386"/>
      <c r="H953" s="305"/>
      <c r="I953" s="305"/>
    </row>
    <row r="954" s="286" customFormat="1" customHeight="1" spans="1:9">
      <c r="A954" s="267">
        <v>0</v>
      </c>
      <c r="B954" s="417" t="s">
        <v>489</v>
      </c>
      <c r="C954" s="449" t="s">
        <v>673</v>
      </c>
      <c r="D954" s="449"/>
      <c r="E954" s="415" t="s">
        <v>29</v>
      </c>
      <c r="F954" s="415">
        <v>4.04</v>
      </c>
      <c r="G954" s="386"/>
      <c r="H954" s="305"/>
      <c r="I954" s="305"/>
    </row>
    <row r="955" s="286" customFormat="1" customHeight="1" spans="1:9">
      <c r="A955" s="267">
        <v>0</v>
      </c>
      <c r="B955" s="417" t="s">
        <v>489</v>
      </c>
      <c r="C955" s="449" t="s">
        <v>546</v>
      </c>
      <c r="D955" s="449"/>
      <c r="E955" s="415" t="s">
        <v>490</v>
      </c>
      <c r="F955" s="415">
        <v>101</v>
      </c>
      <c r="G955" s="386"/>
      <c r="H955" s="305"/>
      <c r="I955" s="305"/>
    </row>
    <row r="956" s="286" customFormat="1" customHeight="1" spans="1:9">
      <c r="A956" s="267">
        <v>0</v>
      </c>
      <c r="B956" s="419"/>
      <c r="C956" s="416" t="s">
        <v>548</v>
      </c>
      <c r="D956" s="416"/>
      <c r="E956" s="415">
        <v>0</v>
      </c>
      <c r="F956" s="415">
        <v>0</v>
      </c>
      <c r="G956" s="386"/>
      <c r="H956" s="305"/>
      <c r="I956" s="305"/>
    </row>
    <row r="957" s="286" customFormat="1" customHeight="1" spans="1:9">
      <c r="A957" s="267">
        <v>1</v>
      </c>
      <c r="B957" s="417" t="s">
        <v>549</v>
      </c>
      <c r="C957" s="449" t="s">
        <v>550</v>
      </c>
      <c r="D957" s="449"/>
      <c r="E957" s="415" t="s">
        <v>551</v>
      </c>
      <c r="F957" s="415">
        <v>13</v>
      </c>
      <c r="G957" s="386"/>
      <c r="H957" s="305"/>
      <c r="I957" s="305"/>
    </row>
    <row r="958" s="286" customFormat="1" customHeight="1" spans="1:9">
      <c r="A958" s="267">
        <v>0</v>
      </c>
      <c r="B958" s="417" t="s">
        <v>489</v>
      </c>
      <c r="C958" s="449" t="s">
        <v>552</v>
      </c>
      <c r="D958" s="449"/>
      <c r="E958" s="415" t="s">
        <v>490</v>
      </c>
      <c r="F958" s="415">
        <v>100</v>
      </c>
      <c r="G958" s="386"/>
      <c r="H958" s="305"/>
      <c r="I958" s="305"/>
    </row>
    <row r="959" s="286" customFormat="1" customHeight="1" spans="1:9">
      <c r="A959" s="267">
        <v>0</v>
      </c>
      <c r="B959" s="417" t="s">
        <v>489</v>
      </c>
      <c r="C959" s="449" t="s">
        <v>553</v>
      </c>
      <c r="D959" s="449"/>
      <c r="E959" s="415" t="s">
        <v>490</v>
      </c>
      <c r="F959" s="415">
        <v>30</v>
      </c>
      <c r="G959" s="386"/>
      <c r="H959" s="305"/>
      <c r="I959" s="305"/>
    </row>
    <row r="960" s="381" customFormat="1" customHeight="1" spans="1:9">
      <c r="A960" s="428" t="s">
        <v>574</v>
      </c>
      <c r="B960" s="428"/>
      <c r="C960" s="429" t="s">
        <v>575</v>
      </c>
      <c r="D960" s="429"/>
      <c r="E960" s="429"/>
      <c r="F960" s="430"/>
      <c r="G960" s="430"/>
      <c r="H960" s="430"/>
      <c r="I960" s="430"/>
    </row>
    <row r="961" s="286" customFormat="1" customHeight="1" spans="1:9">
      <c r="A961" s="267">
        <v>0</v>
      </c>
      <c r="B961" s="419"/>
      <c r="C961" s="451" t="s">
        <v>306</v>
      </c>
      <c r="D961" s="451"/>
      <c r="E961" s="415">
        <v>0</v>
      </c>
      <c r="F961" s="415">
        <v>0</v>
      </c>
      <c r="G961" s="386"/>
      <c r="H961" s="305"/>
      <c r="I961" s="305"/>
    </row>
    <row r="962" s="286" customFormat="1" customHeight="1" spans="1:9">
      <c r="A962" s="267">
        <v>0</v>
      </c>
      <c r="B962" s="417"/>
      <c r="C962" s="417" t="s">
        <v>481</v>
      </c>
      <c r="D962" s="417"/>
      <c r="E962" s="415"/>
      <c r="F962" s="415"/>
      <c r="G962" s="386"/>
      <c r="H962" s="305"/>
      <c r="I962" s="305"/>
    </row>
    <row r="963" s="286" customFormat="1" customHeight="1" spans="1:9">
      <c r="A963" s="267">
        <v>1</v>
      </c>
      <c r="B963" s="417" t="s">
        <v>675</v>
      </c>
      <c r="C963" s="419" t="s">
        <v>676</v>
      </c>
      <c r="D963" s="419"/>
      <c r="E963" s="415" t="s">
        <v>29</v>
      </c>
      <c r="F963" s="415">
        <v>1</v>
      </c>
      <c r="G963" s="386"/>
      <c r="H963" s="305"/>
      <c r="I963" s="305"/>
    </row>
    <row r="964" s="286" customFormat="1" customHeight="1" spans="1:9">
      <c r="A964" s="267">
        <v>2</v>
      </c>
      <c r="B964" s="417" t="s">
        <v>485</v>
      </c>
      <c r="C964" s="419" t="s">
        <v>621</v>
      </c>
      <c r="D964" s="419"/>
      <c r="E964" s="415" t="s">
        <v>31</v>
      </c>
      <c r="F964" s="415">
        <v>1</v>
      </c>
      <c r="G964" s="386"/>
      <c r="H964" s="305"/>
      <c r="I964" s="462"/>
    </row>
    <row r="965" s="286" customFormat="1" customHeight="1" spans="1:9">
      <c r="A965" s="267">
        <v>3</v>
      </c>
      <c r="B965" s="417" t="s">
        <v>586</v>
      </c>
      <c r="C965" s="419" t="s">
        <v>496</v>
      </c>
      <c r="D965" s="419"/>
      <c r="E965" s="415" t="s">
        <v>497</v>
      </c>
      <c r="F965" s="415">
        <v>0.3</v>
      </c>
      <c r="G965" s="386"/>
      <c r="H965" s="305"/>
      <c r="I965" s="305"/>
    </row>
    <row r="966" s="286" customFormat="1" customHeight="1" spans="1:9">
      <c r="A966" s="267">
        <v>0</v>
      </c>
      <c r="B966" s="417" t="s">
        <v>489</v>
      </c>
      <c r="C966" s="419" t="s">
        <v>677</v>
      </c>
      <c r="D966" s="419"/>
      <c r="E966" s="415" t="s">
        <v>132</v>
      </c>
      <c r="F966" s="415">
        <v>303</v>
      </c>
      <c r="G966" s="386"/>
      <c r="H966" s="305"/>
      <c r="I966" s="305"/>
    </row>
    <row r="967" s="286" customFormat="1" customHeight="1" spans="1:9">
      <c r="A967" s="267">
        <v>4</v>
      </c>
      <c r="B967" s="417" t="s">
        <v>586</v>
      </c>
      <c r="C967" s="419" t="s">
        <v>496</v>
      </c>
      <c r="D967" s="419"/>
      <c r="E967" s="415" t="s">
        <v>497</v>
      </c>
      <c r="F967" s="415">
        <v>0.2</v>
      </c>
      <c r="G967" s="386"/>
      <c r="H967" s="305"/>
      <c r="I967" s="305"/>
    </row>
    <row r="968" s="286" customFormat="1" customHeight="1" spans="1:9">
      <c r="A968" s="267">
        <v>0</v>
      </c>
      <c r="B968" s="417" t="s">
        <v>489</v>
      </c>
      <c r="C968" s="419" t="s">
        <v>677</v>
      </c>
      <c r="D968" s="419"/>
      <c r="E968" s="415" t="s">
        <v>132</v>
      </c>
      <c r="F968" s="415">
        <v>202</v>
      </c>
      <c r="G968" s="386"/>
      <c r="H968" s="305"/>
      <c r="I968" s="305"/>
    </row>
    <row r="969" s="286" customFormat="1" customHeight="1" spans="1:9">
      <c r="A969" s="267">
        <v>5</v>
      </c>
      <c r="B969" s="417" t="s">
        <v>499</v>
      </c>
      <c r="C969" s="419" t="s">
        <v>496</v>
      </c>
      <c r="D969" s="419"/>
      <c r="E969" s="415" t="s">
        <v>497</v>
      </c>
      <c r="F969" s="415">
        <v>0.1</v>
      </c>
      <c r="G969" s="386"/>
      <c r="H969" s="305"/>
      <c r="I969" s="305"/>
    </row>
    <row r="970" s="286" customFormat="1" customHeight="1" spans="1:9">
      <c r="A970" s="267">
        <v>0</v>
      </c>
      <c r="B970" s="417" t="s">
        <v>489</v>
      </c>
      <c r="C970" s="419" t="s">
        <v>500</v>
      </c>
      <c r="D970" s="419"/>
      <c r="E970" s="415" t="s">
        <v>132</v>
      </c>
      <c r="F970" s="415">
        <v>101</v>
      </c>
      <c r="G970" s="386"/>
      <c r="H970" s="305"/>
      <c r="I970" s="305"/>
    </row>
    <row r="971" s="286" customFormat="1" customHeight="1" spans="1:9">
      <c r="A971" s="267">
        <v>6</v>
      </c>
      <c r="B971" s="417" t="s">
        <v>667</v>
      </c>
      <c r="C971" s="419" t="s">
        <v>506</v>
      </c>
      <c r="D971" s="419"/>
      <c r="E971" s="415" t="s">
        <v>497</v>
      </c>
      <c r="F971" s="415">
        <v>0.1</v>
      </c>
      <c r="G971" s="386"/>
      <c r="H971" s="305"/>
      <c r="I971" s="305"/>
    </row>
    <row r="972" s="286" customFormat="1" customHeight="1" spans="1:9">
      <c r="A972" s="267">
        <v>0</v>
      </c>
      <c r="B972" s="417" t="s">
        <v>489</v>
      </c>
      <c r="C972" s="419" t="s">
        <v>668</v>
      </c>
      <c r="D972" s="419"/>
      <c r="E972" s="415" t="s">
        <v>132</v>
      </c>
      <c r="F972" s="415">
        <v>101.5</v>
      </c>
      <c r="G972" s="386"/>
      <c r="H972" s="305"/>
      <c r="I972" s="305"/>
    </row>
    <row r="973" s="286" customFormat="1" customHeight="1" spans="1:9">
      <c r="A973" s="267">
        <v>7</v>
      </c>
      <c r="B973" s="417" t="s">
        <v>499</v>
      </c>
      <c r="C973" s="419" t="s">
        <v>496</v>
      </c>
      <c r="D973" s="419"/>
      <c r="E973" s="415" t="s">
        <v>497</v>
      </c>
      <c r="F973" s="415">
        <v>0.1</v>
      </c>
      <c r="G973" s="386"/>
      <c r="H973" s="305"/>
      <c r="I973" s="305"/>
    </row>
    <row r="974" s="286" customFormat="1" customHeight="1" spans="1:9">
      <c r="A974" s="267">
        <v>0</v>
      </c>
      <c r="B974" s="417" t="s">
        <v>489</v>
      </c>
      <c r="C974" s="419" t="s">
        <v>500</v>
      </c>
      <c r="D974" s="419"/>
      <c r="E974" s="415" t="s">
        <v>132</v>
      </c>
      <c r="F974" s="415">
        <v>101</v>
      </c>
      <c r="G974" s="386"/>
      <c r="H974" s="305"/>
      <c r="I974" s="305"/>
    </row>
    <row r="975" s="286" customFormat="1" customHeight="1" spans="1:9">
      <c r="A975" s="267">
        <v>8</v>
      </c>
      <c r="B975" s="417" t="s">
        <v>501</v>
      </c>
      <c r="C975" s="419" t="s">
        <v>496</v>
      </c>
      <c r="D975" s="419"/>
      <c r="E975" s="415" t="s">
        <v>497</v>
      </c>
      <c r="F975" s="415">
        <v>0.1</v>
      </c>
      <c r="G975" s="386"/>
      <c r="H975" s="305"/>
      <c r="I975" s="305"/>
    </row>
    <row r="976" s="286" customFormat="1" customHeight="1" spans="1:9">
      <c r="A976" s="267">
        <v>0</v>
      </c>
      <c r="B976" s="417" t="s">
        <v>489</v>
      </c>
      <c r="C976" s="419" t="s">
        <v>502</v>
      </c>
      <c r="D976" s="419"/>
      <c r="E976" s="415" t="s">
        <v>132</v>
      </c>
      <c r="F976" s="415">
        <v>101</v>
      </c>
      <c r="G976" s="386"/>
      <c r="H976" s="305"/>
      <c r="I976" s="305"/>
    </row>
    <row r="977" s="286" customFormat="1" customHeight="1" spans="1:9">
      <c r="A977" s="267">
        <v>9</v>
      </c>
      <c r="B977" s="417" t="s">
        <v>586</v>
      </c>
      <c r="C977" s="419" t="s">
        <v>496</v>
      </c>
      <c r="D977" s="419"/>
      <c r="E977" s="415" t="s">
        <v>497</v>
      </c>
      <c r="F977" s="415">
        <v>0.1</v>
      </c>
      <c r="G977" s="386"/>
      <c r="H977" s="305"/>
      <c r="I977" s="305"/>
    </row>
    <row r="978" s="286" customFormat="1" customHeight="1" spans="1:9">
      <c r="A978" s="267">
        <v>0</v>
      </c>
      <c r="B978" s="417" t="s">
        <v>489</v>
      </c>
      <c r="C978" s="419" t="s">
        <v>589</v>
      </c>
      <c r="D978" s="419"/>
      <c r="E978" s="415" t="s">
        <v>132</v>
      </c>
      <c r="F978" s="415">
        <v>101</v>
      </c>
      <c r="G978" s="386"/>
      <c r="H978" s="305"/>
      <c r="I978" s="305"/>
    </row>
    <row r="979" s="286" customFormat="1" customHeight="1" spans="1:9">
      <c r="A979" s="267">
        <v>10</v>
      </c>
      <c r="B979" s="417" t="s">
        <v>586</v>
      </c>
      <c r="C979" s="419" t="s">
        <v>496</v>
      </c>
      <c r="D979" s="419"/>
      <c r="E979" s="415" t="s">
        <v>497</v>
      </c>
      <c r="F979" s="415">
        <v>0.1</v>
      </c>
      <c r="G979" s="386"/>
      <c r="H979" s="305"/>
      <c r="I979" s="305"/>
    </row>
    <row r="980" s="286" customFormat="1" customHeight="1" spans="1:9">
      <c r="A980" s="267">
        <v>0</v>
      </c>
      <c r="B980" s="417" t="s">
        <v>489</v>
      </c>
      <c r="C980" s="419" t="s">
        <v>631</v>
      </c>
      <c r="D980" s="419"/>
      <c r="E980" s="415" t="s">
        <v>132</v>
      </c>
      <c r="F980" s="415">
        <v>101</v>
      </c>
      <c r="G980" s="386"/>
      <c r="H980" s="305"/>
      <c r="I980" s="305"/>
    </row>
    <row r="981" s="286" customFormat="1" customHeight="1" spans="1:9">
      <c r="A981" s="267">
        <v>11</v>
      </c>
      <c r="B981" s="417" t="s">
        <v>503</v>
      </c>
      <c r="C981" s="419" t="s">
        <v>496</v>
      </c>
      <c r="D981" s="419"/>
      <c r="E981" s="415" t="s">
        <v>497</v>
      </c>
      <c r="F981" s="415">
        <v>0.08</v>
      </c>
      <c r="G981" s="386"/>
      <c r="H981" s="305"/>
      <c r="I981" s="305"/>
    </row>
    <row r="982" s="286" customFormat="1" customHeight="1" spans="1:9">
      <c r="A982" s="267">
        <v>0</v>
      </c>
      <c r="B982" s="417" t="s">
        <v>489</v>
      </c>
      <c r="C982" s="419" t="s">
        <v>632</v>
      </c>
      <c r="D982" s="419"/>
      <c r="E982" s="415" t="s">
        <v>132</v>
      </c>
      <c r="F982" s="415">
        <v>80.8</v>
      </c>
      <c r="G982" s="386"/>
      <c r="H982" s="305"/>
      <c r="I982" s="305"/>
    </row>
    <row r="983" s="286" customFormat="1" customHeight="1" spans="1:9">
      <c r="A983" s="267">
        <v>12</v>
      </c>
      <c r="B983" s="417" t="s">
        <v>523</v>
      </c>
      <c r="C983" s="419" t="s">
        <v>524</v>
      </c>
      <c r="D983" s="419"/>
      <c r="E983" s="415" t="s">
        <v>31</v>
      </c>
      <c r="F983" s="415">
        <v>11</v>
      </c>
      <c r="G983" s="386"/>
      <c r="H983" s="305"/>
      <c r="I983" s="305"/>
    </row>
    <row r="984" s="286" customFormat="1" customHeight="1" spans="1:9">
      <c r="A984" s="267">
        <v>13</v>
      </c>
      <c r="B984" s="417" t="s">
        <v>491</v>
      </c>
      <c r="C984" s="419" t="s">
        <v>492</v>
      </c>
      <c r="D984" s="419"/>
      <c r="E984" s="415" t="s">
        <v>143</v>
      </c>
      <c r="F984" s="461">
        <v>0.21</v>
      </c>
      <c r="G984" s="386"/>
      <c r="H984" s="305"/>
      <c r="I984" s="462"/>
    </row>
    <row r="985" s="286" customFormat="1" customHeight="1" spans="1:9">
      <c r="A985" s="267">
        <v>0</v>
      </c>
      <c r="B985" s="417" t="s">
        <v>489</v>
      </c>
      <c r="C985" s="419" t="s">
        <v>494</v>
      </c>
      <c r="D985" s="419"/>
      <c r="E985" s="415" t="s">
        <v>490</v>
      </c>
      <c r="F985" s="415">
        <v>20</v>
      </c>
      <c r="G985" s="386"/>
      <c r="H985" s="305"/>
      <c r="I985" s="305"/>
    </row>
    <row r="986" s="286" customFormat="1" customHeight="1" spans="1:9">
      <c r="A986" s="267">
        <v>0</v>
      </c>
      <c r="B986" s="419"/>
      <c r="C986" s="416" t="s">
        <v>537</v>
      </c>
      <c r="D986" s="416"/>
      <c r="E986" s="415">
        <v>0</v>
      </c>
      <c r="F986" s="415">
        <v>0</v>
      </c>
      <c r="G986" s="386"/>
      <c r="H986" s="305"/>
      <c r="I986" s="305"/>
    </row>
    <row r="987" s="286" customFormat="1" customHeight="1" spans="1:9">
      <c r="A987" s="267">
        <v>1</v>
      </c>
      <c r="B987" s="417" t="s">
        <v>636</v>
      </c>
      <c r="C987" s="449" t="s">
        <v>637</v>
      </c>
      <c r="D987" s="449"/>
      <c r="E987" s="415" t="s">
        <v>31</v>
      </c>
      <c r="F987" s="415">
        <v>2</v>
      </c>
      <c r="G987" s="386"/>
      <c r="H987" s="305"/>
      <c r="I987" s="305"/>
    </row>
    <row r="988" s="286" customFormat="1" customHeight="1" spans="1:9">
      <c r="A988" s="267">
        <v>2</v>
      </c>
      <c r="B988" s="417" t="s">
        <v>638</v>
      </c>
      <c r="C988" s="449" t="s">
        <v>639</v>
      </c>
      <c r="D988" s="449"/>
      <c r="E988" s="415" t="s">
        <v>542</v>
      </c>
      <c r="F988" s="463">
        <v>6.8</v>
      </c>
      <c r="G988" s="386"/>
      <c r="H988" s="305"/>
      <c r="I988" s="305"/>
    </row>
    <row r="989" s="286" customFormat="1" customHeight="1" spans="1:9">
      <c r="A989" s="267">
        <v>0</v>
      </c>
      <c r="B989" s="417"/>
      <c r="C989" s="449" t="s">
        <v>678</v>
      </c>
      <c r="D989" s="449"/>
      <c r="E989" s="415" t="s">
        <v>29</v>
      </c>
      <c r="F989" s="463">
        <v>18.18</v>
      </c>
      <c r="G989" s="386"/>
      <c r="H989" s="305"/>
      <c r="I989" s="305"/>
    </row>
    <row r="990" s="286" customFormat="1" customHeight="1" spans="1:9">
      <c r="A990" s="267">
        <v>0</v>
      </c>
      <c r="B990" s="417"/>
      <c r="C990" s="449" t="s">
        <v>640</v>
      </c>
      <c r="D990" s="449"/>
      <c r="E990" s="415" t="s">
        <v>29</v>
      </c>
      <c r="F990" s="463">
        <v>34.34</v>
      </c>
      <c r="G990" s="386"/>
      <c r="H990" s="305"/>
      <c r="I990" s="305"/>
    </row>
    <row r="991" s="286" customFormat="1" customHeight="1" spans="1:9">
      <c r="A991" s="267">
        <v>0</v>
      </c>
      <c r="B991" s="417"/>
      <c r="C991" s="449" t="s">
        <v>641</v>
      </c>
      <c r="D991" s="449"/>
      <c r="E991" s="415" t="s">
        <v>29</v>
      </c>
      <c r="F991" s="463">
        <v>4.04</v>
      </c>
      <c r="G991" s="386"/>
      <c r="H991" s="305"/>
      <c r="I991" s="305"/>
    </row>
    <row r="992" s="286" customFormat="1" customHeight="1" spans="1:9">
      <c r="A992" s="267">
        <v>0</v>
      </c>
      <c r="B992" s="417"/>
      <c r="C992" s="449" t="s">
        <v>642</v>
      </c>
      <c r="D992" s="449"/>
      <c r="E992" s="415" t="s">
        <v>29</v>
      </c>
      <c r="F992" s="463">
        <v>4.04</v>
      </c>
      <c r="G992" s="386"/>
      <c r="H992" s="305"/>
      <c r="I992" s="305"/>
    </row>
    <row r="993" s="286" customFormat="1" customHeight="1" spans="1:9">
      <c r="A993" s="267">
        <v>0</v>
      </c>
      <c r="B993" s="417"/>
      <c r="C993" s="449" t="s">
        <v>643</v>
      </c>
      <c r="D993" s="449"/>
      <c r="E993" s="415" t="s">
        <v>29</v>
      </c>
      <c r="F993" s="463">
        <v>4.04</v>
      </c>
      <c r="G993" s="386"/>
      <c r="H993" s="305"/>
      <c r="I993" s="305"/>
    </row>
    <row r="994" s="286" customFormat="1" customHeight="1" spans="1:9">
      <c r="A994" s="267">
        <v>0</v>
      </c>
      <c r="B994" s="417"/>
      <c r="C994" s="449" t="s">
        <v>644</v>
      </c>
      <c r="D994" s="449"/>
      <c r="E994" s="415" t="s">
        <v>29</v>
      </c>
      <c r="F994" s="463">
        <v>4.04</v>
      </c>
      <c r="G994" s="386"/>
      <c r="H994" s="305"/>
      <c r="I994" s="305"/>
    </row>
    <row r="995" s="286" customFormat="1" customHeight="1" spans="1:9">
      <c r="A995" s="267">
        <v>1</v>
      </c>
      <c r="B995" s="417" t="s">
        <v>645</v>
      </c>
      <c r="C995" s="449" t="s">
        <v>646</v>
      </c>
      <c r="D995" s="449"/>
      <c r="E995" s="415" t="s">
        <v>647</v>
      </c>
      <c r="F995" s="415">
        <v>1.5</v>
      </c>
      <c r="G995" s="386"/>
      <c r="H995" s="305"/>
      <c r="I995" s="305"/>
    </row>
    <row r="996" s="286" customFormat="1" customHeight="1" spans="1:9">
      <c r="A996" s="267">
        <v>0</v>
      </c>
      <c r="B996" s="417" t="s">
        <v>489</v>
      </c>
      <c r="C996" s="449" t="s">
        <v>648</v>
      </c>
      <c r="D996" s="449"/>
      <c r="E996" s="415" t="s">
        <v>490</v>
      </c>
      <c r="F996" s="415">
        <v>808</v>
      </c>
      <c r="G996" s="386"/>
      <c r="H996" s="305"/>
      <c r="I996" s="305"/>
    </row>
    <row r="997" s="286" customFormat="1" customHeight="1" spans="1:9">
      <c r="A997" s="267">
        <v>0</v>
      </c>
      <c r="B997" s="417" t="s">
        <v>489</v>
      </c>
      <c r="C997" s="449" t="s">
        <v>649</v>
      </c>
      <c r="D997" s="449"/>
      <c r="E997" s="415" t="s">
        <v>490</v>
      </c>
      <c r="F997" s="415">
        <v>1414</v>
      </c>
      <c r="G997" s="386"/>
      <c r="H997" s="305"/>
      <c r="I997" s="305"/>
    </row>
    <row r="998" s="286" customFormat="1" customHeight="1" spans="1:9">
      <c r="A998" s="267">
        <v>0</v>
      </c>
      <c r="B998" s="417" t="s">
        <v>489</v>
      </c>
      <c r="C998" s="449" t="s">
        <v>650</v>
      </c>
      <c r="D998" s="449"/>
      <c r="E998" s="415" t="s">
        <v>490</v>
      </c>
      <c r="F998" s="415">
        <v>606</v>
      </c>
      <c r="G998" s="386"/>
      <c r="H998" s="305"/>
      <c r="I998" s="305"/>
    </row>
    <row r="999" s="286" customFormat="1" customHeight="1" spans="1:9">
      <c r="A999" s="267">
        <v>0</v>
      </c>
      <c r="B999" s="419"/>
      <c r="C999" s="416" t="s">
        <v>548</v>
      </c>
      <c r="D999" s="416"/>
      <c r="E999" s="415">
        <v>0</v>
      </c>
      <c r="F999" s="415">
        <v>0</v>
      </c>
      <c r="G999" s="386"/>
      <c r="H999" s="305"/>
      <c r="I999" s="305"/>
    </row>
    <row r="1000" s="286" customFormat="1" customHeight="1" spans="1:9">
      <c r="A1000" s="267">
        <v>1</v>
      </c>
      <c r="B1000" s="417" t="s">
        <v>549</v>
      </c>
      <c r="C1000" s="449" t="s">
        <v>550</v>
      </c>
      <c r="D1000" s="449"/>
      <c r="E1000" s="415" t="s">
        <v>551</v>
      </c>
      <c r="F1000" s="415">
        <v>13</v>
      </c>
      <c r="G1000" s="386"/>
      <c r="H1000" s="305"/>
      <c r="I1000" s="305"/>
    </row>
    <row r="1001" s="286" customFormat="1" customHeight="1" spans="1:9">
      <c r="A1001" s="267">
        <v>0</v>
      </c>
      <c r="B1001" s="417" t="s">
        <v>489</v>
      </c>
      <c r="C1001" s="449" t="s">
        <v>552</v>
      </c>
      <c r="D1001" s="449"/>
      <c r="E1001" s="415" t="s">
        <v>490</v>
      </c>
      <c r="F1001" s="415">
        <v>100</v>
      </c>
      <c r="G1001" s="386"/>
      <c r="H1001" s="305"/>
      <c r="I1001" s="305"/>
    </row>
    <row r="1002" s="286" customFormat="1" customHeight="1" spans="1:9">
      <c r="A1002" s="267">
        <v>0</v>
      </c>
      <c r="B1002" s="417" t="s">
        <v>489</v>
      </c>
      <c r="C1002" s="449" t="s">
        <v>553</v>
      </c>
      <c r="D1002" s="449"/>
      <c r="E1002" s="415" t="s">
        <v>490</v>
      </c>
      <c r="F1002" s="415">
        <v>30</v>
      </c>
      <c r="G1002" s="386"/>
      <c r="H1002" s="305"/>
      <c r="I1002" s="305"/>
    </row>
    <row r="1003" s="286" customFormat="1" customHeight="1" spans="1:9">
      <c r="A1003" s="267">
        <v>2</v>
      </c>
      <c r="B1003" s="417" t="s">
        <v>651</v>
      </c>
      <c r="C1003" s="449" t="s">
        <v>652</v>
      </c>
      <c r="D1003" s="449"/>
      <c r="E1003" s="415" t="s">
        <v>31</v>
      </c>
      <c r="F1003" s="415">
        <v>2</v>
      </c>
      <c r="G1003" s="386"/>
      <c r="H1003" s="305"/>
      <c r="I1003" s="305"/>
    </row>
    <row r="1004" s="286" customFormat="1" customHeight="1" spans="1:9">
      <c r="A1004" s="267">
        <v>3</v>
      </c>
      <c r="B1004" s="417" t="s">
        <v>554</v>
      </c>
      <c r="C1004" s="449" t="s">
        <v>555</v>
      </c>
      <c r="D1004" s="449"/>
      <c r="E1004" s="415" t="s">
        <v>556</v>
      </c>
      <c r="F1004" s="415">
        <v>1</v>
      </c>
      <c r="G1004" s="386"/>
      <c r="H1004" s="305"/>
      <c r="I1004" s="305"/>
    </row>
    <row r="1005" s="381" customFormat="1" customHeight="1" spans="1:9">
      <c r="A1005" s="428" t="s">
        <v>574</v>
      </c>
      <c r="B1005" s="428"/>
      <c r="C1005" s="429" t="s">
        <v>575</v>
      </c>
      <c r="D1005" s="429"/>
      <c r="E1005" s="429"/>
      <c r="F1005" s="430"/>
      <c r="G1005" s="430"/>
      <c r="H1005" s="430"/>
      <c r="I1005" s="430"/>
    </row>
    <row r="1006" s="286" customFormat="1" customHeight="1" spans="1:9">
      <c r="A1006" s="267">
        <v>0</v>
      </c>
      <c r="B1006" s="419"/>
      <c r="C1006" s="464" t="s">
        <v>679</v>
      </c>
      <c r="D1006" s="464"/>
      <c r="E1006" s="415">
        <v>0</v>
      </c>
      <c r="F1006" s="415">
        <v>0</v>
      </c>
      <c r="G1006" s="386"/>
      <c r="H1006" s="305"/>
      <c r="I1006" s="305"/>
    </row>
    <row r="1007" s="286" customFormat="1" customHeight="1" spans="1:9">
      <c r="A1007" s="267">
        <v>1</v>
      </c>
      <c r="B1007" s="417" t="s">
        <v>680</v>
      </c>
      <c r="C1007" s="449" t="s">
        <v>681</v>
      </c>
      <c r="D1007" s="449"/>
      <c r="E1007" s="415" t="s">
        <v>542</v>
      </c>
      <c r="F1007" s="415">
        <v>1.4</v>
      </c>
      <c r="G1007" s="386"/>
      <c r="H1007" s="305"/>
      <c r="I1007" s="305"/>
    </row>
    <row r="1008" s="286" customFormat="1" customHeight="1" spans="1:9">
      <c r="A1008" s="267">
        <v>2</v>
      </c>
      <c r="B1008" s="417" t="s">
        <v>682</v>
      </c>
      <c r="C1008" s="449" t="s">
        <v>683</v>
      </c>
      <c r="D1008" s="449"/>
      <c r="E1008" s="415" t="s">
        <v>542</v>
      </c>
      <c r="F1008" s="463">
        <v>1</v>
      </c>
      <c r="G1008" s="386"/>
      <c r="H1008" s="305"/>
      <c r="I1008" s="305"/>
    </row>
    <row r="1009" s="286" customFormat="1" customHeight="1" spans="1:9">
      <c r="A1009" s="267">
        <v>0</v>
      </c>
      <c r="B1009" s="417"/>
      <c r="C1009" s="449" t="s">
        <v>684</v>
      </c>
      <c r="D1009" s="449"/>
      <c r="E1009" s="415" t="s">
        <v>490</v>
      </c>
      <c r="F1009" s="463">
        <v>606</v>
      </c>
      <c r="G1009" s="386"/>
      <c r="H1009" s="305"/>
      <c r="I1009" s="305"/>
    </row>
    <row r="1010" s="286" customFormat="1" customHeight="1" spans="1:9">
      <c r="A1010" s="267">
        <v>0</v>
      </c>
      <c r="B1010" s="417"/>
      <c r="C1010" s="449" t="s">
        <v>685</v>
      </c>
      <c r="D1010" s="449"/>
      <c r="E1010" s="415" t="s">
        <v>490</v>
      </c>
      <c r="F1010" s="463">
        <v>80.8</v>
      </c>
      <c r="G1010" s="386"/>
      <c r="H1010" s="305"/>
      <c r="I1010" s="305"/>
    </row>
    <row r="1011" s="286" customFormat="1" customHeight="1" spans="1:9">
      <c r="A1011" s="267">
        <v>0</v>
      </c>
      <c r="B1011" s="417"/>
      <c r="C1011" s="449" t="s">
        <v>686</v>
      </c>
      <c r="D1011" s="449"/>
      <c r="E1011" s="415" t="s">
        <v>490</v>
      </c>
      <c r="F1011" s="463">
        <v>80.8</v>
      </c>
      <c r="G1011" s="386"/>
      <c r="H1011" s="305"/>
      <c r="I1011" s="305"/>
    </row>
    <row r="1012" s="286" customFormat="1" customHeight="1" spans="1:9">
      <c r="A1012" s="267">
        <v>1</v>
      </c>
      <c r="B1012" s="417" t="s">
        <v>487</v>
      </c>
      <c r="C1012" s="419" t="s">
        <v>488</v>
      </c>
      <c r="D1012" s="419"/>
      <c r="E1012" s="415" t="s">
        <v>143</v>
      </c>
      <c r="F1012" s="415">
        <v>34.65</v>
      </c>
      <c r="G1012" s="386"/>
      <c r="H1012" s="305"/>
      <c r="I1012" s="462"/>
    </row>
    <row r="1013" s="286" customFormat="1" customHeight="1" spans="1:9">
      <c r="A1013" s="267">
        <v>0</v>
      </c>
      <c r="B1013" s="417" t="s">
        <v>489</v>
      </c>
      <c r="C1013" s="419" t="s">
        <v>488</v>
      </c>
      <c r="D1013" s="419"/>
      <c r="E1013" s="415" t="s">
        <v>132</v>
      </c>
      <c r="F1013" s="415">
        <v>2100</v>
      </c>
      <c r="G1013" s="386"/>
      <c r="H1013" s="305"/>
      <c r="I1013" s="462"/>
    </row>
    <row r="1014" s="286" customFormat="1" customHeight="1" spans="1:9">
      <c r="A1014" s="267">
        <v>2</v>
      </c>
      <c r="B1014" s="417" t="s">
        <v>549</v>
      </c>
      <c r="C1014" s="449" t="s">
        <v>550</v>
      </c>
      <c r="D1014" s="449"/>
      <c r="E1014" s="415" t="s">
        <v>551</v>
      </c>
      <c r="F1014" s="415">
        <v>270</v>
      </c>
      <c r="G1014" s="386"/>
      <c r="H1014" s="305"/>
      <c r="I1014" s="305"/>
    </row>
    <row r="1015" s="286" customFormat="1" customHeight="1" spans="1:9">
      <c r="A1015" s="267">
        <v>0</v>
      </c>
      <c r="B1015" s="417" t="s">
        <v>489</v>
      </c>
      <c r="C1015" s="449" t="s">
        <v>552</v>
      </c>
      <c r="D1015" s="449"/>
      <c r="E1015" s="415" t="s">
        <v>490</v>
      </c>
      <c r="F1015" s="415">
        <v>2200</v>
      </c>
      <c r="G1015" s="386"/>
      <c r="H1015" s="305"/>
      <c r="I1015" s="305"/>
    </row>
    <row r="1016" s="286" customFormat="1" customHeight="1" spans="1:9">
      <c r="A1016" s="267">
        <v>0</v>
      </c>
      <c r="B1016" s="417" t="s">
        <v>489</v>
      </c>
      <c r="C1016" s="449" t="s">
        <v>553</v>
      </c>
      <c r="D1016" s="449"/>
      <c r="E1016" s="415" t="s">
        <v>490</v>
      </c>
      <c r="F1016" s="415">
        <v>500</v>
      </c>
      <c r="G1016" s="386"/>
      <c r="H1016" s="305"/>
      <c r="I1016" s="305"/>
    </row>
    <row r="1017" s="381" customFormat="1" customHeight="1" spans="1:9">
      <c r="A1017" s="428" t="s">
        <v>574</v>
      </c>
      <c r="B1017" s="428"/>
      <c r="C1017" s="429" t="s">
        <v>575</v>
      </c>
      <c r="D1017" s="429"/>
      <c r="E1017" s="429"/>
      <c r="F1017" s="430"/>
      <c r="G1017" s="430"/>
      <c r="H1017" s="430"/>
      <c r="I1017" s="430"/>
    </row>
    <row r="1018" s="381" customFormat="1" customHeight="1" spans="1:9">
      <c r="A1018" s="428"/>
      <c r="B1018" s="428"/>
      <c r="C1018" s="431" t="s">
        <v>687</v>
      </c>
      <c r="D1018" s="431"/>
      <c r="E1018" s="432"/>
      <c r="F1018" s="432"/>
      <c r="G1018" s="430"/>
      <c r="H1018" s="430"/>
      <c r="I1018" s="430"/>
    </row>
  </sheetData>
  <customSheetViews>
    <customSheetView guid="{6CD32FDE-B892-4416-BE82-8B8C9CF2B414}" showPageBreaks="1" zeroValues="0" printArea="1" showAutoFilter="1" hiddenRows="1" hiddenColumns="1">
      <pane ySplit="27" topLeftCell="A29" activePane="bottomLeft" state="frozen"/>
      <selection activeCell="A28" sqref="$A8:$XFD28"/>
      <pageMargins left="0.31496062992126" right="0.31496062992126" top="0.984251968503937" bottom="0.984251968503937" header="0.31496062992126" footer="0.196850393700787"/>
      <printOptions horizontalCentered="1" verticalCentered="1"/>
      <pageSetup paperSize="9" firstPageNumber="8" orientation="landscape" useFirstPageNumber="1"/>
      <headerFooter>
        <oddFooter>&amp;C&amp;9&amp;P&amp;R&amp;9         &amp;11             </oddFooter>
      </headerFooter>
      <autoFilter ref="A29:U1115"/>
    </customSheetView>
    <customSheetView guid="{6B5C7A8A-1F87-4590-9A44-BF58B2A0157B}" showPageBreaks="1" zeroValues="0" printArea="1" showAutoFilter="1" topLeftCell="B1">
      <pane ySplit="7" topLeftCell="A71" activePane="bottomLeft" state="frozen"/>
      <selection activeCell="B9" sqref="$A9:$XFD26"/>
      <pageMargins left="0.31496062992126" right="0.31496062992126" top="0.984251968503937" bottom="0.984251968503937" header="0.31496062992126" footer="0.196850393700787"/>
      <printOptions horizontalCentered="1" verticalCentered="1"/>
      <pageSetup paperSize="9" firstPageNumber="8" orientation="landscape" useFirstPageNumber="1"/>
      <headerFooter>
        <oddFooter>&amp;C&amp;9&amp;P&amp;R&amp;9         &amp;11             </oddFooter>
      </headerFooter>
      <autoFilter ref="A29:U1115"/>
    </customSheetView>
    <customSheetView guid="{AD2683A8-8C57-42AC-A595-15EACEB7A384}" showPageBreaks="1" zeroValues="0" printArea="1" showAutoFilter="1" hiddenRows="1" hiddenColumns="1">
      <pane ySplit="27" topLeftCell="A74" activePane="bottomLeft" state="frozen"/>
      <selection activeCell="U1" sqref="U$1:W$1048576"/>
      <pageMargins left="0.31496062992126" right="0.31496062992126" top="0.984251968503937" bottom="0.984251968503937" header="0.31496062992126" footer="0.196850393700787"/>
      <printOptions horizontalCentered="1" verticalCentered="1"/>
      <pageSetup paperSize="9" firstPageNumber="8" orientation="landscape" useFirstPageNumber="1"/>
      <headerFooter>
        <oddFooter>&amp;C&amp;9&amp;P&amp;R&amp;9         &amp;11             </oddFooter>
      </headerFooter>
      <autoFilter ref="A29:U1115"/>
    </customSheetView>
  </customSheetViews>
  <mergeCells count="10">
    <mergeCell ref="A2:I2"/>
    <mergeCell ref="A3:E3"/>
    <mergeCell ref="G4:H4"/>
    <mergeCell ref="A4:A5"/>
    <mergeCell ref="B4:B5"/>
    <mergeCell ref="C4:C5"/>
    <mergeCell ref="D4:D5"/>
    <mergeCell ref="E4:E5"/>
    <mergeCell ref="F4:F5"/>
    <mergeCell ref="I4:I5"/>
  </mergeCells>
  <printOptions horizontalCentered="1"/>
  <pageMargins left="0.118110236220472" right="0.118110236220472" top="0.78740157480315" bottom="0.393700787401575" header="0.31496062992126" footer="0.196850393700787"/>
  <pageSetup paperSize="9" firstPageNumber="8" orientation="landscape" useFirstPageNumber="1"/>
  <headerFooter>
    <oddFooter>&amp;C&amp;9&amp;P&amp;R&amp;9         &amp;11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tabColor rgb="FF0BE535"/>
  </sheetPr>
  <dimension ref="A1:IE954"/>
  <sheetViews>
    <sheetView showZeros="0" view="pageBreakPreview" zoomScaleNormal="109" workbookViewId="0">
      <pane xSplit="6" ySplit="5" topLeftCell="G936" activePane="bottomRight" state="frozen"/>
      <selection/>
      <selection pane="topRight"/>
      <selection pane="bottomLeft"/>
      <selection pane="bottomRight" activeCell="L945" sqref="L945"/>
    </sheetView>
  </sheetViews>
  <sheetFormatPr defaultColWidth="9" defaultRowHeight="15.6" customHeight="1"/>
  <cols>
    <col min="1" max="1" width="3.75" style="323" customWidth="1"/>
    <col min="2" max="2" width="7.88333333333333" style="323" customWidth="1"/>
    <col min="3" max="4" width="31.5" style="413" customWidth="1"/>
    <col min="5" max="5" width="6.63333333333333" style="324" customWidth="1"/>
    <col min="6" max="6" width="7.25" style="323" customWidth="1"/>
    <col min="7" max="8" width="12" style="324" customWidth="1"/>
    <col min="9" max="9" width="6.38333333333333" style="324" customWidth="1"/>
    <col min="10" max="16384" width="9" style="324"/>
  </cols>
  <sheetData>
    <row r="1" s="237" customFormat="1" ht="12.75" spans="1:9">
      <c r="A1" s="243"/>
      <c r="B1" s="244"/>
      <c r="F1" s="243"/>
      <c r="G1" s="245"/>
      <c r="H1" s="245"/>
      <c r="I1" s="243"/>
    </row>
    <row r="2" s="238" customFormat="1" ht="17.1" customHeight="1" spans="1:60">
      <c r="A2" s="246" t="s">
        <v>113</v>
      </c>
      <c r="B2" s="246"/>
      <c r="C2" s="246"/>
      <c r="D2" s="246"/>
      <c r="E2" s="246"/>
      <c r="F2" s="246"/>
      <c r="G2" s="246"/>
      <c r="H2" s="246"/>
      <c r="I2" s="246"/>
      <c r="J2" s="350"/>
      <c r="K2" s="350"/>
      <c r="L2" s="350"/>
      <c r="M2" s="350"/>
      <c r="N2" s="350"/>
      <c r="O2" s="350"/>
      <c r="P2" s="350"/>
      <c r="Q2" s="350"/>
      <c r="R2" s="350"/>
      <c r="S2" s="350"/>
      <c r="T2" s="350"/>
      <c r="U2" s="350"/>
      <c r="V2" s="350"/>
      <c r="W2" s="350"/>
      <c r="X2" s="350"/>
      <c r="Y2" s="350"/>
      <c r="Z2" s="350"/>
      <c r="AA2" s="350"/>
      <c r="AB2" s="350"/>
      <c r="AC2" s="350"/>
      <c r="AD2" s="350"/>
      <c r="AE2" s="350"/>
      <c r="AF2" s="350"/>
      <c r="AG2" s="350"/>
      <c r="AH2" s="350"/>
      <c r="AI2" s="350"/>
      <c r="AJ2" s="350"/>
      <c r="AK2" s="350"/>
      <c r="AL2" s="350"/>
      <c r="AM2" s="350"/>
      <c r="AN2" s="350"/>
      <c r="AO2" s="350"/>
      <c r="AP2" s="350"/>
      <c r="AQ2" s="350"/>
      <c r="AR2" s="350"/>
      <c r="AS2" s="350"/>
      <c r="AT2" s="350"/>
      <c r="AU2" s="350"/>
      <c r="AV2" s="350"/>
      <c r="AW2" s="350"/>
      <c r="AX2" s="350"/>
      <c r="AY2" s="350"/>
      <c r="AZ2" s="350"/>
      <c r="BA2" s="350"/>
      <c r="BB2" s="350"/>
      <c r="BC2" s="350"/>
      <c r="BD2" s="350"/>
      <c r="BE2" s="350"/>
      <c r="BF2" s="350"/>
      <c r="BG2" s="350"/>
      <c r="BH2" s="350"/>
    </row>
    <row r="3" s="238" customFormat="1" ht="17.1" customHeight="1" spans="1:239">
      <c r="A3" s="247" t="s">
        <v>114</v>
      </c>
      <c r="B3" s="247"/>
      <c r="C3" s="247"/>
      <c r="D3" s="247"/>
      <c r="E3" s="247"/>
      <c r="F3" s="248" t="s">
        <v>115</v>
      </c>
      <c r="G3" s="283"/>
      <c r="H3" s="283"/>
      <c r="I3" s="283"/>
      <c r="J3" s="283"/>
      <c r="K3" s="283"/>
      <c r="L3" s="283"/>
      <c r="M3" s="283"/>
      <c r="N3" s="283"/>
      <c r="O3" s="283"/>
      <c r="P3" s="283"/>
      <c r="Q3" s="283"/>
      <c r="R3" s="283"/>
      <c r="S3" s="283"/>
      <c r="T3" s="283"/>
      <c r="U3" s="283"/>
      <c r="V3" s="28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row>
    <row r="4" s="238" customFormat="1" ht="17.1" customHeight="1" spans="1:60">
      <c r="A4" s="249" t="s">
        <v>8</v>
      </c>
      <c r="B4" s="250" t="s">
        <v>116</v>
      </c>
      <c r="C4" s="249" t="s">
        <v>117</v>
      </c>
      <c r="D4" s="251" t="s">
        <v>118</v>
      </c>
      <c r="E4" s="249" t="s">
        <v>10</v>
      </c>
      <c r="F4" s="252" t="s">
        <v>11</v>
      </c>
      <c r="G4" s="253" t="s">
        <v>119</v>
      </c>
      <c r="H4" s="254"/>
      <c r="I4" s="249" t="s">
        <v>120</v>
      </c>
      <c r="J4" s="351"/>
      <c r="K4" s="351"/>
      <c r="L4" s="351"/>
      <c r="M4" s="351"/>
      <c r="N4" s="351"/>
      <c r="O4" s="351"/>
      <c r="P4" s="351"/>
      <c r="Q4" s="351"/>
      <c r="R4" s="351"/>
      <c r="S4" s="351"/>
      <c r="T4" s="351"/>
      <c r="U4" s="351"/>
      <c r="V4" s="351"/>
      <c r="W4" s="351"/>
      <c r="X4" s="351"/>
      <c r="Y4" s="351"/>
      <c r="Z4" s="351"/>
      <c r="AA4" s="351"/>
      <c r="AB4" s="351"/>
      <c r="AC4" s="351"/>
      <c r="AD4" s="351"/>
      <c r="AE4" s="351"/>
      <c r="AF4" s="351"/>
      <c r="AG4" s="351"/>
      <c r="AH4" s="351"/>
      <c r="AI4" s="351"/>
      <c r="AJ4" s="351"/>
      <c r="AK4" s="351"/>
      <c r="AL4" s="351"/>
      <c r="AM4" s="351"/>
      <c r="AN4" s="351"/>
      <c r="AO4" s="351"/>
      <c r="AP4" s="351"/>
      <c r="AQ4" s="351"/>
      <c r="AR4" s="351"/>
      <c r="AS4" s="351"/>
      <c r="AT4" s="351"/>
      <c r="AU4" s="351"/>
      <c r="AV4" s="351"/>
      <c r="AW4" s="351"/>
      <c r="AX4" s="351"/>
      <c r="AY4" s="351"/>
      <c r="AZ4" s="351"/>
      <c r="BA4" s="351"/>
      <c r="BB4" s="351"/>
      <c r="BC4" s="351"/>
      <c r="BD4" s="351"/>
      <c r="BE4" s="351"/>
      <c r="BF4" s="351"/>
      <c r="BG4" s="351"/>
      <c r="BH4" s="351"/>
    </row>
    <row r="5" s="238" customFormat="1" ht="17.1" customHeight="1" spans="1:60">
      <c r="A5" s="249"/>
      <c r="B5" s="250"/>
      <c r="C5" s="249"/>
      <c r="D5" s="255"/>
      <c r="E5" s="249"/>
      <c r="F5" s="252"/>
      <c r="G5" s="249" t="s">
        <v>121</v>
      </c>
      <c r="H5" s="256" t="s">
        <v>122</v>
      </c>
      <c r="I5" s="249"/>
      <c r="J5" s="351"/>
      <c r="K5" s="351"/>
      <c r="L5" s="351"/>
      <c r="M5" s="351"/>
      <c r="N5" s="351"/>
      <c r="O5" s="351"/>
      <c r="P5" s="351"/>
      <c r="Q5" s="351"/>
      <c r="R5" s="351"/>
      <c r="S5" s="351"/>
      <c r="T5" s="351"/>
      <c r="U5" s="351"/>
      <c r="V5" s="351"/>
      <c r="W5" s="351"/>
      <c r="X5" s="351"/>
      <c r="Y5" s="351"/>
      <c r="Z5" s="351"/>
      <c r="AA5" s="351"/>
      <c r="AB5" s="351"/>
      <c r="AC5" s="351"/>
      <c r="AD5" s="351"/>
      <c r="AE5" s="351"/>
      <c r="AF5" s="351"/>
      <c r="AG5" s="351"/>
      <c r="AH5" s="351"/>
      <c r="AI5" s="351"/>
      <c r="AJ5" s="351"/>
      <c r="AK5" s="351"/>
      <c r="AL5" s="351"/>
      <c r="AM5" s="351"/>
      <c r="AN5" s="351"/>
      <c r="AO5" s="351"/>
      <c r="AP5" s="351"/>
      <c r="AQ5" s="351"/>
      <c r="AR5" s="351"/>
      <c r="AS5" s="351"/>
      <c r="AT5" s="351"/>
      <c r="AU5" s="351"/>
      <c r="AV5" s="351"/>
      <c r="AW5" s="351"/>
      <c r="AX5" s="351"/>
      <c r="AY5" s="351"/>
      <c r="AZ5" s="351"/>
      <c r="BA5" s="351"/>
      <c r="BB5" s="351"/>
      <c r="BC5" s="351"/>
      <c r="BD5" s="351"/>
      <c r="BE5" s="351"/>
      <c r="BF5" s="351"/>
      <c r="BG5" s="351"/>
      <c r="BH5" s="351"/>
    </row>
    <row r="6" s="286" customFormat="1" customHeight="1" spans="1:9">
      <c r="A6" s="267"/>
      <c r="B6" s="303">
        <v>0</v>
      </c>
      <c r="C6" s="414" t="s">
        <v>125</v>
      </c>
      <c r="D6" s="414"/>
      <c r="E6" s="415"/>
      <c r="F6" s="415"/>
      <c r="G6" s="386"/>
      <c r="H6" s="394">
        <v>0</v>
      </c>
      <c r="I6" s="305">
        <v>0</v>
      </c>
    </row>
    <row r="7" s="286" customFormat="1" customHeight="1" spans="1:9">
      <c r="A7" s="267" t="s">
        <v>61</v>
      </c>
      <c r="B7" s="303" t="s">
        <v>61</v>
      </c>
      <c r="C7" s="417" t="s">
        <v>688</v>
      </c>
      <c r="D7" s="417"/>
      <c r="E7" s="415" t="s">
        <v>61</v>
      </c>
      <c r="F7" s="415" t="s">
        <v>61</v>
      </c>
      <c r="G7" s="386" t="s">
        <v>61</v>
      </c>
      <c r="H7" s="394" t="s">
        <v>61</v>
      </c>
      <c r="I7" s="305" t="s">
        <v>61</v>
      </c>
    </row>
    <row r="8" s="286" customFormat="1" customHeight="1" spans="1:9">
      <c r="A8" s="267">
        <v>1</v>
      </c>
      <c r="B8" s="417" t="s">
        <v>689</v>
      </c>
      <c r="C8" s="419" t="s">
        <v>690</v>
      </c>
      <c r="D8" s="419"/>
      <c r="E8" s="415" t="s">
        <v>31</v>
      </c>
      <c r="F8" s="415">
        <v>15</v>
      </c>
      <c r="G8" s="386"/>
      <c r="H8" s="266"/>
      <c r="I8" s="386"/>
    </row>
    <row r="9" s="286" customFormat="1" customHeight="1" spans="1:9">
      <c r="A9" s="267">
        <v>2</v>
      </c>
      <c r="B9" s="417" t="s">
        <v>691</v>
      </c>
      <c r="C9" s="419" t="s">
        <v>692</v>
      </c>
      <c r="D9" s="419"/>
      <c r="E9" s="415" t="s">
        <v>31</v>
      </c>
      <c r="F9" s="415">
        <v>15</v>
      </c>
      <c r="G9" s="421"/>
      <c r="H9" s="266"/>
      <c r="I9" s="386"/>
    </row>
    <row r="10" s="286" customFormat="1" customHeight="1" spans="1:9">
      <c r="A10" s="267">
        <v>3</v>
      </c>
      <c r="B10" s="417" t="s">
        <v>693</v>
      </c>
      <c r="C10" s="419" t="s">
        <v>694</v>
      </c>
      <c r="D10" s="419"/>
      <c r="E10" s="415" t="s">
        <v>31</v>
      </c>
      <c r="F10" s="415">
        <v>15</v>
      </c>
      <c r="G10" s="421"/>
      <c r="H10" s="266"/>
      <c r="I10" s="386"/>
    </row>
    <row r="11" s="286" customFormat="1" customHeight="1" spans="1:9">
      <c r="A11" s="267">
        <v>4</v>
      </c>
      <c r="B11" s="417" t="s">
        <v>695</v>
      </c>
      <c r="C11" s="419" t="s">
        <v>696</v>
      </c>
      <c r="D11" s="419"/>
      <c r="E11" s="415" t="s">
        <v>497</v>
      </c>
      <c r="F11" s="415">
        <v>0.75</v>
      </c>
      <c r="G11" s="421"/>
      <c r="H11" s="436"/>
      <c r="I11" s="386"/>
    </row>
    <row r="12" s="286" customFormat="1" customHeight="1" spans="1:9">
      <c r="A12" s="267">
        <v>0</v>
      </c>
      <c r="B12" s="417" t="s">
        <v>489</v>
      </c>
      <c r="C12" s="419" t="s">
        <v>696</v>
      </c>
      <c r="D12" s="419"/>
      <c r="E12" s="415" t="s">
        <v>132</v>
      </c>
      <c r="F12" s="415">
        <v>761.25</v>
      </c>
      <c r="G12" s="421"/>
      <c r="H12" s="266"/>
      <c r="I12" s="386"/>
    </row>
    <row r="13" s="286" customFormat="1" customHeight="1" spans="1:9">
      <c r="A13" s="267">
        <v>5</v>
      </c>
      <c r="B13" s="417" t="s">
        <v>667</v>
      </c>
      <c r="C13" s="419" t="s">
        <v>697</v>
      </c>
      <c r="D13" s="419"/>
      <c r="E13" s="415" t="s">
        <v>497</v>
      </c>
      <c r="F13" s="415">
        <v>0.15</v>
      </c>
      <c r="G13" s="421"/>
      <c r="H13" s="266"/>
      <c r="I13" s="386"/>
    </row>
    <row r="14" s="286" customFormat="1" customHeight="1" spans="1:9">
      <c r="A14" s="267">
        <v>0</v>
      </c>
      <c r="B14" s="417" t="s">
        <v>489</v>
      </c>
      <c r="C14" s="419" t="s">
        <v>697</v>
      </c>
      <c r="D14" s="419"/>
      <c r="E14" s="415" t="s">
        <v>132</v>
      </c>
      <c r="F14" s="415">
        <v>152.25</v>
      </c>
      <c r="G14" s="421"/>
      <c r="H14" s="266"/>
      <c r="I14" s="386"/>
    </row>
    <row r="15" s="286" customFormat="1" customHeight="1" spans="1:9">
      <c r="A15" s="267">
        <v>6</v>
      </c>
      <c r="B15" s="417" t="s">
        <v>698</v>
      </c>
      <c r="C15" s="419" t="s">
        <v>699</v>
      </c>
      <c r="D15" s="419"/>
      <c r="E15" s="415" t="s">
        <v>700</v>
      </c>
      <c r="F15" s="415">
        <v>4.5</v>
      </c>
      <c r="G15" s="421"/>
      <c r="H15" s="266"/>
      <c r="I15" s="386"/>
    </row>
    <row r="16" s="286" customFormat="1" customHeight="1" spans="1:9">
      <c r="A16" s="267">
        <v>0</v>
      </c>
      <c r="B16" s="417" t="s">
        <v>489</v>
      </c>
      <c r="C16" s="419" t="s">
        <v>701</v>
      </c>
      <c r="D16" s="419"/>
      <c r="E16" s="415" t="s">
        <v>556</v>
      </c>
      <c r="F16" s="415">
        <v>45</v>
      </c>
      <c r="G16" s="421"/>
      <c r="H16" s="266"/>
      <c r="I16" s="386"/>
    </row>
    <row r="17" s="286" customFormat="1" customHeight="1" spans="1:9">
      <c r="A17" s="267">
        <v>7</v>
      </c>
      <c r="B17" s="417" t="s">
        <v>698</v>
      </c>
      <c r="C17" s="419" t="s">
        <v>699</v>
      </c>
      <c r="D17" s="419"/>
      <c r="E17" s="415" t="s">
        <v>700</v>
      </c>
      <c r="F17" s="415">
        <v>3</v>
      </c>
      <c r="G17" s="386"/>
      <c r="H17" s="266"/>
      <c r="I17" s="386"/>
    </row>
    <row r="18" s="286" customFormat="1" customHeight="1" spans="1:9">
      <c r="A18" s="267">
        <v>0</v>
      </c>
      <c r="B18" s="417" t="s">
        <v>489</v>
      </c>
      <c r="C18" s="419" t="s">
        <v>702</v>
      </c>
      <c r="D18" s="419"/>
      <c r="E18" s="415" t="s">
        <v>556</v>
      </c>
      <c r="F18" s="415">
        <v>30</v>
      </c>
      <c r="G18" s="386"/>
      <c r="H18" s="266"/>
      <c r="I18" s="386"/>
    </row>
    <row r="19" s="286" customFormat="1" customHeight="1" spans="1:9">
      <c r="A19" s="267">
        <v>8</v>
      </c>
      <c r="B19" s="417" t="s">
        <v>491</v>
      </c>
      <c r="C19" s="419" t="s">
        <v>492</v>
      </c>
      <c r="D19" s="419"/>
      <c r="E19" s="415" t="s">
        <v>703</v>
      </c>
      <c r="F19" s="420">
        <v>0.49</v>
      </c>
      <c r="G19" s="386"/>
      <c r="H19" s="266"/>
      <c r="I19" s="386"/>
    </row>
    <row r="20" s="286" customFormat="1" customHeight="1" spans="1:9">
      <c r="A20" s="267">
        <v>0</v>
      </c>
      <c r="B20" s="417" t="s">
        <v>489</v>
      </c>
      <c r="C20" s="419" t="s">
        <v>704</v>
      </c>
      <c r="D20" s="419"/>
      <c r="E20" s="415" t="s">
        <v>132</v>
      </c>
      <c r="F20" s="415">
        <v>45</v>
      </c>
      <c r="G20" s="386"/>
      <c r="H20" s="266"/>
      <c r="I20" s="386"/>
    </row>
    <row r="21" s="286" customFormat="1" customHeight="1" spans="1:9">
      <c r="A21" s="267">
        <v>0</v>
      </c>
      <c r="B21" s="417" t="s">
        <v>489</v>
      </c>
      <c r="C21" s="419" t="s">
        <v>705</v>
      </c>
      <c r="D21" s="419"/>
      <c r="E21" s="415" t="s">
        <v>132</v>
      </c>
      <c r="F21" s="415">
        <v>48</v>
      </c>
      <c r="G21" s="386"/>
      <c r="H21" s="266"/>
      <c r="I21" s="386"/>
    </row>
    <row r="22" s="286" customFormat="1" customHeight="1" spans="1:9">
      <c r="A22" s="267">
        <v>9</v>
      </c>
      <c r="B22" s="417" t="s">
        <v>487</v>
      </c>
      <c r="C22" s="419" t="s">
        <v>706</v>
      </c>
      <c r="D22" s="419"/>
      <c r="E22" s="415" t="s">
        <v>143</v>
      </c>
      <c r="F22" s="415">
        <v>1</v>
      </c>
      <c r="G22" s="386"/>
      <c r="H22" s="266"/>
      <c r="I22" s="386"/>
    </row>
    <row r="23" s="286" customFormat="1" customHeight="1" spans="1:9">
      <c r="A23" s="267">
        <v>0</v>
      </c>
      <c r="B23" s="417">
        <v>0</v>
      </c>
      <c r="C23" s="417" t="s">
        <v>707</v>
      </c>
      <c r="D23" s="417"/>
      <c r="E23" s="415" t="s">
        <v>61</v>
      </c>
      <c r="F23" s="415">
        <v>0</v>
      </c>
      <c r="G23" s="386"/>
      <c r="H23" s="266"/>
      <c r="I23" s="386"/>
    </row>
    <row r="24" s="286" customFormat="1" customHeight="1" spans="1:9">
      <c r="A24" s="267">
        <v>1</v>
      </c>
      <c r="B24" s="417" t="s">
        <v>708</v>
      </c>
      <c r="C24" s="419" t="s">
        <v>709</v>
      </c>
      <c r="D24" s="419"/>
      <c r="E24" s="415" t="s">
        <v>710</v>
      </c>
      <c r="F24" s="415">
        <v>21</v>
      </c>
      <c r="G24" s="386"/>
      <c r="H24" s="266"/>
      <c r="I24" s="386"/>
    </row>
    <row r="25" s="286" customFormat="1" customHeight="1" spans="1:9">
      <c r="A25" s="267"/>
      <c r="B25" s="417" t="s">
        <v>711</v>
      </c>
      <c r="C25" s="419" t="s">
        <v>712</v>
      </c>
      <c r="D25" s="419"/>
      <c r="E25" s="415" t="s">
        <v>710</v>
      </c>
      <c r="F25" s="415">
        <v>21</v>
      </c>
      <c r="G25" s="386"/>
      <c r="H25" s="266"/>
      <c r="I25" s="386"/>
    </row>
    <row r="26" s="286" customFormat="1" customHeight="1" spans="1:9">
      <c r="A26" s="267"/>
      <c r="B26" s="417" t="s">
        <v>491</v>
      </c>
      <c r="C26" s="419" t="s">
        <v>713</v>
      </c>
      <c r="D26" s="419"/>
      <c r="E26" s="415" t="s">
        <v>703</v>
      </c>
      <c r="F26" s="420">
        <v>0.22</v>
      </c>
      <c r="G26" s="386"/>
      <c r="H26" s="266"/>
      <c r="I26" s="386"/>
    </row>
    <row r="27" s="286" customFormat="1" customHeight="1" spans="1:9">
      <c r="A27" s="267">
        <v>2</v>
      </c>
      <c r="B27" s="417" t="s">
        <v>714</v>
      </c>
      <c r="C27" s="419" t="s">
        <v>715</v>
      </c>
      <c r="D27" s="419"/>
      <c r="E27" s="415" t="s">
        <v>29</v>
      </c>
      <c r="F27" s="415">
        <v>1</v>
      </c>
      <c r="G27" s="386"/>
      <c r="H27" s="266"/>
      <c r="I27" s="386"/>
    </row>
    <row r="28" s="286" customFormat="1" customHeight="1" spans="1:9">
      <c r="A28" s="267">
        <v>0</v>
      </c>
      <c r="B28" s="417" t="s">
        <v>489</v>
      </c>
      <c r="C28" s="419" t="s">
        <v>716</v>
      </c>
      <c r="D28" s="419"/>
      <c r="E28" s="415" t="s">
        <v>710</v>
      </c>
      <c r="F28" s="415">
        <v>3</v>
      </c>
      <c r="G28" s="386"/>
      <c r="H28" s="266"/>
      <c r="I28" s="386"/>
    </row>
    <row r="29" s="286" customFormat="1" customHeight="1" spans="1:9">
      <c r="A29" s="267">
        <v>3</v>
      </c>
      <c r="B29" s="417" t="s">
        <v>717</v>
      </c>
      <c r="C29" s="419" t="s">
        <v>718</v>
      </c>
      <c r="D29" s="419"/>
      <c r="E29" s="415" t="s">
        <v>497</v>
      </c>
      <c r="F29" s="415">
        <v>0.4</v>
      </c>
      <c r="G29" s="386"/>
      <c r="H29" s="266"/>
      <c r="I29" s="386"/>
    </row>
    <row r="30" s="286" customFormat="1" customHeight="1" spans="1:9">
      <c r="A30" s="267">
        <v>0</v>
      </c>
      <c r="B30" s="417" t="s">
        <v>489</v>
      </c>
      <c r="C30" s="419" t="s">
        <v>718</v>
      </c>
      <c r="D30" s="419"/>
      <c r="E30" s="415" t="s">
        <v>132</v>
      </c>
      <c r="F30" s="415">
        <v>406</v>
      </c>
      <c r="G30" s="421"/>
      <c r="H30" s="272"/>
      <c r="I30" s="386"/>
    </row>
    <row r="31" s="286" customFormat="1" customHeight="1" spans="1:9">
      <c r="A31" s="267">
        <v>4</v>
      </c>
      <c r="B31" s="417" t="s">
        <v>717</v>
      </c>
      <c r="C31" s="419" t="s">
        <v>719</v>
      </c>
      <c r="D31" s="419"/>
      <c r="E31" s="415" t="s">
        <v>497</v>
      </c>
      <c r="F31" s="446">
        <v>1.65</v>
      </c>
      <c r="G31" s="386"/>
      <c r="H31" s="272"/>
      <c r="I31" s="386"/>
    </row>
    <row r="32" s="286" customFormat="1" customHeight="1" spans="1:9">
      <c r="A32" s="267">
        <v>0</v>
      </c>
      <c r="B32" s="417" t="s">
        <v>489</v>
      </c>
      <c r="C32" s="419" t="s">
        <v>719</v>
      </c>
      <c r="D32" s="419"/>
      <c r="E32" s="415" t="s">
        <v>132</v>
      </c>
      <c r="F32" s="415">
        <v>1674.75</v>
      </c>
      <c r="G32" s="421"/>
      <c r="H32" s="272"/>
      <c r="I32" s="386"/>
    </row>
    <row r="33" s="286" customFormat="1" customHeight="1" spans="1:9">
      <c r="A33" s="267">
        <v>5</v>
      </c>
      <c r="B33" s="417" t="s">
        <v>717</v>
      </c>
      <c r="C33" s="419" t="s">
        <v>720</v>
      </c>
      <c r="D33" s="419"/>
      <c r="E33" s="415" t="s">
        <v>497</v>
      </c>
      <c r="F33" s="446">
        <v>0.4</v>
      </c>
      <c r="G33" s="386"/>
      <c r="H33" s="272"/>
      <c r="I33" s="386"/>
    </row>
    <row r="34" s="286" customFormat="1" customHeight="1" spans="1:9">
      <c r="A34" s="267">
        <v>0</v>
      </c>
      <c r="B34" s="417" t="s">
        <v>489</v>
      </c>
      <c r="C34" s="419" t="s">
        <v>720</v>
      </c>
      <c r="D34" s="419"/>
      <c r="E34" s="415" t="s">
        <v>132</v>
      </c>
      <c r="F34" s="415">
        <v>406</v>
      </c>
      <c r="G34" s="421"/>
      <c r="H34" s="272"/>
      <c r="I34" s="386"/>
    </row>
    <row r="35" s="286" customFormat="1" customHeight="1" spans="1:9">
      <c r="A35" s="267">
        <v>6</v>
      </c>
      <c r="B35" s="417" t="s">
        <v>698</v>
      </c>
      <c r="C35" s="419" t="s">
        <v>699</v>
      </c>
      <c r="D35" s="419"/>
      <c r="E35" s="415" t="s">
        <v>700</v>
      </c>
      <c r="F35" s="415">
        <v>4.2</v>
      </c>
      <c r="G35" s="386"/>
      <c r="H35" s="266"/>
      <c r="I35" s="386"/>
    </row>
    <row r="36" s="286" customFormat="1" customHeight="1" spans="1:9">
      <c r="A36" s="267">
        <v>0</v>
      </c>
      <c r="B36" s="417" t="s">
        <v>489</v>
      </c>
      <c r="C36" s="419" t="s">
        <v>702</v>
      </c>
      <c r="D36" s="419"/>
      <c r="E36" s="415" t="s">
        <v>556</v>
      </c>
      <c r="F36" s="415">
        <v>42</v>
      </c>
      <c r="G36" s="386"/>
      <c r="H36" s="266"/>
      <c r="I36" s="386"/>
    </row>
    <row r="37" s="286" customFormat="1" customHeight="1" spans="1:9">
      <c r="A37" s="267">
        <v>7</v>
      </c>
      <c r="B37" s="417" t="s">
        <v>491</v>
      </c>
      <c r="C37" s="419" t="s">
        <v>492</v>
      </c>
      <c r="D37" s="419"/>
      <c r="E37" s="415" t="s">
        <v>703</v>
      </c>
      <c r="F37" s="420">
        <v>0.44</v>
      </c>
      <c r="G37" s="386"/>
      <c r="H37" s="266"/>
      <c r="I37" s="386"/>
    </row>
    <row r="38" s="286" customFormat="1" customHeight="1" spans="1:9">
      <c r="A38" s="267">
        <v>0</v>
      </c>
      <c r="B38" s="417" t="s">
        <v>489</v>
      </c>
      <c r="C38" s="419" t="s">
        <v>704</v>
      </c>
      <c r="D38" s="419"/>
      <c r="E38" s="415" t="s">
        <v>132</v>
      </c>
      <c r="F38" s="415">
        <v>42</v>
      </c>
      <c r="G38" s="386"/>
      <c r="H38" s="266"/>
      <c r="I38" s="386"/>
    </row>
    <row r="39" s="286" customFormat="1" customHeight="1" spans="1:9">
      <c r="A39" s="267">
        <v>0</v>
      </c>
      <c r="B39" s="417" t="s">
        <v>489</v>
      </c>
      <c r="C39" s="419" t="s">
        <v>705</v>
      </c>
      <c r="D39" s="419"/>
      <c r="E39" s="415" t="s">
        <v>132</v>
      </c>
      <c r="F39" s="415">
        <v>42</v>
      </c>
      <c r="G39" s="386"/>
      <c r="H39" s="266"/>
      <c r="I39" s="386"/>
    </row>
    <row r="40" s="286" customFormat="1" customHeight="1" spans="1:9">
      <c r="A40" s="267">
        <v>8</v>
      </c>
      <c r="B40" s="417" t="s">
        <v>721</v>
      </c>
      <c r="C40" s="419" t="s">
        <v>722</v>
      </c>
      <c r="D40" s="419"/>
      <c r="E40" s="415" t="s">
        <v>497</v>
      </c>
      <c r="F40" s="415">
        <v>0.4</v>
      </c>
      <c r="G40" s="386"/>
      <c r="H40" s="266"/>
      <c r="I40" s="386"/>
    </row>
    <row r="41" s="286" customFormat="1" customHeight="1" spans="1:9">
      <c r="A41" s="267">
        <v>9</v>
      </c>
      <c r="B41" s="417" t="s">
        <v>723</v>
      </c>
      <c r="C41" s="419" t="s">
        <v>724</v>
      </c>
      <c r="D41" s="419"/>
      <c r="E41" s="415" t="s">
        <v>497</v>
      </c>
      <c r="F41" s="415">
        <v>0.4</v>
      </c>
      <c r="G41" s="386"/>
      <c r="H41" s="266"/>
      <c r="I41" s="386"/>
    </row>
    <row r="42" s="286" customFormat="1" customHeight="1" spans="1:9">
      <c r="A42" s="267">
        <v>0</v>
      </c>
      <c r="B42" s="417">
        <v>0</v>
      </c>
      <c r="C42" s="417" t="s">
        <v>725</v>
      </c>
      <c r="D42" s="417"/>
      <c r="E42" s="415" t="s">
        <v>61</v>
      </c>
      <c r="F42" s="446">
        <v>0</v>
      </c>
      <c r="G42" s="386"/>
      <c r="H42" s="266"/>
      <c r="I42" s="386"/>
    </row>
    <row r="43" s="286" customFormat="1" ht="36" customHeight="1" spans="1:9">
      <c r="A43" s="267">
        <v>1</v>
      </c>
      <c r="B43" s="417" t="s">
        <v>726</v>
      </c>
      <c r="C43" s="447" t="s">
        <v>727</v>
      </c>
      <c r="D43" s="447"/>
      <c r="E43" s="415" t="s">
        <v>29</v>
      </c>
      <c r="F43" s="446">
        <v>22</v>
      </c>
      <c r="G43" s="386"/>
      <c r="H43" s="266"/>
      <c r="I43" s="386"/>
    </row>
    <row r="44" s="286" customFormat="1" customHeight="1" spans="1:9">
      <c r="A44" s="267">
        <v>2</v>
      </c>
      <c r="B44" s="417" t="s">
        <v>728</v>
      </c>
      <c r="C44" s="419" t="s">
        <v>729</v>
      </c>
      <c r="D44" s="419"/>
      <c r="E44" s="415" t="s">
        <v>31</v>
      </c>
      <c r="F44" s="446">
        <v>22</v>
      </c>
      <c r="G44" s="386"/>
      <c r="H44" s="266"/>
      <c r="I44" s="386"/>
    </row>
    <row r="45" s="286" customFormat="1" customHeight="1" spans="1:9">
      <c r="A45" s="267">
        <v>0</v>
      </c>
      <c r="B45" s="417" t="s">
        <v>489</v>
      </c>
      <c r="C45" s="419" t="s">
        <v>730</v>
      </c>
      <c r="D45" s="419"/>
      <c r="E45" s="415" t="s">
        <v>31</v>
      </c>
      <c r="F45" s="446">
        <v>1</v>
      </c>
      <c r="G45" s="386"/>
      <c r="H45" s="266"/>
      <c r="I45" s="386"/>
    </row>
    <row r="46" s="286" customFormat="1" customHeight="1" spans="1:9">
      <c r="A46" s="267">
        <v>0</v>
      </c>
      <c r="B46" s="417" t="s">
        <v>489</v>
      </c>
      <c r="C46" s="419" t="s">
        <v>731</v>
      </c>
      <c r="D46" s="419"/>
      <c r="E46" s="415" t="s">
        <v>710</v>
      </c>
      <c r="F46" s="446">
        <v>1</v>
      </c>
      <c r="G46" s="386"/>
      <c r="H46" s="266"/>
      <c r="I46" s="386"/>
    </row>
    <row r="47" s="286" customFormat="1" customHeight="1" spans="1:9">
      <c r="A47" s="267">
        <v>0</v>
      </c>
      <c r="B47" s="417" t="s">
        <v>489</v>
      </c>
      <c r="C47" s="419" t="s">
        <v>732</v>
      </c>
      <c r="D47" s="419"/>
      <c r="E47" s="415" t="s">
        <v>710</v>
      </c>
      <c r="F47" s="446">
        <v>1</v>
      </c>
      <c r="G47" s="386"/>
      <c r="H47" s="266"/>
      <c r="I47" s="386"/>
    </row>
    <row r="48" s="286" customFormat="1" customHeight="1" spans="1:9">
      <c r="A48" s="267">
        <v>0</v>
      </c>
      <c r="B48" s="417" t="s">
        <v>489</v>
      </c>
      <c r="C48" s="419" t="s">
        <v>733</v>
      </c>
      <c r="D48" s="419"/>
      <c r="E48" s="415" t="s">
        <v>556</v>
      </c>
      <c r="F48" s="446">
        <v>1</v>
      </c>
      <c r="G48" s="386"/>
      <c r="H48" s="266"/>
      <c r="I48" s="386"/>
    </row>
    <row r="49" s="286" customFormat="1" customHeight="1" spans="1:9">
      <c r="A49" s="267">
        <v>3</v>
      </c>
      <c r="B49" s="417" t="s">
        <v>717</v>
      </c>
      <c r="C49" s="419" t="s">
        <v>734</v>
      </c>
      <c r="D49" s="419"/>
      <c r="E49" s="415" t="s">
        <v>497</v>
      </c>
      <c r="F49" s="446">
        <v>0.22</v>
      </c>
      <c r="G49" s="386"/>
      <c r="H49" s="266"/>
      <c r="I49" s="386"/>
    </row>
    <row r="50" s="286" customFormat="1" customHeight="1" spans="1:9">
      <c r="A50" s="267">
        <v>4</v>
      </c>
      <c r="B50" s="417" t="s">
        <v>503</v>
      </c>
      <c r="C50" s="419" t="s">
        <v>735</v>
      </c>
      <c r="D50" s="419"/>
      <c r="E50" s="415" t="s">
        <v>497</v>
      </c>
      <c r="F50" s="446">
        <v>1.7</v>
      </c>
      <c r="G50" s="386"/>
      <c r="H50" s="305"/>
      <c r="I50" s="305"/>
    </row>
    <row r="51" s="286" customFormat="1" customHeight="1" spans="1:9">
      <c r="A51" s="267">
        <v>0</v>
      </c>
      <c r="B51" s="417" t="s">
        <v>489</v>
      </c>
      <c r="C51" s="419" t="s">
        <v>504</v>
      </c>
      <c r="D51" s="419"/>
      <c r="E51" s="415" t="s">
        <v>132</v>
      </c>
      <c r="F51" s="446">
        <v>1717</v>
      </c>
      <c r="G51" s="386"/>
      <c r="H51" s="448"/>
      <c r="I51" s="305"/>
    </row>
    <row r="52" s="286" customFormat="1" customHeight="1" spans="1:9">
      <c r="A52" s="267">
        <v>5</v>
      </c>
      <c r="B52" s="417" t="s">
        <v>736</v>
      </c>
      <c r="C52" s="419" t="s">
        <v>737</v>
      </c>
      <c r="D52" s="419"/>
      <c r="E52" s="415" t="s">
        <v>738</v>
      </c>
      <c r="F52" s="446">
        <v>110</v>
      </c>
      <c r="G52" s="386"/>
      <c r="H52" s="305"/>
      <c r="I52" s="305"/>
    </row>
    <row r="53" s="286" customFormat="1" customHeight="1" spans="1:9">
      <c r="A53" s="267">
        <v>0</v>
      </c>
      <c r="B53" s="417" t="s">
        <v>489</v>
      </c>
      <c r="C53" s="419" t="s">
        <v>737</v>
      </c>
      <c r="D53" s="419"/>
      <c r="E53" s="415" t="s">
        <v>132</v>
      </c>
      <c r="F53" s="446">
        <v>11220</v>
      </c>
      <c r="G53" s="386"/>
      <c r="H53" s="305"/>
      <c r="I53" s="305"/>
    </row>
    <row r="54" s="286" customFormat="1" customHeight="1" spans="1:9">
      <c r="A54" s="267">
        <v>6</v>
      </c>
      <c r="B54" s="417" t="s">
        <v>698</v>
      </c>
      <c r="C54" s="419" t="s">
        <v>699</v>
      </c>
      <c r="D54" s="419"/>
      <c r="E54" s="415" t="s">
        <v>700</v>
      </c>
      <c r="F54" s="415">
        <v>6.6</v>
      </c>
      <c r="G54" s="421"/>
      <c r="H54" s="266"/>
      <c r="I54" s="386"/>
    </row>
    <row r="55" s="286" customFormat="1" customHeight="1" spans="1:9">
      <c r="A55" s="267">
        <v>0</v>
      </c>
      <c r="B55" s="417" t="s">
        <v>489</v>
      </c>
      <c r="C55" s="419" t="s">
        <v>702</v>
      </c>
      <c r="D55" s="419"/>
      <c r="E55" s="415" t="s">
        <v>556</v>
      </c>
      <c r="F55" s="415">
        <v>66</v>
      </c>
      <c r="G55" s="421"/>
      <c r="H55" s="266"/>
      <c r="I55" s="386"/>
    </row>
    <row r="56" s="286" customFormat="1" customHeight="1" spans="1:9">
      <c r="A56" s="267">
        <v>7</v>
      </c>
      <c r="B56" s="417" t="s">
        <v>698</v>
      </c>
      <c r="C56" s="419" t="s">
        <v>699</v>
      </c>
      <c r="D56" s="419"/>
      <c r="E56" s="415" t="s">
        <v>700</v>
      </c>
      <c r="F56" s="415">
        <v>8.8</v>
      </c>
      <c r="G56" s="386"/>
      <c r="H56" s="266"/>
      <c r="I56" s="386"/>
    </row>
    <row r="57" s="286" customFormat="1" customHeight="1" spans="1:9">
      <c r="A57" s="267">
        <v>0</v>
      </c>
      <c r="B57" s="417" t="s">
        <v>489</v>
      </c>
      <c r="C57" s="419" t="s">
        <v>739</v>
      </c>
      <c r="D57" s="419"/>
      <c r="E57" s="415" t="s">
        <v>556</v>
      </c>
      <c r="F57" s="415">
        <v>88</v>
      </c>
      <c r="G57" s="386"/>
      <c r="H57" s="266"/>
      <c r="I57" s="386"/>
    </row>
    <row r="58" s="286" customFormat="1" customHeight="1" spans="1:9">
      <c r="A58" s="267">
        <v>8</v>
      </c>
      <c r="B58" s="417" t="s">
        <v>491</v>
      </c>
      <c r="C58" s="419" t="s">
        <v>492</v>
      </c>
      <c r="D58" s="419"/>
      <c r="E58" s="415" t="s">
        <v>703</v>
      </c>
      <c r="F58" s="420">
        <v>1.13</v>
      </c>
      <c r="G58" s="386"/>
      <c r="H58" s="266"/>
      <c r="I58" s="386"/>
    </row>
    <row r="59" s="286" customFormat="1" customHeight="1" spans="1:9">
      <c r="A59" s="267">
        <v>0</v>
      </c>
      <c r="B59" s="417" t="s">
        <v>489</v>
      </c>
      <c r="C59" s="419" t="s">
        <v>704</v>
      </c>
      <c r="D59" s="419"/>
      <c r="E59" s="415" t="s">
        <v>132</v>
      </c>
      <c r="F59" s="415">
        <v>300</v>
      </c>
      <c r="G59" s="386"/>
      <c r="H59" s="266"/>
      <c r="I59" s="386"/>
    </row>
    <row r="60" s="286" customFormat="1" customHeight="1" spans="1:9">
      <c r="A60" s="267">
        <v>0</v>
      </c>
      <c r="B60" s="417" t="s">
        <v>489</v>
      </c>
      <c r="C60" s="419" t="s">
        <v>705</v>
      </c>
      <c r="D60" s="419"/>
      <c r="E60" s="415" t="s">
        <v>132</v>
      </c>
      <c r="F60" s="415">
        <v>66</v>
      </c>
      <c r="G60" s="386"/>
      <c r="H60" s="266"/>
      <c r="I60" s="386"/>
    </row>
    <row r="61" s="286" customFormat="1" customHeight="1" spans="1:9">
      <c r="A61" s="267">
        <v>9</v>
      </c>
      <c r="B61" s="417" t="s">
        <v>740</v>
      </c>
      <c r="C61" s="449" t="s">
        <v>741</v>
      </c>
      <c r="D61" s="449"/>
      <c r="E61" s="415" t="s">
        <v>551</v>
      </c>
      <c r="F61" s="415">
        <v>22</v>
      </c>
      <c r="G61" s="386"/>
      <c r="H61" s="394"/>
      <c r="I61" s="386"/>
    </row>
    <row r="62" s="286" customFormat="1" customHeight="1" spans="1:9">
      <c r="A62" s="267"/>
      <c r="B62" s="417" t="s">
        <v>489</v>
      </c>
      <c r="C62" s="449" t="s">
        <v>742</v>
      </c>
      <c r="D62" s="449"/>
      <c r="E62" s="415" t="s">
        <v>132</v>
      </c>
      <c r="F62" s="415">
        <v>220</v>
      </c>
      <c r="G62" s="386"/>
      <c r="H62" s="394"/>
      <c r="I62" s="305"/>
    </row>
    <row r="63" s="286" customFormat="1" customHeight="1" spans="1:9">
      <c r="A63" s="267"/>
      <c r="B63" s="303">
        <v>0</v>
      </c>
      <c r="C63" s="414" t="s">
        <v>743</v>
      </c>
      <c r="D63" s="414"/>
      <c r="E63" s="415"/>
      <c r="F63" s="415"/>
      <c r="G63" s="386"/>
      <c r="H63" s="394"/>
      <c r="I63" s="305"/>
    </row>
    <row r="64" s="286" customFormat="1" customHeight="1" spans="1:9">
      <c r="A64" s="267" t="s">
        <v>61</v>
      </c>
      <c r="B64" s="303" t="s">
        <v>61</v>
      </c>
      <c r="C64" s="417" t="s">
        <v>688</v>
      </c>
      <c r="D64" s="417"/>
      <c r="E64" s="415" t="s">
        <v>61</v>
      </c>
      <c r="F64" s="415" t="s">
        <v>61</v>
      </c>
      <c r="G64" s="386"/>
      <c r="H64" s="394"/>
      <c r="I64" s="305"/>
    </row>
    <row r="65" s="286" customFormat="1" customHeight="1" spans="1:9">
      <c r="A65" s="267">
        <v>1</v>
      </c>
      <c r="B65" s="417" t="s">
        <v>689</v>
      </c>
      <c r="C65" s="419" t="s">
        <v>690</v>
      </c>
      <c r="D65" s="419"/>
      <c r="E65" s="415" t="s">
        <v>31</v>
      </c>
      <c r="F65" s="415">
        <v>8</v>
      </c>
      <c r="G65" s="386"/>
      <c r="H65" s="266"/>
      <c r="I65" s="386"/>
    </row>
    <row r="66" s="286" customFormat="1" customHeight="1" spans="1:9">
      <c r="A66" s="267">
        <v>2</v>
      </c>
      <c r="B66" s="417" t="s">
        <v>691</v>
      </c>
      <c r="C66" s="419" t="s">
        <v>692</v>
      </c>
      <c r="D66" s="419"/>
      <c r="E66" s="415" t="s">
        <v>31</v>
      </c>
      <c r="F66" s="415">
        <v>8</v>
      </c>
      <c r="G66" s="421"/>
      <c r="H66" s="266"/>
      <c r="I66" s="386"/>
    </row>
    <row r="67" s="286" customFormat="1" customHeight="1" spans="1:9">
      <c r="A67" s="267">
        <v>3</v>
      </c>
      <c r="B67" s="417" t="s">
        <v>693</v>
      </c>
      <c r="C67" s="419" t="s">
        <v>694</v>
      </c>
      <c r="D67" s="419"/>
      <c r="E67" s="415" t="s">
        <v>31</v>
      </c>
      <c r="F67" s="415">
        <v>8</v>
      </c>
      <c r="G67" s="421"/>
      <c r="H67" s="266"/>
      <c r="I67" s="386"/>
    </row>
    <row r="68" s="286" customFormat="1" customHeight="1" spans="1:9">
      <c r="A68" s="267">
        <v>4</v>
      </c>
      <c r="B68" s="417" t="s">
        <v>695</v>
      </c>
      <c r="C68" s="419" t="s">
        <v>696</v>
      </c>
      <c r="D68" s="419"/>
      <c r="E68" s="415" t="s">
        <v>497</v>
      </c>
      <c r="F68" s="415">
        <v>0.55</v>
      </c>
      <c r="G68" s="421"/>
      <c r="H68" s="436"/>
      <c r="I68" s="386"/>
    </row>
    <row r="69" s="286" customFormat="1" customHeight="1" spans="1:9">
      <c r="A69" s="267">
        <v>0</v>
      </c>
      <c r="B69" s="417" t="s">
        <v>489</v>
      </c>
      <c r="C69" s="419" t="s">
        <v>696</v>
      </c>
      <c r="D69" s="419"/>
      <c r="E69" s="415" t="s">
        <v>132</v>
      </c>
      <c r="F69" s="415">
        <v>558.25</v>
      </c>
      <c r="G69" s="421"/>
      <c r="H69" s="266"/>
      <c r="I69" s="386"/>
    </row>
    <row r="70" s="286" customFormat="1" customHeight="1" spans="1:9">
      <c r="A70" s="267">
        <v>5</v>
      </c>
      <c r="B70" s="417" t="s">
        <v>667</v>
      </c>
      <c r="C70" s="419" t="s">
        <v>697</v>
      </c>
      <c r="D70" s="419"/>
      <c r="E70" s="415" t="s">
        <v>497</v>
      </c>
      <c r="F70" s="415">
        <v>0.08</v>
      </c>
      <c r="G70" s="421"/>
      <c r="H70" s="266"/>
      <c r="I70" s="386"/>
    </row>
    <row r="71" s="286" customFormat="1" customHeight="1" spans="1:9">
      <c r="A71" s="267">
        <v>0</v>
      </c>
      <c r="B71" s="417" t="s">
        <v>489</v>
      </c>
      <c r="C71" s="419" t="s">
        <v>697</v>
      </c>
      <c r="D71" s="419"/>
      <c r="E71" s="415" t="s">
        <v>132</v>
      </c>
      <c r="F71" s="415">
        <v>81.2</v>
      </c>
      <c r="G71" s="421"/>
      <c r="H71" s="266"/>
      <c r="I71" s="386"/>
    </row>
    <row r="72" s="286" customFormat="1" customHeight="1" spans="1:9">
      <c r="A72" s="267">
        <v>6</v>
      </c>
      <c r="B72" s="417" t="s">
        <v>698</v>
      </c>
      <c r="C72" s="419" t="s">
        <v>699</v>
      </c>
      <c r="D72" s="419"/>
      <c r="E72" s="415" t="s">
        <v>700</v>
      </c>
      <c r="F72" s="415">
        <v>2.4</v>
      </c>
      <c r="G72" s="421"/>
      <c r="H72" s="266"/>
      <c r="I72" s="386"/>
    </row>
    <row r="73" s="286" customFormat="1" customHeight="1" spans="1:9">
      <c r="A73" s="267">
        <v>0</v>
      </c>
      <c r="B73" s="417" t="s">
        <v>489</v>
      </c>
      <c r="C73" s="419" t="s">
        <v>701</v>
      </c>
      <c r="D73" s="419"/>
      <c r="E73" s="415" t="s">
        <v>556</v>
      </c>
      <c r="F73" s="415">
        <v>24</v>
      </c>
      <c r="G73" s="421"/>
      <c r="H73" s="266"/>
      <c r="I73" s="386"/>
    </row>
    <row r="74" s="286" customFormat="1" customHeight="1" spans="1:9">
      <c r="A74" s="267">
        <v>7</v>
      </c>
      <c r="B74" s="417" t="s">
        <v>698</v>
      </c>
      <c r="C74" s="419" t="s">
        <v>699</v>
      </c>
      <c r="D74" s="419"/>
      <c r="E74" s="415" t="s">
        <v>700</v>
      </c>
      <c r="F74" s="415">
        <v>1.6</v>
      </c>
      <c r="G74" s="386"/>
      <c r="H74" s="266"/>
      <c r="I74" s="386"/>
    </row>
    <row r="75" s="286" customFormat="1" customHeight="1" spans="1:9">
      <c r="A75" s="267">
        <v>0</v>
      </c>
      <c r="B75" s="417" t="s">
        <v>489</v>
      </c>
      <c r="C75" s="419" t="s">
        <v>702</v>
      </c>
      <c r="D75" s="419"/>
      <c r="E75" s="415" t="s">
        <v>556</v>
      </c>
      <c r="F75" s="415">
        <v>16</v>
      </c>
      <c r="G75" s="386"/>
      <c r="H75" s="266"/>
      <c r="I75" s="386"/>
    </row>
    <row r="76" s="286" customFormat="1" customHeight="1" spans="1:9">
      <c r="A76" s="267">
        <v>8</v>
      </c>
      <c r="B76" s="417" t="s">
        <v>491</v>
      </c>
      <c r="C76" s="419" t="s">
        <v>492</v>
      </c>
      <c r="D76" s="419"/>
      <c r="E76" s="415" t="s">
        <v>703</v>
      </c>
      <c r="F76" s="420">
        <v>0.26</v>
      </c>
      <c r="G76" s="386"/>
      <c r="H76" s="266"/>
      <c r="I76" s="386"/>
    </row>
    <row r="77" s="286" customFormat="1" customHeight="1" spans="1:9">
      <c r="A77" s="267">
        <v>0</v>
      </c>
      <c r="B77" s="417" t="s">
        <v>489</v>
      </c>
      <c r="C77" s="419" t="s">
        <v>704</v>
      </c>
      <c r="D77" s="419"/>
      <c r="E77" s="415" t="s">
        <v>132</v>
      </c>
      <c r="F77" s="415">
        <v>30</v>
      </c>
      <c r="G77" s="386"/>
      <c r="H77" s="266"/>
      <c r="I77" s="386"/>
    </row>
    <row r="78" s="286" customFormat="1" customHeight="1" spans="1:9">
      <c r="A78" s="267">
        <v>0</v>
      </c>
      <c r="B78" s="417" t="s">
        <v>489</v>
      </c>
      <c r="C78" s="419" t="s">
        <v>705</v>
      </c>
      <c r="D78" s="419"/>
      <c r="E78" s="415" t="s">
        <v>132</v>
      </c>
      <c r="F78" s="415">
        <v>24</v>
      </c>
      <c r="G78" s="386"/>
      <c r="H78" s="266"/>
      <c r="I78" s="386"/>
    </row>
    <row r="79" s="286" customFormat="1" customHeight="1" spans="1:9">
      <c r="A79" s="267">
        <v>9</v>
      </c>
      <c r="B79" s="417" t="s">
        <v>487</v>
      </c>
      <c r="C79" s="419" t="s">
        <v>706</v>
      </c>
      <c r="D79" s="419"/>
      <c r="E79" s="415" t="s">
        <v>143</v>
      </c>
      <c r="F79" s="415">
        <v>1</v>
      </c>
      <c r="G79" s="386"/>
      <c r="H79" s="266"/>
      <c r="I79" s="386"/>
    </row>
    <row r="80" s="286" customFormat="1" customHeight="1" spans="1:9">
      <c r="A80" s="267">
        <v>0</v>
      </c>
      <c r="B80" s="417">
        <v>0</v>
      </c>
      <c r="C80" s="417" t="s">
        <v>707</v>
      </c>
      <c r="D80" s="417"/>
      <c r="E80" s="415" t="s">
        <v>61</v>
      </c>
      <c r="F80" s="415">
        <v>0</v>
      </c>
      <c r="G80" s="386"/>
      <c r="H80" s="266"/>
      <c r="I80" s="386"/>
    </row>
    <row r="81" s="286" customFormat="1" customHeight="1" spans="1:9">
      <c r="A81" s="267">
        <v>1</v>
      </c>
      <c r="B81" s="417" t="s">
        <v>708</v>
      </c>
      <c r="C81" s="419" t="s">
        <v>709</v>
      </c>
      <c r="D81" s="419"/>
      <c r="E81" s="415" t="s">
        <v>710</v>
      </c>
      <c r="F81" s="415">
        <v>9</v>
      </c>
      <c r="G81" s="386"/>
      <c r="H81" s="266"/>
      <c r="I81" s="386"/>
    </row>
    <row r="82" s="286" customFormat="1" customHeight="1" spans="1:9">
      <c r="A82" s="267">
        <v>2</v>
      </c>
      <c r="B82" s="417" t="s">
        <v>711</v>
      </c>
      <c r="C82" s="419" t="s">
        <v>712</v>
      </c>
      <c r="D82" s="419"/>
      <c r="E82" s="415" t="s">
        <v>710</v>
      </c>
      <c r="F82" s="415">
        <v>9</v>
      </c>
      <c r="G82" s="386"/>
      <c r="H82" s="266"/>
      <c r="I82" s="386"/>
    </row>
    <row r="83" s="286" customFormat="1" customHeight="1" spans="1:9">
      <c r="A83" s="267">
        <v>3</v>
      </c>
      <c r="B83" s="417" t="s">
        <v>491</v>
      </c>
      <c r="C83" s="419" t="s">
        <v>713</v>
      </c>
      <c r="D83" s="419"/>
      <c r="E83" s="415" t="s">
        <v>703</v>
      </c>
      <c r="F83" s="420">
        <v>0.1</v>
      </c>
      <c r="G83" s="386"/>
      <c r="H83" s="266"/>
      <c r="I83" s="386"/>
    </row>
    <row r="84" s="286" customFormat="1" customHeight="1" spans="1:9">
      <c r="A84" s="267">
        <v>4</v>
      </c>
      <c r="B84" s="417" t="s">
        <v>744</v>
      </c>
      <c r="C84" s="419" t="s">
        <v>745</v>
      </c>
      <c r="D84" s="419"/>
      <c r="E84" s="415" t="s">
        <v>710</v>
      </c>
      <c r="F84" s="450">
        <v>2</v>
      </c>
      <c r="G84" s="386"/>
      <c r="H84" s="266"/>
      <c r="I84" s="386"/>
    </row>
    <row r="85" s="286" customFormat="1" customHeight="1" spans="1:9">
      <c r="A85" s="267">
        <v>5</v>
      </c>
      <c r="B85" s="417" t="s">
        <v>714</v>
      </c>
      <c r="C85" s="419" t="s">
        <v>715</v>
      </c>
      <c r="D85" s="419"/>
      <c r="E85" s="415" t="s">
        <v>29</v>
      </c>
      <c r="F85" s="415">
        <v>1</v>
      </c>
      <c r="G85" s="386"/>
      <c r="H85" s="266"/>
      <c r="I85" s="386"/>
    </row>
    <row r="86" s="286" customFormat="1" customHeight="1" spans="1:9">
      <c r="A86" s="267">
        <v>0</v>
      </c>
      <c r="B86" s="417" t="s">
        <v>489</v>
      </c>
      <c r="C86" s="419" t="s">
        <v>716</v>
      </c>
      <c r="D86" s="419"/>
      <c r="E86" s="415" t="s">
        <v>710</v>
      </c>
      <c r="F86" s="415">
        <v>2</v>
      </c>
      <c r="G86" s="386"/>
      <c r="H86" s="266"/>
      <c r="I86" s="386"/>
    </row>
    <row r="87" s="286" customFormat="1" customHeight="1" spans="1:9">
      <c r="A87" s="267">
        <v>6</v>
      </c>
      <c r="B87" s="417" t="s">
        <v>717</v>
      </c>
      <c r="C87" s="419" t="s">
        <v>718</v>
      </c>
      <c r="D87" s="419"/>
      <c r="E87" s="415" t="s">
        <v>497</v>
      </c>
      <c r="F87" s="415">
        <v>0.38</v>
      </c>
      <c r="G87" s="386"/>
      <c r="H87" s="266"/>
      <c r="I87" s="386"/>
    </row>
    <row r="88" s="286" customFormat="1" customHeight="1" spans="1:9">
      <c r="A88" s="267">
        <v>0</v>
      </c>
      <c r="B88" s="417" t="s">
        <v>489</v>
      </c>
      <c r="C88" s="419" t="s">
        <v>718</v>
      </c>
      <c r="D88" s="419"/>
      <c r="E88" s="415" t="s">
        <v>132</v>
      </c>
      <c r="F88" s="415">
        <v>385.7</v>
      </c>
      <c r="G88" s="421"/>
      <c r="H88" s="272"/>
      <c r="I88" s="386"/>
    </row>
    <row r="89" s="286" customFormat="1" customHeight="1" spans="1:9">
      <c r="A89" s="267">
        <v>7</v>
      </c>
      <c r="B89" s="417" t="s">
        <v>717</v>
      </c>
      <c r="C89" s="419" t="s">
        <v>719</v>
      </c>
      <c r="D89" s="419"/>
      <c r="E89" s="415" t="s">
        <v>497</v>
      </c>
      <c r="F89" s="446">
        <v>0.75</v>
      </c>
      <c r="G89" s="386"/>
      <c r="H89" s="272"/>
      <c r="I89" s="386"/>
    </row>
    <row r="90" s="286" customFormat="1" customHeight="1" spans="1:9">
      <c r="A90" s="267">
        <v>0</v>
      </c>
      <c r="B90" s="417" t="s">
        <v>489</v>
      </c>
      <c r="C90" s="419" t="s">
        <v>719</v>
      </c>
      <c r="D90" s="419"/>
      <c r="E90" s="415" t="s">
        <v>132</v>
      </c>
      <c r="F90" s="415">
        <v>761.25</v>
      </c>
      <c r="G90" s="421"/>
      <c r="H90" s="272"/>
      <c r="I90" s="386"/>
    </row>
    <row r="91" s="286" customFormat="1" customHeight="1" spans="1:9">
      <c r="A91" s="267">
        <v>8</v>
      </c>
      <c r="B91" s="417" t="s">
        <v>717</v>
      </c>
      <c r="C91" s="419" t="s">
        <v>746</v>
      </c>
      <c r="D91" s="419"/>
      <c r="E91" s="415" t="s">
        <v>497</v>
      </c>
      <c r="F91" s="446">
        <v>0.05</v>
      </c>
      <c r="G91" s="386"/>
      <c r="H91" s="272"/>
      <c r="I91" s="386"/>
    </row>
    <row r="92" s="286" customFormat="1" customHeight="1" spans="1:9">
      <c r="A92" s="267">
        <v>0</v>
      </c>
      <c r="B92" s="417" t="s">
        <v>489</v>
      </c>
      <c r="C92" s="419" t="s">
        <v>746</v>
      </c>
      <c r="D92" s="419"/>
      <c r="E92" s="415" t="s">
        <v>132</v>
      </c>
      <c r="F92" s="415">
        <v>50.75</v>
      </c>
      <c r="G92" s="421"/>
      <c r="H92" s="272"/>
      <c r="I92" s="386"/>
    </row>
    <row r="93" s="286" customFormat="1" customHeight="1" spans="1:9">
      <c r="A93" s="267">
        <v>9</v>
      </c>
      <c r="B93" s="417" t="s">
        <v>717</v>
      </c>
      <c r="C93" s="419" t="s">
        <v>720</v>
      </c>
      <c r="D93" s="419"/>
      <c r="E93" s="415" t="s">
        <v>497</v>
      </c>
      <c r="F93" s="446">
        <v>0.45</v>
      </c>
      <c r="G93" s="386"/>
      <c r="H93" s="272"/>
      <c r="I93" s="386"/>
    </row>
    <row r="94" s="286" customFormat="1" customHeight="1" spans="1:9">
      <c r="A94" s="267">
        <v>0</v>
      </c>
      <c r="B94" s="417" t="s">
        <v>489</v>
      </c>
      <c r="C94" s="419" t="s">
        <v>720</v>
      </c>
      <c r="D94" s="419"/>
      <c r="E94" s="415" t="s">
        <v>132</v>
      </c>
      <c r="F94" s="415">
        <v>456.75</v>
      </c>
      <c r="G94" s="421"/>
      <c r="H94" s="272"/>
      <c r="I94" s="386"/>
    </row>
    <row r="95" s="286" customFormat="1" customHeight="1" spans="1:9">
      <c r="A95" s="267">
        <v>10</v>
      </c>
      <c r="B95" s="417" t="s">
        <v>698</v>
      </c>
      <c r="C95" s="419" t="s">
        <v>699</v>
      </c>
      <c r="D95" s="419"/>
      <c r="E95" s="415" t="s">
        <v>700</v>
      </c>
      <c r="F95" s="415">
        <v>1.8</v>
      </c>
      <c r="G95" s="386"/>
      <c r="H95" s="266"/>
      <c r="I95" s="386"/>
    </row>
    <row r="96" s="286" customFormat="1" customHeight="1" spans="1:9">
      <c r="A96" s="267">
        <v>0</v>
      </c>
      <c r="B96" s="417" t="s">
        <v>489</v>
      </c>
      <c r="C96" s="419" t="s">
        <v>702</v>
      </c>
      <c r="D96" s="419"/>
      <c r="E96" s="415" t="s">
        <v>556</v>
      </c>
      <c r="F96" s="415">
        <v>18</v>
      </c>
      <c r="G96" s="386"/>
      <c r="H96" s="266"/>
      <c r="I96" s="386"/>
    </row>
    <row r="97" s="286" customFormat="1" customHeight="1" spans="1:9">
      <c r="A97" s="267">
        <v>11</v>
      </c>
      <c r="B97" s="417" t="s">
        <v>491</v>
      </c>
      <c r="C97" s="419" t="s">
        <v>492</v>
      </c>
      <c r="D97" s="419"/>
      <c r="E97" s="415" t="s">
        <v>703</v>
      </c>
      <c r="F97" s="420">
        <v>0.22</v>
      </c>
      <c r="G97" s="386"/>
      <c r="H97" s="266"/>
      <c r="I97" s="386"/>
    </row>
    <row r="98" s="286" customFormat="1" customHeight="1" spans="1:9">
      <c r="A98" s="267">
        <v>0</v>
      </c>
      <c r="B98" s="417" t="s">
        <v>489</v>
      </c>
      <c r="C98" s="419" t="s">
        <v>704</v>
      </c>
      <c r="D98" s="419"/>
      <c r="E98" s="415" t="s">
        <v>132</v>
      </c>
      <c r="F98" s="415">
        <v>36</v>
      </c>
      <c r="G98" s="386"/>
      <c r="H98" s="266"/>
      <c r="I98" s="386"/>
    </row>
    <row r="99" s="286" customFormat="1" customHeight="1" spans="1:9">
      <c r="A99" s="267">
        <v>0</v>
      </c>
      <c r="B99" s="417" t="s">
        <v>489</v>
      </c>
      <c r="C99" s="419" t="s">
        <v>705</v>
      </c>
      <c r="D99" s="419"/>
      <c r="E99" s="415" t="s">
        <v>132</v>
      </c>
      <c r="F99" s="415">
        <v>18</v>
      </c>
      <c r="G99" s="386"/>
      <c r="H99" s="266"/>
      <c r="I99" s="386"/>
    </row>
    <row r="100" s="286" customFormat="1" customHeight="1" spans="1:9">
      <c r="A100" s="267">
        <v>12</v>
      </c>
      <c r="B100" s="417" t="s">
        <v>721</v>
      </c>
      <c r="C100" s="419" t="s">
        <v>722</v>
      </c>
      <c r="D100" s="419"/>
      <c r="E100" s="415" t="s">
        <v>497</v>
      </c>
      <c r="F100" s="415">
        <v>0.45</v>
      </c>
      <c r="G100" s="386"/>
      <c r="H100" s="266"/>
      <c r="I100" s="386"/>
    </row>
    <row r="101" s="286" customFormat="1" customHeight="1" spans="1:9">
      <c r="A101" s="267">
        <v>13</v>
      </c>
      <c r="B101" s="417" t="s">
        <v>723</v>
      </c>
      <c r="C101" s="419" t="s">
        <v>724</v>
      </c>
      <c r="D101" s="419"/>
      <c r="E101" s="415" t="s">
        <v>497</v>
      </c>
      <c r="F101" s="415">
        <v>0.3</v>
      </c>
      <c r="G101" s="386"/>
      <c r="H101" s="266"/>
      <c r="I101" s="386"/>
    </row>
    <row r="102" s="286" customFormat="1" customHeight="1" spans="1:9">
      <c r="A102" s="267">
        <v>0</v>
      </c>
      <c r="B102" s="417">
        <v>0</v>
      </c>
      <c r="C102" s="417" t="s">
        <v>725</v>
      </c>
      <c r="D102" s="417"/>
      <c r="E102" s="415" t="s">
        <v>61</v>
      </c>
      <c r="F102" s="446">
        <v>0</v>
      </c>
      <c r="G102" s="386"/>
      <c r="H102" s="266"/>
      <c r="I102" s="386"/>
    </row>
    <row r="103" s="286" customFormat="1" ht="40.5" customHeight="1" spans="1:9">
      <c r="A103" s="267">
        <v>1</v>
      </c>
      <c r="B103" s="417" t="s">
        <v>726</v>
      </c>
      <c r="C103" s="447" t="s">
        <v>727</v>
      </c>
      <c r="D103" s="447"/>
      <c r="E103" s="415" t="s">
        <v>29</v>
      </c>
      <c r="F103" s="446">
        <v>13</v>
      </c>
      <c r="G103" s="386"/>
      <c r="H103" s="266"/>
      <c r="I103" s="386"/>
    </row>
    <row r="104" s="286" customFormat="1" customHeight="1" spans="1:9">
      <c r="A104" s="267">
        <v>2</v>
      </c>
      <c r="B104" s="417" t="s">
        <v>728</v>
      </c>
      <c r="C104" s="419" t="s">
        <v>729</v>
      </c>
      <c r="D104" s="419"/>
      <c r="E104" s="415" t="s">
        <v>31</v>
      </c>
      <c r="F104" s="446">
        <v>13</v>
      </c>
      <c r="G104" s="386"/>
      <c r="H104" s="266"/>
      <c r="I104" s="386"/>
    </row>
    <row r="105" s="286" customFormat="1" customHeight="1" spans="1:9">
      <c r="A105" s="267">
        <v>0</v>
      </c>
      <c r="B105" s="417" t="s">
        <v>489</v>
      </c>
      <c r="C105" s="419" t="s">
        <v>730</v>
      </c>
      <c r="D105" s="419"/>
      <c r="E105" s="415" t="s">
        <v>31</v>
      </c>
      <c r="F105" s="446">
        <v>1</v>
      </c>
      <c r="G105" s="386"/>
      <c r="H105" s="266"/>
      <c r="I105" s="386"/>
    </row>
    <row r="106" s="286" customFormat="1" customHeight="1" spans="1:9">
      <c r="A106" s="267">
        <v>0</v>
      </c>
      <c r="B106" s="417" t="s">
        <v>489</v>
      </c>
      <c r="C106" s="419" t="s">
        <v>731</v>
      </c>
      <c r="D106" s="419"/>
      <c r="E106" s="415" t="s">
        <v>710</v>
      </c>
      <c r="F106" s="446">
        <v>1</v>
      </c>
      <c r="G106" s="386"/>
      <c r="H106" s="266"/>
      <c r="I106" s="386"/>
    </row>
    <row r="107" s="286" customFormat="1" customHeight="1" spans="1:9">
      <c r="A107" s="267">
        <v>0</v>
      </c>
      <c r="B107" s="417" t="s">
        <v>489</v>
      </c>
      <c r="C107" s="419" t="s">
        <v>732</v>
      </c>
      <c r="D107" s="419"/>
      <c r="E107" s="415" t="s">
        <v>710</v>
      </c>
      <c r="F107" s="446">
        <v>1</v>
      </c>
      <c r="G107" s="386"/>
      <c r="H107" s="266"/>
      <c r="I107" s="386"/>
    </row>
    <row r="108" s="286" customFormat="1" customHeight="1" spans="1:9">
      <c r="A108" s="267">
        <v>0</v>
      </c>
      <c r="B108" s="417" t="s">
        <v>489</v>
      </c>
      <c r="C108" s="419" t="s">
        <v>733</v>
      </c>
      <c r="D108" s="419"/>
      <c r="E108" s="415" t="s">
        <v>556</v>
      </c>
      <c r="F108" s="446">
        <v>1</v>
      </c>
      <c r="G108" s="386"/>
      <c r="H108" s="266"/>
      <c r="I108" s="386"/>
    </row>
    <row r="109" s="286" customFormat="1" customHeight="1" spans="1:9">
      <c r="A109" s="267">
        <v>3</v>
      </c>
      <c r="B109" s="417" t="s">
        <v>717</v>
      </c>
      <c r="C109" s="419" t="s">
        <v>734</v>
      </c>
      <c r="D109" s="419"/>
      <c r="E109" s="415" t="s">
        <v>497</v>
      </c>
      <c r="F109" s="446">
        <v>0.13</v>
      </c>
      <c r="G109" s="386"/>
      <c r="H109" s="266"/>
      <c r="I109" s="386"/>
    </row>
    <row r="110" s="286" customFormat="1" customHeight="1" spans="1:9">
      <c r="A110" s="267">
        <v>4</v>
      </c>
      <c r="B110" s="417" t="s">
        <v>503</v>
      </c>
      <c r="C110" s="419" t="s">
        <v>735</v>
      </c>
      <c r="D110" s="419"/>
      <c r="E110" s="415" t="s">
        <v>497</v>
      </c>
      <c r="F110" s="446">
        <v>0.65</v>
      </c>
      <c r="G110" s="386"/>
      <c r="H110" s="305"/>
      <c r="I110" s="305"/>
    </row>
    <row r="111" s="286" customFormat="1" customHeight="1" spans="1:9">
      <c r="A111" s="267">
        <v>0</v>
      </c>
      <c r="B111" s="417" t="s">
        <v>489</v>
      </c>
      <c r="C111" s="419" t="s">
        <v>504</v>
      </c>
      <c r="D111" s="419"/>
      <c r="E111" s="415" t="s">
        <v>132</v>
      </c>
      <c r="F111" s="446">
        <v>656.5</v>
      </c>
      <c r="G111" s="386"/>
      <c r="H111" s="448"/>
      <c r="I111" s="305"/>
    </row>
    <row r="112" s="286" customFormat="1" customHeight="1" spans="1:9">
      <c r="A112" s="267">
        <v>5</v>
      </c>
      <c r="B112" s="417" t="s">
        <v>736</v>
      </c>
      <c r="C112" s="419" t="s">
        <v>737</v>
      </c>
      <c r="D112" s="419"/>
      <c r="E112" s="415" t="s">
        <v>738</v>
      </c>
      <c r="F112" s="446">
        <v>47</v>
      </c>
      <c r="G112" s="386"/>
      <c r="H112" s="305"/>
      <c r="I112" s="305"/>
    </row>
    <row r="113" s="286" customFormat="1" customHeight="1" spans="1:9">
      <c r="A113" s="267">
        <v>0</v>
      </c>
      <c r="B113" s="417" t="s">
        <v>489</v>
      </c>
      <c r="C113" s="419" t="s">
        <v>737</v>
      </c>
      <c r="D113" s="419"/>
      <c r="E113" s="415" t="s">
        <v>132</v>
      </c>
      <c r="F113" s="446">
        <v>4794</v>
      </c>
      <c r="G113" s="386"/>
      <c r="H113" s="305"/>
      <c r="I113" s="305"/>
    </row>
    <row r="114" s="286" customFormat="1" customHeight="1" spans="1:9">
      <c r="A114" s="267">
        <v>6</v>
      </c>
      <c r="B114" s="417" t="s">
        <v>698</v>
      </c>
      <c r="C114" s="419" t="s">
        <v>699</v>
      </c>
      <c r="D114" s="419"/>
      <c r="E114" s="415" t="s">
        <v>700</v>
      </c>
      <c r="F114" s="415">
        <v>3.9</v>
      </c>
      <c r="G114" s="421"/>
      <c r="H114" s="266"/>
      <c r="I114" s="386"/>
    </row>
    <row r="115" s="286" customFormat="1" customHeight="1" spans="1:9">
      <c r="A115" s="267">
        <v>0</v>
      </c>
      <c r="B115" s="417" t="s">
        <v>489</v>
      </c>
      <c r="C115" s="419" t="s">
        <v>702</v>
      </c>
      <c r="D115" s="419"/>
      <c r="E115" s="415" t="s">
        <v>556</v>
      </c>
      <c r="F115" s="415">
        <v>39</v>
      </c>
      <c r="G115" s="421"/>
      <c r="H115" s="266"/>
      <c r="I115" s="386"/>
    </row>
    <row r="116" s="286" customFormat="1" customHeight="1" spans="1:9">
      <c r="A116" s="267">
        <v>7</v>
      </c>
      <c r="B116" s="417" t="s">
        <v>698</v>
      </c>
      <c r="C116" s="419" t="s">
        <v>699</v>
      </c>
      <c r="D116" s="419"/>
      <c r="E116" s="415" t="s">
        <v>700</v>
      </c>
      <c r="F116" s="415">
        <v>5.2</v>
      </c>
      <c r="G116" s="386"/>
      <c r="H116" s="266"/>
      <c r="I116" s="386"/>
    </row>
    <row r="117" s="286" customFormat="1" customHeight="1" spans="1:9">
      <c r="A117" s="267">
        <v>0</v>
      </c>
      <c r="B117" s="417" t="s">
        <v>489</v>
      </c>
      <c r="C117" s="419" t="s">
        <v>739</v>
      </c>
      <c r="D117" s="419"/>
      <c r="E117" s="415" t="s">
        <v>556</v>
      </c>
      <c r="F117" s="415">
        <v>52</v>
      </c>
      <c r="G117" s="386"/>
      <c r="H117" s="266"/>
      <c r="I117" s="386"/>
    </row>
    <row r="118" s="286" customFormat="1" customHeight="1" spans="1:9">
      <c r="A118" s="267">
        <v>8</v>
      </c>
      <c r="B118" s="417" t="s">
        <v>491</v>
      </c>
      <c r="C118" s="419" t="s">
        <v>492</v>
      </c>
      <c r="D118" s="419"/>
      <c r="E118" s="415" t="s">
        <v>703</v>
      </c>
      <c r="F118" s="420">
        <v>0.37</v>
      </c>
      <c r="G118" s="386"/>
      <c r="H118" s="266"/>
      <c r="I118" s="386"/>
    </row>
    <row r="119" s="286" customFormat="1" customHeight="1" spans="1:9">
      <c r="A119" s="267">
        <v>0</v>
      </c>
      <c r="B119" s="417" t="s">
        <v>489</v>
      </c>
      <c r="C119" s="419" t="s">
        <v>704</v>
      </c>
      <c r="D119" s="419"/>
      <c r="E119" s="415" t="s">
        <v>132</v>
      </c>
      <c r="F119" s="415">
        <v>18</v>
      </c>
      <c r="G119" s="386"/>
      <c r="H119" s="266"/>
      <c r="I119" s="386"/>
    </row>
    <row r="120" s="286" customFormat="1" customHeight="1" spans="1:9">
      <c r="A120" s="267">
        <v>0</v>
      </c>
      <c r="B120" s="417" t="s">
        <v>489</v>
      </c>
      <c r="C120" s="419" t="s">
        <v>705</v>
      </c>
      <c r="D120" s="419"/>
      <c r="E120" s="415" t="s">
        <v>132</v>
      </c>
      <c r="F120" s="415">
        <v>39</v>
      </c>
      <c r="G120" s="386"/>
      <c r="H120" s="266"/>
      <c r="I120" s="386"/>
    </row>
    <row r="121" s="286" customFormat="1" customHeight="1" spans="1:9">
      <c r="A121" s="267">
        <v>9</v>
      </c>
      <c r="B121" s="417" t="s">
        <v>740</v>
      </c>
      <c r="C121" s="449" t="s">
        <v>741</v>
      </c>
      <c r="D121" s="449"/>
      <c r="E121" s="415" t="s">
        <v>551</v>
      </c>
      <c r="F121" s="415">
        <v>13</v>
      </c>
      <c r="G121" s="386"/>
      <c r="H121" s="394"/>
      <c r="I121" s="386"/>
    </row>
    <row r="122" s="286" customFormat="1" customHeight="1" spans="1:9">
      <c r="A122" s="267"/>
      <c r="B122" s="417" t="s">
        <v>489</v>
      </c>
      <c r="C122" s="449" t="s">
        <v>742</v>
      </c>
      <c r="D122" s="449"/>
      <c r="E122" s="415" t="s">
        <v>132</v>
      </c>
      <c r="F122" s="415">
        <v>130</v>
      </c>
      <c r="G122" s="386"/>
      <c r="H122" s="394"/>
      <c r="I122" s="305"/>
    </row>
    <row r="123" s="286" customFormat="1" customHeight="1" spans="1:9">
      <c r="A123" s="267"/>
      <c r="B123" s="303">
        <v>0</v>
      </c>
      <c r="C123" s="414" t="s">
        <v>174</v>
      </c>
      <c r="D123" s="414"/>
      <c r="E123" s="415"/>
      <c r="F123" s="415"/>
      <c r="G123" s="386"/>
      <c r="H123" s="394"/>
      <c r="I123" s="305"/>
    </row>
    <row r="124" s="286" customFormat="1" customHeight="1" spans="1:9">
      <c r="A124" s="267" t="s">
        <v>61</v>
      </c>
      <c r="B124" s="303" t="s">
        <v>61</v>
      </c>
      <c r="C124" s="417" t="s">
        <v>688</v>
      </c>
      <c r="D124" s="417"/>
      <c r="E124" s="415" t="s">
        <v>61</v>
      </c>
      <c r="F124" s="415" t="s">
        <v>61</v>
      </c>
      <c r="G124" s="386"/>
      <c r="H124" s="394"/>
      <c r="I124" s="305"/>
    </row>
    <row r="125" s="286" customFormat="1" customHeight="1" spans="1:9">
      <c r="A125" s="267">
        <v>1</v>
      </c>
      <c r="B125" s="417" t="s">
        <v>689</v>
      </c>
      <c r="C125" s="419" t="s">
        <v>690</v>
      </c>
      <c r="D125" s="419"/>
      <c r="E125" s="415" t="s">
        <v>31</v>
      </c>
      <c r="F125" s="415">
        <v>4</v>
      </c>
      <c r="G125" s="386"/>
      <c r="H125" s="266"/>
      <c r="I125" s="386"/>
    </row>
    <row r="126" s="286" customFormat="1" customHeight="1" spans="1:9">
      <c r="A126" s="267">
        <v>2</v>
      </c>
      <c r="B126" s="417" t="s">
        <v>691</v>
      </c>
      <c r="C126" s="419" t="s">
        <v>692</v>
      </c>
      <c r="D126" s="419"/>
      <c r="E126" s="415" t="s">
        <v>31</v>
      </c>
      <c r="F126" s="415">
        <v>4</v>
      </c>
      <c r="G126" s="421"/>
      <c r="H126" s="266"/>
      <c r="I126" s="386"/>
    </row>
    <row r="127" s="286" customFormat="1" customHeight="1" spans="1:9">
      <c r="A127" s="267">
        <v>3</v>
      </c>
      <c r="B127" s="417" t="s">
        <v>693</v>
      </c>
      <c r="C127" s="419" t="s">
        <v>694</v>
      </c>
      <c r="D127" s="419"/>
      <c r="E127" s="415" t="s">
        <v>31</v>
      </c>
      <c r="F127" s="415">
        <v>4</v>
      </c>
      <c r="G127" s="421"/>
      <c r="H127" s="266"/>
      <c r="I127" s="386"/>
    </row>
    <row r="128" s="286" customFormat="1" customHeight="1" spans="1:9">
      <c r="A128" s="267">
        <v>4</v>
      </c>
      <c r="B128" s="417" t="s">
        <v>695</v>
      </c>
      <c r="C128" s="419" t="s">
        <v>696</v>
      </c>
      <c r="D128" s="419"/>
      <c r="E128" s="415" t="s">
        <v>497</v>
      </c>
      <c r="F128" s="415">
        <v>0.35</v>
      </c>
      <c r="G128" s="421"/>
      <c r="H128" s="436"/>
      <c r="I128" s="386"/>
    </row>
    <row r="129" s="286" customFormat="1" customHeight="1" spans="1:9">
      <c r="A129" s="267">
        <v>0</v>
      </c>
      <c r="B129" s="417" t="s">
        <v>489</v>
      </c>
      <c r="C129" s="419" t="s">
        <v>696</v>
      </c>
      <c r="D129" s="419"/>
      <c r="E129" s="415" t="s">
        <v>132</v>
      </c>
      <c r="F129" s="415">
        <v>355.25</v>
      </c>
      <c r="G129" s="421"/>
      <c r="H129" s="266"/>
      <c r="I129" s="386"/>
    </row>
    <row r="130" s="286" customFormat="1" customHeight="1" spans="1:9">
      <c r="A130" s="267">
        <v>5</v>
      </c>
      <c r="B130" s="417" t="s">
        <v>667</v>
      </c>
      <c r="C130" s="419" t="s">
        <v>697</v>
      </c>
      <c r="D130" s="419"/>
      <c r="E130" s="415" t="s">
        <v>497</v>
      </c>
      <c r="F130" s="415">
        <v>0.04</v>
      </c>
      <c r="G130" s="421"/>
      <c r="H130" s="266"/>
      <c r="I130" s="386"/>
    </row>
    <row r="131" s="286" customFormat="1" customHeight="1" spans="1:9">
      <c r="A131" s="267">
        <v>0</v>
      </c>
      <c r="B131" s="417" t="s">
        <v>489</v>
      </c>
      <c r="C131" s="419" t="s">
        <v>697</v>
      </c>
      <c r="D131" s="419"/>
      <c r="E131" s="415" t="s">
        <v>132</v>
      </c>
      <c r="F131" s="415">
        <v>40.6</v>
      </c>
      <c r="G131" s="421"/>
      <c r="H131" s="266"/>
      <c r="I131" s="386"/>
    </row>
    <row r="132" s="286" customFormat="1" customHeight="1" spans="1:9">
      <c r="A132" s="267">
        <v>6</v>
      </c>
      <c r="B132" s="417" t="s">
        <v>698</v>
      </c>
      <c r="C132" s="419" t="s">
        <v>699</v>
      </c>
      <c r="D132" s="419"/>
      <c r="E132" s="415" t="s">
        <v>700</v>
      </c>
      <c r="F132" s="415">
        <v>1.2</v>
      </c>
      <c r="G132" s="421"/>
      <c r="H132" s="266"/>
      <c r="I132" s="386"/>
    </row>
    <row r="133" s="286" customFormat="1" customHeight="1" spans="1:9">
      <c r="A133" s="267">
        <v>0</v>
      </c>
      <c r="B133" s="417" t="s">
        <v>489</v>
      </c>
      <c r="C133" s="419" t="s">
        <v>701</v>
      </c>
      <c r="D133" s="419"/>
      <c r="E133" s="415" t="s">
        <v>556</v>
      </c>
      <c r="F133" s="415">
        <v>12</v>
      </c>
      <c r="G133" s="421"/>
      <c r="H133" s="266"/>
      <c r="I133" s="386"/>
    </row>
    <row r="134" s="286" customFormat="1" customHeight="1" spans="1:9">
      <c r="A134" s="267">
        <v>7</v>
      </c>
      <c r="B134" s="417" t="s">
        <v>698</v>
      </c>
      <c r="C134" s="419" t="s">
        <v>699</v>
      </c>
      <c r="D134" s="419"/>
      <c r="E134" s="415" t="s">
        <v>700</v>
      </c>
      <c r="F134" s="415">
        <v>0.8</v>
      </c>
      <c r="G134" s="386"/>
      <c r="H134" s="266"/>
      <c r="I134" s="386"/>
    </row>
    <row r="135" s="286" customFormat="1" customHeight="1" spans="1:9">
      <c r="A135" s="267">
        <v>0</v>
      </c>
      <c r="B135" s="417" t="s">
        <v>489</v>
      </c>
      <c r="C135" s="419" t="s">
        <v>702</v>
      </c>
      <c r="D135" s="419"/>
      <c r="E135" s="415" t="s">
        <v>556</v>
      </c>
      <c r="F135" s="415">
        <v>8</v>
      </c>
      <c r="G135" s="386"/>
      <c r="H135" s="266"/>
      <c r="I135" s="386"/>
    </row>
    <row r="136" s="286" customFormat="1" customHeight="1" spans="1:9">
      <c r="A136" s="267">
        <v>8</v>
      </c>
      <c r="B136" s="417" t="s">
        <v>491</v>
      </c>
      <c r="C136" s="419" t="s">
        <v>492</v>
      </c>
      <c r="D136" s="419"/>
      <c r="E136" s="415" t="s">
        <v>703</v>
      </c>
      <c r="F136" s="420">
        <v>0.13</v>
      </c>
      <c r="G136" s="386"/>
      <c r="H136" s="266"/>
      <c r="I136" s="386"/>
    </row>
    <row r="137" s="286" customFormat="1" customHeight="1" spans="1:9">
      <c r="A137" s="267">
        <v>0</v>
      </c>
      <c r="B137" s="417" t="s">
        <v>489</v>
      </c>
      <c r="C137" s="419" t="s">
        <v>704</v>
      </c>
      <c r="D137" s="419"/>
      <c r="E137" s="415" t="s">
        <v>132</v>
      </c>
      <c r="F137" s="415">
        <v>12</v>
      </c>
      <c r="G137" s="386"/>
      <c r="H137" s="266"/>
      <c r="I137" s="386"/>
    </row>
    <row r="138" s="286" customFormat="1" customHeight="1" spans="1:9">
      <c r="A138" s="267">
        <v>0</v>
      </c>
      <c r="B138" s="417" t="s">
        <v>489</v>
      </c>
      <c r="C138" s="419" t="s">
        <v>705</v>
      </c>
      <c r="D138" s="419"/>
      <c r="E138" s="415" t="s">
        <v>132</v>
      </c>
      <c r="F138" s="415">
        <v>12</v>
      </c>
      <c r="G138" s="386"/>
      <c r="H138" s="266"/>
      <c r="I138" s="386"/>
    </row>
    <row r="139" s="286" customFormat="1" customHeight="1" spans="1:9">
      <c r="A139" s="267">
        <v>9</v>
      </c>
      <c r="B139" s="417" t="s">
        <v>487</v>
      </c>
      <c r="C139" s="419" t="s">
        <v>706</v>
      </c>
      <c r="D139" s="419"/>
      <c r="E139" s="415" t="s">
        <v>143</v>
      </c>
      <c r="F139" s="415">
        <v>1</v>
      </c>
      <c r="G139" s="386"/>
      <c r="H139" s="266"/>
      <c r="I139" s="386"/>
    </row>
    <row r="140" s="286" customFormat="1" customHeight="1" spans="1:9">
      <c r="A140" s="267">
        <v>0</v>
      </c>
      <c r="B140" s="417">
        <v>0</v>
      </c>
      <c r="C140" s="417" t="s">
        <v>707</v>
      </c>
      <c r="D140" s="417"/>
      <c r="E140" s="415" t="s">
        <v>61</v>
      </c>
      <c r="F140" s="415">
        <v>0</v>
      </c>
      <c r="G140" s="386"/>
      <c r="H140" s="266"/>
      <c r="I140" s="386"/>
    </row>
    <row r="141" s="286" customFormat="1" customHeight="1" spans="1:9">
      <c r="A141" s="267">
        <v>1</v>
      </c>
      <c r="B141" s="417" t="s">
        <v>708</v>
      </c>
      <c r="C141" s="419" t="s">
        <v>709</v>
      </c>
      <c r="D141" s="419"/>
      <c r="E141" s="415" t="s">
        <v>710</v>
      </c>
      <c r="F141" s="415">
        <v>6</v>
      </c>
      <c r="G141" s="386"/>
      <c r="H141" s="266"/>
      <c r="I141" s="386"/>
    </row>
    <row r="142" s="286" customFormat="1" customHeight="1" spans="1:9">
      <c r="A142" s="267">
        <v>2</v>
      </c>
      <c r="B142" s="417" t="s">
        <v>711</v>
      </c>
      <c r="C142" s="419" t="s">
        <v>712</v>
      </c>
      <c r="D142" s="419"/>
      <c r="E142" s="415" t="s">
        <v>710</v>
      </c>
      <c r="F142" s="415">
        <v>6</v>
      </c>
      <c r="G142" s="386"/>
      <c r="H142" s="266"/>
      <c r="I142" s="386"/>
    </row>
    <row r="143" s="286" customFormat="1" customHeight="1" spans="1:9">
      <c r="A143" s="267">
        <v>3</v>
      </c>
      <c r="B143" s="417" t="s">
        <v>491</v>
      </c>
      <c r="C143" s="419" t="s">
        <v>713</v>
      </c>
      <c r="D143" s="419"/>
      <c r="E143" s="415" t="s">
        <v>703</v>
      </c>
      <c r="F143" s="420">
        <v>0.06</v>
      </c>
      <c r="G143" s="386"/>
      <c r="H143" s="266"/>
      <c r="I143" s="386"/>
    </row>
    <row r="144" s="286" customFormat="1" customHeight="1" spans="1:9">
      <c r="A144" s="267">
        <v>4</v>
      </c>
      <c r="B144" s="417" t="s">
        <v>714</v>
      </c>
      <c r="C144" s="419" t="s">
        <v>715</v>
      </c>
      <c r="D144" s="419"/>
      <c r="E144" s="415" t="s">
        <v>29</v>
      </c>
      <c r="F144" s="415">
        <v>1</v>
      </c>
      <c r="G144" s="386"/>
      <c r="H144" s="266"/>
      <c r="I144" s="386"/>
    </row>
    <row r="145" s="286" customFormat="1" customHeight="1" spans="1:9">
      <c r="A145" s="267">
        <v>0</v>
      </c>
      <c r="B145" s="417" t="s">
        <v>489</v>
      </c>
      <c r="C145" s="419" t="s">
        <v>716</v>
      </c>
      <c r="D145" s="419"/>
      <c r="E145" s="415" t="s">
        <v>710</v>
      </c>
      <c r="F145" s="415">
        <v>1</v>
      </c>
      <c r="G145" s="386"/>
      <c r="H145" s="266"/>
      <c r="I145" s="386"/>
    </row>
    <row r="146" s="286" customFormat="1" customHeight="1" spans="1:9">
      <c r="A146" s="267">
        <v>5</v>
      </c>
      <c r="B146" s="417" t="s">
        <v>717</v>
      </c>
      <c r="C146" s="419" t="s">
        <v>718</v>
      </c>
      <c r="D146" s="419"/>
      <c r="E146" s="415" t="s">
        <v>497</v>
      </c>
      <c r="F146" s="415">
        <v>0.1</v>
      </c>
      <c r="G146" s="386"/>
      <c r="H146" s="266"/>
      <c r="I146" s="386"/>
    </row>
    <row r="147" s="286" customFormat="1" customHeight="1" spans="1:9">
      <c r="A147" s="267">
        <v>0</v>
      </c>
      <c r="B147" s="417" t="s">
        <v>489</v>
      </c>
      <c r="C147" s="419" t="s">
        <v>718</v>
      </c>
      <c r="D147" s="419"/>
      <c r="E147" s="415" t="s">
        <v>132</v>
      </c>
      <c r="F147" s="415">
        <v>101.5</v>
      </c>
      <c r="G147" s="421"/>
      <c r="H147" s="272"/>
      <c r="I147" s="386"/>
    </row>
    <row r="148" s="286" customFormat="1" customHeight="1" spans="1:9">
      <c r="A148" s="267">
        <v>6</v>
      </c>
      <c r="B148" s="417" t="s">
        <v>717</v>
      </c>
      <c r="C148" s="419" t="s">
        <v>719</v>
      </c>
      <c r="D148" s="419"/>
      <c r="E148" s="415" t="s">
        <v>497</v>
      </c>
      <c r="F148" s="446">
        <v>0.55</v>
      </c>
      <c r="G148" s="386"/>
      <c r="H148" s="272"/>
      <c r="I148" s="386"/>
    </row>
    <row r="149" s="286" customFormat="1" customHeight="1" spans="1:9">
      <c r="A149" s="267">
        <v>0</v>
      </c>
      <c r="B149" s="417" t="s">
        <v>489</v>
      </c>
      <c r="C149" s="419" t="s">
        <v>719</v>
      </c>
      <c r="D149" s="419"/>
      <c r="E149" s="415" t="s">
        <v>132</v>
      </c>
      <c r="F149" s="415">
        <v>558.25</v>
      </c>
      <c r="G149" s="421"/>
      <c r="H149" s="272"/>
      <c r="I149" s="386"/>
    </row>
    <row r="150" s="286" customFormat="1" customHeight="1" spans="1:9">
      <c r="A150" s="267">
        <v>7</v>
      </c>
      <c r="B150" s="417" t="s">
        <v>717</v>
      </c>
      <c r="C150" s="419" t="s">
        <v>720</v>
      </c>
      <c r="D150" s="419"/>
      <c r="E150" s="415" t="s">
        <v>497</v>
      </c>
      <c r="F150" s="446">
        <v>0.3</v>
      </c>
      <c r="G150" s="386"/>
      <c r="H150" s="272"/>
      <c r="I150" s="386"/>
    </row>
    <row r="151" s="286" customFormat="1" customHeight="1" spans="1:9">
      <c r="A151" s="267">
        <v>0</v>
      </c>
      <c r="B151" s="417" t="s">
        <v>489</v>
      </c>
      <c r="C151" s="419" t="s">
        <v>720</v>
      </c>
      <c r="D151" s="419"/>
      <c r="E151" s="415" t="s">
        <v>132</v>
      </c>
      <c r="F151" s="415">
        <v>304.5</v>
      </c>
      <c r="G151" s="421"/>
      <c r="H151" s="272"/>
      <c r="I151" s="386"/>
    </row>
    <row r="152" s="286" customFormat="1" customHeight="1" spans="1:9">
      <c r="A152" s="267">
        <v>8</v>
      </c>
      <c r="B152" s="417" t="s">
        <v>698</v>
      </c>
      <c r="C152" s="419" t="s">
        <v>699</v>
      </c>
      <c r="D152" s="419"/>
      <c r="E152" s="415" t="s">
        <v>700</v>
      </c>
      <c r="F152" s="415">
        <v>1.2</v>
      </c>
      <c r="G152" s="386"/>
      <c r="H152" s="266"/>
      <c r="I152" s="386"/>
    </row>
    <row r="153" s="286" customFormat="1" customHeight="1" spans="1:9">
      <c r="A153" s="267">
        <v>0</v>
      </c>
      <c r="B153" s="417" t="s">
        <v>489</v>
      </c>
      <c r="C153" s="419" t="s">
        <v>702</v>
      </c>
      <c r="D153" s="419"/>
      <c r="E153" s="415" t="s">
        <v>556</v>
      </c>
      <c r="F153" s="415">
        <v>12</v>
      </c>
      <c r="G153" s="386"/>
      <c r="H153" s="266"/>
      <c r="I153" s="386"/>
    </row>
    <row r="154" s="286" customFormat="1" customHeight="1" spans="1:9">
      <c r="A154" s="267">
        <v>9</v>
      </c>
      <c r="B154" s="417" t="s">
        <v>491</v>
      </c>
      <c r="C154" s="419" t="s">
        <v>492</v>
      </c>
      <c r="D154" s="419"/>
      <c r="E154" s="415" t="s">
        <v>703</v>
      </c>
      <c r="F154" s="420">
        <v>0.13</v>
      </c>
      <c r="G154" s="386"/>
      <c r="H154" s="266"/>
      <c r="I154" s="386"/>
    </row>
    <row r="155" s="286" customFormat="1" customHeight="1" spans="1:9">
      <c r="A155" s="267">
        <v>0</v>
      </c>
      <c r="B155" s="417" t="s">
        <v>489</v>
      </c>
      <c r="C155" s="419" t="s">
        <v>704</v>
      </c>
      <c r="D155" s="419"/>
      <c r="E155" s="415" t="s">
        <v>132</v>
      </c>
      <c r="F155" s="415">
        <v>12</v>
      </c>
      <c r="G155" s="386"/>
      <c r="H155" s="266"/>
      <c r="I155" s="386"/>
    </row>
    <row r="156" s="286" customFormat="1" customHeight="1" spans="1:9">
      <c r="A156" s="267">
        <v>0</v>
      </c>
      <c r="B156" s="417" t="s">
        <v>489</v>
      </c>
      <c r="C156" s="419" t="s">
        <v>705</v>
      </c>
      <c r="D156" s="419"/>
      <c r="E156" s="415" t="s">
        <v>132</v>
      </c>
      <c r="F156" s="415">
        <v>12</v>
      </c>
      <c r="G156" s="386"/>
      <c r="H156" s="266"/>
      <c r="I156" s="386"/>
    </row>
    <row r="157" s="286" customFormat="1" customHeight="1" spans="1:9">
      <c r="A157" s="267">
        <v>10</v>
      </c>
      <c r="B157" s="417" t="s">
        <v>721</v>
      </c>
      <c r="C157" s="419" t="s">
        <v>722</v>
      </c>
      <c r="D157" s="419"/>
      <c r="E157" s="415" t="s">
        <v>497</v>
      </c>
      <c r="F157" s="415">
        <v>0.3</v>
      </c>
      <c r="G157" s="386"/>
      <c r="H157" s="266"/>
      <c r="I157" s="386"/>
    </row>
    <row r="158" s="286" customFormat="1" customHeight="1" spans="1:9">
      <c r="A158" s="267">
        <v>11</v>
      </c>
      <c r="B158" s="417" t="s">
        <v>723</v>
      </c>
      <c r="C158" s="419" t="s">
        <v>724</v>
      </c>
      <c r="D158" s="419"/>
      <c r="E158" s="415" t="s">
        <v>497</v>
      </c>
      <c r="F158" s="415">
        <v>0.25</v>
      </c>
      <c r="G158" s="386"/>
      <c r="H158" s="266"/>
      <c r="I158" s="386"/>
    </row>
    <row r="159" s="286" customFormat="1" customHeight="1" spans="1:9">
      <c r="A159" s="267">
        <v>0</v>
      </c>
      <c r="B159" s="417">
        <v>0</v>
      </c>
      <c r="C159" s="417" t="s">
        <v>725</v>
      </c>
      <c r="D159" s="417"/>
      <c r="E159" s="415" t="s">
        <v>61</v>
      </c>
      <c r="F159" s="446">
        <v>0</v>
      </c>
      <c r="G159" s="386"/>
      <c r="H159" s="266"/>
      <c r="I159" s="386"/>
    </row>
    <row r="160" s="286" customFormat="1" ht="35.25" customHeight="1" spans="1:9">
      <c r="A160" s="267">
        <v>1</v>
      </c>
      <c r="B160" s="417" t="s">
        <v>726</v>
      </c>
      <c r="C160" s="447" t="s">
        <v>727</v>
      </c>
      <c r="D160" s="447"/>
      <c r="E160" s="415" t="s">
        <v>29</v>
      </c>
      <c r="F160" s="446">
        <v>6</v>
      </c>
      <c r="G160" s="386"/>
      <c r="H160" s="266"/>
      <c r="I160" s="386"/>
    </row>
    <row r="161" s="286" customFormat="1" customHeight="1" spans="1:9">
      <c r="A161" s="267">
        <v>2</v>
      </c>
      <c r="B161" s="417" t="s">
        <v>728</v>
      </c>
      <c r="C161" s="419" t="s">
        <v>729</v>
      </c>
      <c r="D161" s="419"/>
      <c r="E161" s="415" t="s">
        <v>31</v>
      </c>
      <c r="F161" s="446">
        <v>6</v>
      </c>
      <c r="G161" s="386"/>
      <c r="H161" s="266"/>
      <c r="I161" s="386"/>
    </row>
    <row r="162" s="286" customFormat="1" customHeight="1" spans="1:9">
      <c r="A162" s="267">
        <v>0</v>
      </c>
      <c r="B162" s="417" t="s">
        <v>489</v>
      </c>
      <c r="C162" s="419" t="s">
        <v>730</v>
      </c>
      <c r="D162" s="419"/>
      <c r="E162" s="415" t="s">
        <v>31</v>
      </c>
      <c r="F162" s="446">
        <v>1</v>
      </c>
      <c r="G162" s="386"/>
      <c r="H162" s="266"/>
      <c r="I162" s="386"/>
    </row>
    <row r="163" s="286" customFormat="1" customHeight="1" spans="1:9">
      <c r="A163" s="267">
        <v>0</v>
      </c>
      <c r="B163" s="417" t="s">
        <v>489</v>
      </c>
      <c r="C163" s="419" t="s">
        <v>731</v>
      </c>
      <c r="D163" s="419"/>
      <c r="E163" s="415" t="s">
        <v>710</v>
      </c>
      <c r="F163" s="446">
        <v>1</v>
      </c>
      <c r="G163" s="386"/>
      <c r="H163" s="266"/>
      <c r="I163" s="386"/>
    </row>
    <row r="164" s="286" customFormat="1" customHeight="1" spans="1:9">
      <c r="A164" s="267">
        <v>0</v>
      </c>
      <c r="B164" s="417" t="s">
        <v>489</v>
      </c>
      <c r="C164" s="419" t="s">
        <v>732</v>
      </c>
      <c r="D164" s="419"/>
      <c r="E164" s="415" t="s">
        <v>710</v>
      </c>
      <c r="F164" s="446">
        <v>1</v>
      </c>
      <c r="G164" s="386"/>
      <c r="H164" s="266"/>
      <c r="I164" s="386"/>
    </row>
    <row r="165" s="286" customFormat="1" customHeight="1" spans="1:9">
      <c r="A165" s="267">
        <v>0</v>
      </c>
      <c r="B165" s="417" t="s">
        <v>489</v>
      </c>
      <c r="C165" s="419" t="s">
        <v>733</v>
      </c>
      <c r="D165" s="419"/>
      <c r="E165" s="415" t="s">
        <v>556</v>
      </c>
      <c r="F165" s="446">
        <v>1</v>
      </c>
      <c r="G165" s="386"/>
      <c r="H165" s="266"/>
      <c r="I165" s="386"/>
    </row>
    <row r="166" s="286" customFormat="1" customHeight="1" spans="1:9">
      <c r="A166" s="267">
        <v>3</v>
      </c>
      <c r="B166" s="417" t="s">
        <v>717</v>
      </c>
      <c r="C166" s="419" t="s">
        <v>734</v>
      </c>
      <c r="D166" s="419"/>
      <c r="E166" s="415" t="s">
        <v>497</v>
      </c>
      <c r="F166" s="446">
        <v>0.06</v>
      </c>
      <c r="G166" s="386"/>
      <c r="H166" s="266"/>
      <c r="I166" s="386"/>
    </row>
    <row r="167" s="286" customFormat="1" customHeight="1" spans="1:9">
      <c r="A167" s="267">
        <v>4</v>
      </c>
      <c r="B167" s="417" t="s">
        <v>503</v>
      </c>
      <c r="C167" s="419" t="s">
        <v>735</v>
      </c>
      <c r="D167" s="419"/>
      <c r="E167" s="415" t="s">
        <v>497</v>
      </c>
      <c r="F167" s="446">
        <v>0.5</v>
      </c>
      <c r="G167" s="386"/>
      <c r="H167" s="305"/>
      <c r="I167" s="305"/>
    </row>
    <row r="168" s="286" customFormat="1" customHeight="1" spans="1:9">
      <c r="A168" s="267">
        <v>0</v>
      </c>
      <c r="B168" s="417" t="s">
        <v>489</v>
      </c>
      <c r="C168" s="419" t="s">
        <v>504</v>
      </c>
      <c r="D168" s="419"/>
      <c r="E168" s="415" t="s">
        <v>132</v>
      </c>
      <c r="F168" s="446">
        <v>505</v>
      </c>
      <c r="G168" s="386"/>
      <c r="H168" s="448"/>
      <c r="I168" s="305"/>
    </row>
    <row r="169" s="286" customFormat="1" customHeight="1" spans="1:9">
      <c r="A169" s="267">
        <v>5</v>
      </c>
      <c r="B169" s="417" t="s">
        <v>736</v>
      </c>
      <c r="C169" s="419" t="s">
        <v>737</v>
      </c>
      <c r="D169" s="419"/>
      <c r="E169" s="415" t="s">
        <v>738</v>
      </c>
      <c r="F169" s="446">
        <v>20</v>
      </c>
      <c r="G169" s="386"/>
      <c r="H169" s="305"/>
      <c r="I169" s="305"/>
    </row>
    <row r="170" s="286" customFormat="1" customHeight="1" spans="1:9">
      <c r="A170" s="267">
        <v>0</v>
      </c>
      <c r="B170" s="417" t="s">
        <v>489</v>
      </c>
      <c r="C170" s="419" t="s">
        <v>737</v>
      </c>
      <c r="D170" s="419"/>
      <c r="E170" s="415" t="s">
        <v>132</v>
      </c>
      <c r="F170" s="446">
        <v>2040</v>
      </c>
      <c r="G170" s="386"/>
      <c r="H170" s="305"/>
      <c r="I170" s="305"/>
    </row>
    <row r="171" s="286" customFormat="1" customHeight="1" spans="1:9">
      <c r="A171" s="267">
        <v>6</v>
      </c>
      <c r="B171" s="417" t="s">
        <v>698</v>
      </c>
      <c r="C171" s="419" t="s">
        <v>699</v>
      </c>
      <c r="D171" s="419"/>
      <c r="E171" s="415" t="s">
        <v>700</v>
      </c>
      <c r="F171" s="415">
        <v>1.8</v>
      </c>
      <c r="G171" s="421"/>
      <c r="H171" s="266"/>
      <c r="I171" s="386"/>
    </row>
    <row r="172" s="286" customFormat="1" customHeight="1" spans="1:9">
      <c r="A172" s="267">
        <v>0</v>
      </c>
      <c r="B172" s="417" t="s">
        <v>489</v>
      </c>
      <c r="C172" s="419" t="s">
        <v>702</v>
      </c>
      <c r="D172" s="419"/>
      <c r="E172" s="415" t="s">
        <v>556</v>
      </c>
      <c r="F172" s="415">
        <v>18</v>
      </c>
      <c r="G172" s="421"/>
      <c r="H172" s="266"/>
      <c r="I172" s="386"/>
    </row>
    <row r="173" s="286" customFormat="1" customHeight="1" spans="1:9">
      <c r="A173" s="267">
        <v>7</v>
      </c>
      <c r="B173" s="417" t="s">
        <v>698</v>
      </c>
      <c r="C173" s="419" t="s">
        <v>699</v>
      </c>
      <c r="D173" s="419"/>
      <c r="E173" s="415" t="s">
        <v>700</v>
      </c>
      <c r="F173" s="415">
        <v>2.4</v>
      </c>
      <c r="G173" s="386"/>
      <c r="H173" s="266"/>
      <c r="I173" s="386"/>
    </row>
    <row r="174" s="286" customFormat="1" customHeight="1" spans="1:9">
      <c r="A174" s="267">
        <v>0</v>
      </c>
      <c r="B174" s="417" t="s">
        <v>489</v>
      </c>
      <c r="C174" s="419" t="s">
        <v>739</v>
      </c>
      <c r="D174" s="419"/>
      <c r="E174" s="415" t="s">
        <v>556</v>
      </c>
      <c r="F174" s="415">
        <v>24</v>
      </c>
      <c r="G174" s="386"/>
      <c r="H174" s="266"/>
      <c r="I174" s="386"/>
    </row>
    <row r="175" s="286" customFormat="1" customHeight="1" spans="1:9">
      <c r="A175" s="267">
        <v>8</v>
      </c>
      <c r="B175" s="417" t="s">
        <v>491</v>
      </c>
      <c r="C175" s="419" t="s">
        <v>492</v>
      </c>
      <c r="D175" s="419"/>
      <c r="E175" s="415" t="s">
        <v>703</v>
      </c>
      <c r="F175" s="420">
        <v>0.21</v>
      </c>
      <c r="G175" s="386"/>
      <c r="H175" s="266"/>
      <c r="I175" s="386"/>
    </row>
    <row r="176" s="286" customFormat="1" customHeight="1" spans="1:9">
      <c r="A176" s="267">
        <v>0</v>
      </c>
      <c r="B176" s="417" t="s">
        <v>489</v>
      </c>
      <c r="C176" s="419" t="s">
        <v>704</v>
      </c>
      <c r="D176" s="419"/>
      <c r="E176" s="415" t="s">
        <v>132</v>
      </c>
      <c r="F176" s="415">
        <v>30</v>
      </c>
      <c r="G176" s="386"/>
      <c r="H176" s="266"/>
      <c r="I176" s="386"/>
    </row>
    <row r="177" s="286" customFormat="1" customHeight="1" spans="1:9">
      <c r="A177" s="267">
        <v>0</v>
      </c>
      <c r="B177" s="417" t="s">
        <v>489</v>
      </c>
      <c r="C177" s="419" t="s">
        <v>705</v>
      </c>
      <c r="D177" s="419"/>
      <c r="E177" s="415" t="s">
        <v>132</v>
      </c>
      <c r="F177" s="415">
        <v>18</v>
      </c>
      <c r="G177" s="386"/>
      <c r="H177" s="266"/>
      <c r="I177" s="386"/>
    </row>
    <row r="178" s="286" customFormat="1" customHeight="1" spans="1:9">
      <c r="A178" s="267">
        <v>9</v>
      </c>
      <c r="B178" s="417" t="s">
        <v>740</v>
      </c>
      <c r="C178" s="449" t="s">
        <v>741</v>
      </c>
      <c r="D178" s="449"/>
      <c r="E178" s="415" t="s">
        <v>551</v>
      </c>
      <c r="F178" s="415">
        <v>6</v>
      </c>
      <c r="G178" s="386"/>
      <c r="H178" s="394"/>
      <c r="I178" s="386"/>
    </row>
    <row r="179" s="286" customFormat="1" customHeight="1" spans="1:9">
      <c r="A179" s="267"/>
      <c r="B179" s="417" t="s">
        <v>489</v>
      </c>
      <c r="C179" s="449" t="s">
        <v>742</v>
      </c>
      <c r="D179" s="449"/>
      <c r="E179" s="415" t="s">
        <v>132</v>
      </c>
      <c r="F179" s="415">
        <v>60</v>
      </c>
      <c r="G179" s="386"/>
      <c r="H179" s="394"/>
      <c r="I179" s="305"/>
    </row>
    <row r="180" s="286" customFormat="1" customHeight="1" spans="1:9">
      <c r="A180" s="267"/>
      <c r="B180" s="303">
        <v>0</v>
      </c>
      <c r="C180" s="414" t="s">
        <v>179</v>
      </c>
      <c r="D180" s="414"/>
      <c r="E180" s="415"/>
      <c r="F180" s="415"/>
      <c r="G180" s="386"/>
      <c r="H180" s="394"/>
      <c r="I180" s="305"/>
    </row>
    <row r="181" s="286" customFormat="1" customHeight="1" spans="1:9">
      <c r="A181" s="267" t="s">
        <v>61</v>
      </c>
      <c r="B181" s="303" t="s">
        <v>61</v>
      </c>
      <c r="C181" s="417" t="s">
        <v>688</v>
      </c>
      <c r="D181" s="417"/>
      <c r="E181" s="415" t="s">
        <v>61</v>
      </c>
      <c r="F181" s="415" t="s">
        <v>61</v>
      </c>
      <c r="G181" s="386"/>
      <c r="H181" s="394"/>
      <c r="I181" s="305"/>
    </row>
    <row r="182" s="286" customFormat="1" customHeight="1" spans="1:9">
      <c r="A182" s="267">
        <v>1</v>
      </c>
      <c r="B182" s="417" t="s">
        <v>689</v>
      </c>
      <c r="C182" s="419" t="s">
        <v>690</v>
      </c>
      <c r="D182" s="419"/>
      <c r="E182" s="415" t="s">
        <v>31</v>
      </c>
      <c r="F182" s="415">
        <v>2</v>
      </c>
      <c r="G182" s="386"/>
      <c r="H182" s="266"/>
      <c r="I182" s="386"/>
    </row>
    <row r="183" s="286" customFormat="1" customHeight="1" spans="1:9">
      <c r="A183" s="267">
        <v>2</v>
      </c>
      <c r="B183" s="417" t="s">
        <v>691</v>
      </c>
      <c r="C183" s="419" t="s">
        <v>692</v>
      </c>
      <c r="D183" s="419"/>
      <c r="E183" s="415" t="s">
        <v>31</v>
      </c>
      <c r="F183" s="415">
        <v>2</v>
      </c>
      <c r="G183" s="421"/>
      <c r="H183" s="266"/>
      <c r="I183" s="386"/>
    </row>
    <row r="184" s="286" customFormat="1" customHeight="1" spans="1:9">
      <c r="A184" s="267">
        <v>3</v>
      </c>
      <c r="B184" s="417" t="s">
        <v>693</v>
      </c>
      <c r="C184" s="419" t="s">
        <v>694</v>
      </c>
      <c r="D184" s="419"/>
      <c r="E184" s="415" t="s">
        <v>31</v>
      </c>
      <c r="F184" s="415">
        <v>2</v>
      </c>
      <c r="G184" s="421"/>
      <c r="H184" s="266"/>
      <c r="I184" s="386"/>
    </row>
    <row r="185" s="286" customFormat="1" customHeight="1" spans="1:9">
      <c r="A185" s="267">
        <v>4</v>
      </c>
      <c r="B185" s="417" t="s">
        <v>695</v>
      </c>
      <c r="C185" s="419" t="s">
        <v>696</v>
      </c>
      <c r="D185" s="419"/>
      <c r="E185" s="415" t="s">
        <v>497</v>
      </c>
      <c r="F185" s="415">
        <v>0.5</v>
      </c>
      <c r="G185" s="421"/>
      <c r="H185" s="436"/>
      <c r="I185" s="386"/>
    </row>
    <row r="186" s="286" customFormat="1" customHeight="1" spans="1:9">
      <c r="A186" s="267">
        <v>0</v>
      </c>
      <c r="B186" s="417" t="s">
        <v>489</v>
      </c>
      <c r="C186" s="419" t="s">
        <v>696</v>
      </c>
      <c r="D186" s="419"/>
      <c r="E186" s="415" t="s">
        <v>132</v>
      </c>
      <c r="F186" s="415">
        <v>507.5</v>
      </c>
      <c r="G186" s="421"/>
      <c r="H186" s="266"/>
      <c r="I186" s="386"/>
    </row>
    <row r="187" s="286" customFormat="1" customHeight="1" spans="1:9">
      <c r="A187" s="267">
        <v>5</v>
      </c>
      <c r="B187" s="417" t="s">
        <v>667</v>
      </c>
      <c r="C187" s="419" t="s">
        <v>697</v>
      </c>
      <c r="D187" s="419"/>
      <c r="E187" s="415" t="s">
        <v>497</v>
      </c>
      <c r="F187" s="415">
        <v>0.02</v>
      </c>
      <c r="G187" s="421"/>
      <c r="H187" s="266"/>
      <c r="I187" s="386"/>
    </row>
    <row r="188" s="286" customFormat="1" customHeight="1" spans="1:9">
      <c r="A188" s="267">
        <v>0</v>
      </c>
      <c r="B188" s="417" t="s">
        <v>489</v>
      </c>
      <c r="C188" s="419" t="s">
        <v>697</v>
      </c>
      <c r="D188" s="419"/>
      <c r="E188" s="415" t="s">
        <v>132</v>
      </c>
      <c r="F188" s="415">
        <v>20.3</v>
      </c>
      <c r="G188" s="421"/>
      <c r="H188" s="266"/>
      <c r="I188" s="386"/>
    </row>
    <row r="189" s="286" customFormat="1" customHeight="1" spans="1:9">
      <c r="A189" s="267">
        <v>6</v>
      </c>
      <c r="B189" s="417" t="s">
        <v>698</v>
      </c>
      <c r="C189" s="419" t="s">
        <v>699</v>
      </c>
      <c r="D189" s="419"/>
      <c r="E189" s="415" t="s">
        <v>700</v>
      </c>
      <c r="F189" s="415">
        <v>0.6</v>
      </c>
      <c r="G189" s="421"/>
      <c r="H189" s="266"/>
      <c r="I189" s="386"/>
    </row>
    <row r="190" s="286" customFormat="1" customHeight="1" spans="1:9">
      <c r="A190" s="267">
        <v>0</v>
      </c>
      <c r="B190" s="417" t="s">
        <v>489</v>
      </c>
      <c r="C190" s="419" t="s">
        <v>701</v>
      </c>
      <c r="D190" s="419"/>
      <c r="E190" s="415" t="s">
        <v>556</v>
      </c>
      <c r="F190" s="415">
        <v>6</v>
      </c>
      <c r="G190" s="421"/>
      <c r="H190" s="266"/>
      <c r="I190" s="386"/>
    </row>
    <row r="191" s="286" customFormat="1" customHeight="1" spans="1:9">
      <c r="A191" s="267">
        <v>7</v>
      </c>
      <c r="B191" s="417" t="s">
        <v>698</v>
      </c>
      <c r="C191" s="419" t="s">
        <v>699</v>
      </c>
      <c r="D191" s="419"/>
      <c r="E191" s="415" t="s">
        <v>700</v>
      </c>
      <c r="F191" s="415">
        <v>0.4</v>
      </c>
      <c r="G191" s="386"/>
      <c r="H191" s="266"/>
      <c r="I191" s="386"/>
    </row>
    <row r="192" s="286" customFormat="1" customHeight="1" spans="1:9">
      <c r="A192" s="267">
        <v>0</v>
      </c>
      <c r="B192" s="417" t="s">
        <v>489</v>
      </c>
      <c r="C192" s="419" t="s">
        <v>702</v>
      </c>
      <c r="D192" s="419"/>
      <c r="E192" s="415" t="s">
        <v>556</v>
      </c>
      <c r="F192" s="415">
        <v>4</v>
      </c>
      <c r="G192" s="386"/>
      <c r="H192" s="266"/>
      <c r="I192" s="386"/>
    </row>
    <row r="193" s="286" customFormat="1" customHeight="1" spans="1:9">
      <c r="A193" s="267">
        <v>8</v>
      </c>
      <c r="B193" s="417" t="s">
        <v>491</v>
      </c>
      <c r="C193" s="419" t="s">
        <v>492</v>
      </c>
      <c r="D193" s="419"/>
      <c r="E193" s="415" t="s">
        <v>703</v>
      </c>
      <c r="F193" s="420">
        <v>0.06</v>
      </c>
      <c r="G193" s="386"/>
      <c r="H193" s="266"/>
      <c r="I193" s="386"/>
    </row>
    <row r="194" s="286" customFormat="1" customHeight="1" spans="1:9">
      <c r="A194" s="267">
        <v>0</v>
      </c>
      <c r="B194" s="417" t="s">
        <v>489</v>
      </c>
      <c r="C194" s="419" t="s">
        <v>704</v>
      </c>
      <c r="D194" s="419"/>
      <c r="E194" s="415" t="s">
        <v>132</v>
      </c>
      <c r="F194" s="415">
        <v>6</v>
      </c>
      <c r="G194" s="386"/>
      <c r="H194" s="266"/>
      <c r="I194" s="386"/>
    </row>
    <row r="195" s="286" customFormat="1" customHeight="1" spans="1:9">
      <c r="A195" s="267">
        <v>0</v>
      </c>
      <c r="B195" s="417" t="s">
        <v>489</v>
      </c>
      <c r="C195" s="419" t="s">
        <v>705</v>
      </c>
      <c r="D195" s="419"/>
      <c r="E195" s="415" t="s">
        <v>132</v>
      </c>
      <c r="F195" s="415">
        <v>6</v>
      </c>
      <c r="G195" s="386"/>
      <c r="H195" s="266"/>
      <c r="I195" s="386"/>
    </row>
    <row r="196" s="286" customFormat="1" customHeight="1" spans="1:9">
      <c r="A196" s="267">
        <v>9</v>
      </c>
      <c r="B196" s="417" t="s">
        <v>487</v>
      </c>
      <c r="C196" s="419" t="s">
        <v>706</v>
      </c>
      <c r="D196" s="419"/>
      <c r="E196" s="415" t="s">
        <v>143</v>
      </c>
      <c r="F196" s="415">
        <v>1</v>
      </c>
      <c r="G196" s="386"/>
      <c r="H196" s="266"/>
      <c r="I196" s="386"/>
    </row>
    <row r="197" s="286" customFormat="1" customHeight="1" spans="1:9">
      <c r="A197" s="267">
        <v>0</v>
      </c>
      <c r="B197" s="417">
        <v>0</v>
      </c>
      <c r="C197" s="417" t="s">
        <v>707</v>
      </c>
      <c r="D197" s="417"/>
      <c r="E197" s="415" t="s">
        <v>61</v>
      </c>
      <c r="F197" s="415">
        <v>0</v>
      </c>
      <c r="G197" s="386"/>
      <c r="H197" s="266"/>
      <c r="I197" s="386"/>
    </row>
    <row r="198" s="286" customFormat="1" customHeight="1" spans="1:9">
      <c r="A198" s="267">
        <v>1</v>
      </c>
      <c r="B198" s="417" t="s">
        <v>708</v>
      </c>
      <c r="C198" s="419" t="s">
        <v>709</v>
      </c>
      <c r="D198" s="419"/>
      <c r="E198" s="415" t="s">
        <v>710</v>
      </c>
      <c r="F198" s="415">
        <v>4</v>
      </c>
      <c r="G198" s="386"/>
      <c r="H198" s="266"/>
      <c r="I198" s="386"/>
    </row>
    <row r="199" s="286" customFormat="1" customHeight="1" spans="1:9">
      <c r="A199" s="267">
        <v>2</v>
      </c>
      <c r="B199" s="417" t="s">
        <v>711</v>
      </c>
      <c r="C199" s="419" t="s">
        <v>712</v>
      </c>
      <c r="D199" s="419"/>
      <c r="E199" s="415" t="s">
        <v>710</v>
      </c>
      <c r="F199" s="415">
        <v>4</v>
      </c>
      <c r="G199" s="386"/>
      <c r="H199" s="266"/>
      <c r="I199" s="386"/>
    </row>
    <row r="200" s="286" customFormat="1" customHeight="1" spans="1:9">
      <c r="A200" s="267">
        <v>3</v>
      </c>
      <c r="B200" s="417" t="s">
        <v>491</v>
      </c>
      <c r="C200" s="419" t="s">
        <v>713</v>
      </c>
      <c r="D200" s="419"/>
      <c r="E200" s="415" t="s">
        <v>703</v>
      </c>
      <c r="F200" s="420">
        <v>0.04</v>
      </c>
      <c r="G200" s="386"/>
      <c r="H200" s="266"/>
      <c r="I200" s="386"/>
    </row>
    <row r="201" s="286" customFormat="1" customHeight="1" spans="1:9">
      <c r="A201" s="267">
        <v>4</v>
      </c>
      <c r="B201" s="417" t="s">
        <v>714</v>
      </c>
      <c r="C201" s="419" t="s">
        <v>715</v>
      </c>
      <c r="D201" s="419"/>
      <c r="E201" s="415" t="s">
        <v>29</v>
      </c>
      <c r="F201" s="415">
        <v>1</v>
      </c>
      <c r="G201" s="386"/>
      <c r="H201" s="266"/>
      <c r="I201" s="386"/>
    </row>
    <row r="202" s="286" customFormat="1" customHeight="1" spans="1:9">
      <c r="A202" s="267">
        <v>0</v>
      </c>
      <c r="B202" s="417" t="s">
        <v>489</v>
      </c>
      <c r="C202" s="419" t="s">
        <v>716</v>
      </c>
      <c r="D202" s="419"/>
      <c r="E202" s="415" t="s">
        <v>710</v>
      </c>
      <c r="F202" s="415">
        <v>1</v>
      </c>
      <c r="G202" s="386"/>
      <c r="H202" s="266"/>
      <c r="I202" s="386"/>
    </row>
    <row r="203" s="286" customFormat="1" customHeight="1" spans="1:9">
      <c r="A203" s="267">
        <v>5</v>
      </c>
      <c r="B203" s="417" t="s">
        <v>717</v>
      </c>
      <c r="C203" s="419" t="s">
        <v>718</v>
      </c>
      <c r="D203" s="419"/>
      <c r="E203" s="415" t="s">
        <v>497</v>
      </c>
      <c r="F203" s="415">
        <v>0.1</v>
      </c>
      <c r="G203" s="386"/>
      <c r="H203" s="266"/>
      <c r="I203" s="386"/>
    </row>
    <row r="204" s="286" customFormat="1" customHeight="1" spans="1:9">
      <c r="A204" s="267">
        <v>0</v>
      </c>
      <c r="B204" s="417" t="s">
        <v>489</v>
      </c>
      <c r="C204" s="419" t="s">
        <v>718</v>
      </c>
      <c r="D204" s="419"/>
      <c r="E204" s="415" t="s">
        <v>132</v>
      </c>
      <c r="F204" s="415">
        <v>101.5</v>
      </c>
      <c r="G204" s="421"/>
      <c r="H204" s="272"/>
      <c r="I204" s="386"/>
    </row>
    <row r="205" s="286" customFormat="1" customHeight="1" spans="1:9">
      <c r="A205" s="267">
        <v>6</v>
      </c>
      <c r="B205" s="417" t="s">
        <v>717</v>
      </c>
      <c r="C205" s="419" t="s">
        <v>719</v>
      </c>
      <c r="D205" s="419"/>
      <c r="E205" s="415" t="s">
        <v>497</v>
      </c>
      <c r="F205" s="446">
        <v>1.05</v>
      </c>
      <c r="G205" s="386"/>
      <c r="H205" s="272"/>
      <c r="I205" s="386"/>
    </row>
    <row r="206" s="286" customFormat="1" customHeight="1" spans="1:9">
      <c r="A206" s="267">
        <v>0</v>
      </c>
      <c r="B206" s="417" t="s">
        <v>489</v>
      </c>
      <c r="C206" s="419" t="s">
        <v>719</v>
      </c>
      <c r="D206" s="419"/>
      <c r="E206" s="415" t="s">
        <v>132</v>
      </c>
      <c r="F206" s="415">
        <v>1065.75</v>
      </c>
      <c r="G206" s="421"/>
      <c r="H206" s="272"/>
      <c r="I206" s="386"/>
    </row>
    <row r="207" s="286" customFormat="1" customHeight="1" spans="1:9">
      <c r="A207" s="267">
        <v>7</v>
      </c>
      <c r="B207" s="417" t="s">
        <v>717</v>
      </c>
      <c r="C207" s="419" t="s">
        <v>720</v>
      </c>
      <c r="D207" s="419"/>
      <c r="E207" s="415" t="s">
        <v>497</v>
      </c>
      <c r="F207" s="446">
        <v>0.5</v>
      </c>
      <c r="G207" s="386"/>
      <c r="H207" s="272"/>
      <c r="I207" s="386"/>
    </row>
    <row r="208" s="286" customFormat="1" customHeight="1" spans="1:9">
      <c r="A208" s="267">
        <v>0</v>
      </c>
      <c r="B208" s="417" t="s">
        <v>489</v>
      </c>
      <c r="C208" s="419" t="s">
        <v>720</v>
      </c>
      <c r="D208" s="419"/>
      <c r="E208" s="415" t="s">
        <v>132</v>
      </c>
      <c r="F208" s="415">
        <v>507.5</v>
      </c>
      <c r="G208" s="421"/>
      <c r="H208" s="272"/>
      <c r="I208" s="386"/>
    </row>
    <row r="209" s="286" customFormat="1" customHeight="1" spans="1:9">
      <c r="A209" s="267">
        <v>8</v>
      </c>
      <c r="B209" s="417" t="s">
        <v>698</v>
      </c>
      <c r="C209" s="419" t="s">
        <v>699</v>
      </c>
      <c r="D209" s="419"/>
      <c r="E209" s="415" t="s">
        <v>700</v>
      </c>
      <c r="F209" s="415">
        <v>0.8</v>
      </c>
      <c r="G209" s="386"/>
      <c r="H209" s="266"/>
      <c r="I209" s="386"/>
    </row>
    <row r="210" s="286" customFormat="1" customHeight="1" spans="1:9">
      <c r="A210" s="267">
        <v>0</v>
      </c>
      <c r="B210" s="417" t="s">
        <v>489</v>
      </c>
      <c r="C210" s="419" t="s">
        <v>702</v>
      </c>
      <c r="D210" s="419"/>
      <c r="E210" s="415" t="s">
        <v>556</v>
      </c>
      <c r="F210" s="415">
        <v>8</v>
      </c>
      <c r="G210" s="386"/>
      <c r="H210" s="266"/>
      <c r="I210" s="386"/>
    </row>
    <row r="211" s="286" customFormat="1" customHeight="1" spans="1:9">
      <c r="A211" s="267">
        <v>9</v>
      </c>
      <c r="B211" s="417" t="s">
        <v>491</v>
      </c>
      <c r="C211" s="419" t="s">
        <v>492</v>
      </c>
      <c r="D211" s="419"/>
      <c r="E211" s="415" t="s">
        <v>703</v>
      </c>
      <c r="F211" s="420">
        <v>0.13</v>
      </c>
      <c r="G211" s="386"/>
      <c r="H211" s="266"/>
      <c r="I211" s="386"/>
    </row>
    <row r="212" s="286" customFormat="1" customHeight="1" spans="1:9">
      <c r="A212" s="267">
        <v>0</v>
      </c>
      <c r="B212" s="417" t="s">
        <v>489</v>
      </c>
      <c r="C212" s="419" t="s">
        <v>704</v>
      </c>
      <c r="D212" s="419"/>
      <c r="E212" s="415" t="s">
        <v>132</v>
      </c>
      <c r="F212" s="415">
        <v>12</v>
      </c>
      <c r="G212" s="386"/>
      <c r="H212" s="266"/>
      <c r="I212" s="386"/>
    </row>
    <row r="213" s="286" customFormat="1" customHeight="1" spans="1:9">
      <c r="A213" s="267">
        <v>0</v>
      </c>
      <c r="B213" s="417" t="s">
        <v>489</v>
      </c>
      <c r="C213" s="419" t="s">
        <v>705</v>
      </c>
      <c r="D213" s="419"/>
      <c r="E213" s="415" t="s">
        <v>132</v>
      </c>
      <c r="F213" s="415">
        <v>12</v>
      </c>
      <c r="G213" s="386"/>
      <c r="H213" s="266"/>
      <c r="I213" s="386"/>
    </row>
    <row r="214" s="286" customFormat="1" customHeight="1" spans="1:9">
      <c r="A214" s="267">
        <v>10</v>
      </c>
      <c r="B214" s="417" t="s">
        <v>721</v>
      </c>
      <c r="C214" s="419" t="s">
        <v>722</v>
      </c>
      <c r="D214" s="419"/>
      <c r="E214" s="415" t="s">
        <v>497</v>
      </c>
      <c r="F214" s="415">
        <v>0.5</v>
      </c>
      <c r="G214" s="386"/>
      <c r="H214" s="266"/>
      <c r="I214" s="386"/>
    </row>
    <row r="215" s="286" customFormat="1" customHeight="1" spans="1:9">
      <c r="A215" s="267">
        <v>11</v>
      </c>
      <c r="B215" s="417" t="s">
        <v>723</v>
      </c>
      <c r="C215" s="419" t="s">
        <v>724</v>
      </c>
      <c r="D215" s="419"/>
      <c r="E215" s="415" t="s">
        <v>497</v>
      </c>
      <c r="F215" s="415">
        <v>0.5</v>
      </c>
      <c r="G215" s="386"/>
      <c r="H215" s="266"/>
      <c r="I215" s="386"/>
    </row>
    <row r="216" s="286" customFormat="1" customHeight="1" spans="1:9">
      <c r="A216" s="267">
        <v>0</v>
      </c>
      <c r="B216" s="417">
        <v>0</v>
      </c>
      <c r="C216" s="417" t="s">
        <v>725</v>
      </c>
      <c r="D216" s="417"/>
      <c r="E216" s="415" t="s">
        <v>61</v>
      </c>
      <c r="F216" s="446">
        <v>0</v>
      </c>
      <c r="G216" s="386"/>
      <c r="H216" s="266"/>
      <c r="I216" s="386"/>
    </row>
    <row r="217" s="286" customFormat="1" ht="33.75" customHeight="1" spans="1:9">
      <c r="A217" s="267">
        <v>1</v>
      </c>
      <c r="B217" s="417" t="s">
        <v>726</v>
      </c>
      <c r="C217" s="447" t="s">
        <v>727</v>
      </c>
      <c r="D217" s="447"/>
      <c r="E217" s="415" t="s">
        <v>29</v>
      </c>
      <c r="F217" s="446">
        <v>3</v>
      </c>
      <c r="G217" s="386"/>
      <c r="H217" s="266"/>
      <c r="I217" s="386"/>
    </row>
    <row r="218" s="286" customFormat="1" customHeight="1" spans="1:9">
      <c r="A218" s="267">
        <v>2</v>
      </c>
      <c r="B218" s="417" t="s">
        <v>728</v>
      </c>
      <c r="C218" s="419" t="s">
        <v>729</v>
      </c>
      <c r="D218" s="419"/>
      <c r="E218" s="415" t="s">
        <v>31</v>
      </c>
      <c r="F218" s="446">
        <v>3</v>
      </c>
      <c r="G218" s="386"/>
      <c r="H218" s="266"/>
      <c r="I218" s="386"/>
    </row>
    <row r="219" s="286" customFormat="1" customHeight="1" spans="1:9">
      <c r="A219" s="267">
        <v>0</v>
      </c>
      <c r="B219" s="417" t="s">
        <v>489</v>
      </c>
      <c r="C219" s="419" t="s">
        <v>730</v>
      </c>
      <c r="D219" s="419"/>
      <c r="E219" s="415" t="s">
        <v>31</v>
      </c>
      <c r="F219" s="446">
        <v>1</v>
      </c>
      <c r="G219" s="386"/>
      <c r="H219" s="266"/>
      <c r="I219" s="386"/>
    </row>
    <row r="220" s="286" customFormat="1" customHeight="1" spans="1:9">
      <c r="A220" s="267">
        <v>0</v>
      </c>
      <c r="B220" s="417" t="s">
        <v>489</v>
      </c>
      <c r="C220" s="419" t="s">
        <v>731</v>
      </c>
      <c r="D220" s="419"/>
      <c r="E220" s="415" t="s">
        <v>710</v>
      </c>
      <c r="F220" s="446">
        <v>1</v>
      </c>
      <c r="G220" s="386"/>
      <c r="H220" s="266"/>
      <c r="I220" s="386"/>
    </row>
    <row r="221" s="286" customFormat="1" customHeight="1" spans="1:9">
      <c r="A221" s="267">
        <v>0</v>
      </c>
      <c r="B221" s="417" t="s">
        <v>489</v>
      </c>
      <c r="C221" s="419" t="s">
        <v>732</v>
      </c>
      <c r="D221" s="419"/>
      <c r="E221" s="415" t="s">
        <v>710</v>
      </c>
      <c r="F221" s="446">
        <v>1</v>
      </c>
      <c r="G221" s="386"/>
      <c r="H221" s="266"/>
      <c r="I221" s="386"/>
    </row>
    <row r="222" s="286" customFormat="1" customHeight="1" spans="1:9">
      <c r="A222" s="267">
        <v>0</v>
      </c>
      <c r="B222" s="417" t="s">
        <v>489</v>
      </c>
      <c r="C222" s="419" t="s">
        <v>733</v>
      </c>
      <c r="D222" s="419"/>
      <c r="E222" s="415" t="s">
        <v>556</v>
      </c>
      <c r="F222" s="446">
        <v>1</v>
      </c>
      <c r="G222" s="386"/>
      <c r="H222" s="266"/>
      <c r="I222" s="386"/>
    </row>
    <row r="223" s="286" customFormat="1" customHeight="1" spans="1:9">
      <c r="A223" s="267">
        <v>3</v>
      </c>
      <c r="B223" s="417" t="s">
        <v>717</v>
      </c>
      <c r="C223" s="419" t="s">
        <v>734</v>
      </c>
      <c r="D223" s="419"/>
      <c r="E223" s="415" t="s">
        <v>497</v>
      </c>
      <c r="F223" s="446">
        <v>0.03</v>
      </c>
      <c r="G223" s="386"/>
      <c r="H223" s="266"/>
      <c r="I223" s="386"/>
    </row>
    <row r="224" s="286" customFormat="1" customHeight="1" spans="1:9">
      <c r="A224" s="267">
        <v>4</v>
      </c>
      <c r="B224" s="417" t="s">
        <v>503</v>
      </c>
      <c r="C224" s="419" t="s">
        <v>735</v>
      </c>
      <c r="D224" s="419"/>
      <c r="E224" s="415" t="s">
        <v>497</v>
      </c>
      <c r="F224" s="446">
        <v>0.5</v>
      </c>
      <c r="G224" s="386"/>
      <c r="H224" s="305"/>
      <c r="I224" s="305"/>
    </row>
    <row r="225" s="286" customFormat="1" customHeight="1" spans="1:9">
      <c r="A225" s="267">
        <v>0</v>
      </c>
      <c r="B225" s="417" t="s">
        <v>489</v>
      </c>
      <c r="C225" s="419" t="s">
        <v>504</v>
      </c>
      <c r="D225" s="419"/>
      <c r="E225" s="415" t="s">
        <v>132</v>
      </c>
      <c r="F225" s="446">
        <v>505</v>
      </c>
      <c r="G225" s="386"/>
      <c r="H225" s="448"/>
      <c r="I225" s="305"/>
    </row>
    <row r="226" s="286" customFormat="1" customHeight="1" spans="1:9">
      <c r="A226" s="267">
        <v>5</v>
      </c>
      <c r="B226" s="417" t="s">
        <v>736</v>
      </c>
      <c r="C226" s="419" t="s">
        <v>737</v>
      </c>
      <c r="D226" s="419"/>
      <c r="E226" s="415" t="s">
        <v>738</v>
      </c>
      <c r="F226" s="446">
        <v>13.5</v>
      </c>
      <c r="G226" s="386"/>
      <c r="H226" s="305"/>
      <c r="I226" s="305"/>
    </row>
    <row r="227" s="286" customFormat="1" customHeight="1" spans="1:9">
      <c r="A227" s="267">
        <v>0</v>
      </c>
      <c r="B227" s="417" t="s">
        <v>489</v>
      </c>
      <c r="C227" s="419" t="s">
        <v>737</v>
      </c>
      <c r="D227" s="419"/>
      <c r="E227" s="415" t="s">
        <v>132</v>
      </c>
      <c r="F227" s="446">
        <v>1377</v>
      </c>
      <c r="G227" s="386"/>
      <c r="H227" s="305"/>
      <c r="I227" s="305"/>
    </row>
    <row r="228" s="286" customFormat="1" customHeight="1" spans="1:9">
      <c r="A228" s="267">
        <v>6</v>
      </c>
      <c r="B228" s="417" t="s">
        <v>698</v>
      </c>
      <c r="C228" s="419" t="s">
        <v>699</v>
      </c>
      <c r="D228" s="419"/>
      <c r="E228" s="415" t="s">
        <v>700</v>
      </c>
      <c r="F228" s="415">
        <v>0.9</v>
      </c>
      <c r="G228" s="421"/>
      <c r="H228" s="266"/>
      <c r="I228" s="386"/>
    </row>
    <row r="229" s="286" customFormat="1" customHeight="1" spans="1:9">
      <c r="A229" s="267">
        <v>0</v>
      </c>
      <c r="B229" s="417" t="s">
        <v>489</v>
      </c>
      <c r="C229" s="419" t="s">
        <v>702</v>
      </c>
      <c r="D229" s="419"/>
      <c r="E229" s="415" t="s">
        <v>556</v>
      </c>
      <c r="F229" s="415">
        <v>9</v>
      </c>
      <c r="G229" s="421"/>
      <c r="H229" s="266"/>
      <c r="I229" s="386"/>
    </row>
    <row r="230" s="286" customFormat="1" customHeight="1" spans="1:9">
      <c r="A230" s="267">
        <v>7</v>
      </c>
      <c r="B230" s="417" t="s">
        <v>698</v>
      </c>
      <c r="C230" s="419" t="s">
        <v>699</v>
      </c>
      <c r="D230" s="419"/>
      <c r="E230" s="415" t="s">
        <v>700</v>
      </c>
      <c r="F230" s="415">
        <v>1.2</v>
      </c>
      <c r="G230" s="386"/>
      <c r="H230" s="266"/>
      <c r="I230" s="386"/>
    </row>
    <row r="231" s="286" customFormat="1" customHeight="1" spans="1:9">
      <c r="A231" s="267">
        <v>0</v>
      </c>
      <c r="B231" s="417" t="s">
        <v>489</v>
      </c>
      <c r="C231" s="419" t="s">
        <v>739</v>
      </c>
      <c r="D231" s="419"/>
      <c r="E231" s="415" t="s">
        <v>556</v>
      </c>
      <c r="F231" s="415">
        <v>12</v>
      </c>
      <c r="G231" s="386"/>
      <c r="H231" s="266"/>
      <c r="I231" s="386"/>
    </row>
    <row r="232" s="286" customFormat="1" customHeight="1" spans="1:9">
      <c r="A232" s="267">
        <v>8</v>
      </c>
      <c r="B232" s="417" t="s">
        <v>491</v>
      </c>
      <c r="C232" s="419" t="s">
        <v>492</v>
      </c>
      <c r="D232" s="419"/>
      <c r="E232" s="415" t="s">
        <v>703</v>
      </c>
      <c r="F232" s="420">
        <v>0.1</v>
      </c>
      <c r="G232" s="386"/>
      <c r="H232" s="266"/>
      <c r="I232" s="386"/>
    </row>
    <row r="233" s="286" customFormat="1" customHeight="1" spans="1:9">
      <c r="A233" s="267">
        <v>0</v>
      </c>
      <c r="B233" s="417" t="s">
        <v>489</v>
      </c>
      <c r="C233" s="419" t="s">
        <v>704</v>
      </c>
      <c r="D233" s="419"/>
      <c r="E233" s="415" t="s">
        <v>132</v>
      </c>
      <c r="F233" s="415">
        <v>12</v>
      </c>
      <c r="G233" s="386"/>
      <c r="H233" s="266"/>
      <c r="I233" s="386"/>
    </row>
    <row r="234" s="286" customFormat="1" customHeight="1" spans="1:9">
      <c r="A234" s="267">
        <v>0</v>
      </c>
      <c r="B234" s="417" t="s">
        <v>489</v>
      </c>
      <c r="C234" s="419" t="s">
        <v>705</v>
      </c>
      <c r="D234" s="419"/>
      <c r="E234" s="415" t="s">
        <v>132</v>
      </c>
      <c r="F234" s="415">
        <v>9</v>
      </c>
      <c r="G234" s="386"/>
      <c r="H234" s="266"/>
      <c r="I234" s="386"/>
    </row>
    <row r="235" s="286" customFormat="1" customHeight="1" spans="1:9">
      <c r="A235" s="267">
        <v>9</v>
      </c>
      <c r="B235" s="417" t="s">
        <v>740</v>
      </c>
      <c r="C235" s="449" t="s">
        <v>741</v>
      </c>
      <c r="D235" s="449"/>
      <c r="E235" s="415" t="s">
        <v>551</v>
      </c>
      <c r="F235" s="415">
        <v>3</v>
      </c>
      <c r="G235" s="386"/>
      <c r="H235" s="394"/>
      <c r="I235" s="386"/>
    </row>
    <row r="236" s="286" customFormat="1" customHeight="1" spans="1:9">
      <c r="A236" s="267"/>
      <c r="B236" s="417" t="s">
        <v>489</v>
      </c>
      <c r="C236" s="449" t="s">
        <v>742</v>
      </c>
      <c r="D236" s="449"/>
      <c r="E236" s="415" t="s">
        <v>132</v>
      </c>
      <c r="F236" s="415">
        <v>30</v>
      </c>
      <c r="G236" s="386"/>
      <c r="H236" s="394"/>
      <c r="I236" s="305"/>
    </row>
    <row r="237" s="286" customFormat="1" customHeight="1" spans="1:9">
      <c r="A237" s="267"/>
      <c r="B237" s="303">
        <v>0</v>
      </c>
      <c r="C237" s="414" t="s">
        <v>189</v>
      </c>
      <c r="D237" s="414"/>
      <c r="E237" s="415"/>
      <c r="F237" s="415"/>
      <c r="G237" s="386"/>
      <c r="H237" s="394"/>
      <c r="I237" s="305"/>
    </row>
    <row r="238" s="286" customFormat="1" customHeight="1" spans="1:9">
      <c r="A238" s="267" t="s">
        <v>61</v>
      </c>
      <c r="B238" s="303" t="s">
        <v>61</v>
      </c>
      <c r="C238" s="417" t="s">
        <v>688</v>
      </c>
      <c r="D238" s="417"/>
      <c r="E238" s="415" t="s">
        <v>61</v>
      </c>
      <c r="F238" s="415" t="s">
        <v>61</v>
      </c>
      <c r="G238" s="386"/>
      <c r="H238" s="394"/>
      <c r="I238" s="305"/>
    </row>
    <row r="239" s="286" customFormat="1" customHeight="1" spans="1:9">
      <c r="A239" s="267">
        <v>1</v>
      </c>
      <c r="B239" s="417" t="s">
        <v>689</v>
      </c>
      <c r="C239" s="419" t="s">
        <v>690</v>
      </c>
      <c r="D239" s="419"/>
      <c r="E239" s="415" t="s">
        <v>31</v>
      </c>
      <c r="F239" s="415">
        <v>3</v>
      </c>
      <c r="G239" s="386"/>
      <c r="H239" s="266"/>
      <c r="I239" s="386"/>
    </row>
    <row r="240" s="286" customFormat="1" customHeight="1" spans="1:9">
      <c r="A240" s="267">
        <v>2</v>
      </c>
      <c r="B240" s="417" t="s">
        <v>691</v>
      </c>
      <c r="C240" s="419" t="s">
        <v>692</v>
      </c>
      <c r="D240" s="419"/>
      <c r="E240" s="415" t="s">
        <v>31</v>
      </c>
      <c r="F240" s="415">
        <v>3</v>
      </c>
      <c r="G240" s="421"/>
      <c r="H240" s="266"/>
      <c r="I240" s="386"/>
    </row>
    <row r="241" s="286" customFormat="1" customHeight="1" spans="1:9">
      <c r="A241" s="267">
        <v>3</v>
      </c>
      <c r="B241" s="417" t="s">
        <v>693</v>
      </c>
      <c r="C241" s="419" t="s">
        <v>694</v>
      </c>
      <c r="D241" s="419"/>
      <c r="E241" s="415" t="s">
        <v>31</v>
      </c>
      <c r="F241" s="415">
        <v>3</v>
      </c>
      <c r="G241" s="421"/>
      <c r="H241" s="266"/>
      <c r="I241" s="386"/>
    </row>
    <row r="242" s="286" customFormat="1" customHeight="1" spans="1:9">
      <c r="A242" s="267">
        <v>4</v>
      </c>
      <c r="B242" s="417" t="s">
        <v>695</v>
      </c>
      <c r="C242" s="419" t="s">
        <v>696</v>
      </c>
      <c r="D242" s="419"/>
      <c r="E242" s="415" t="s">
        <v>497</v>
      </c>
      <c r="F242" s="415">
        <v>0.6</v>
      </c>
      <c r="G242" s="421"/>
      <c r="H242" s="436"/>
      <c r="I242" s="386"/>
    </row>
    <row r="243" s="286" customFormat="1" customHeight="1" spans="1:9">
      <c r="A243" s="267">
        <v>0</v>
      </c>
      <c r="B243" s="417" t="s">
        <v>489</v>
      </c>
      <c r="C243" s="419" t="s">
        <v>696</v>
      </c>
      <c r="D243" s="419"/>
      <c r="E243" s="415" t="s">
        <v>132</v>
      </c>
      <c r="F243" s="415">
        <v>609</v>
      </c>
      <c r="G243" s="421"/>
      <c r="H243" s="266"/>
      <c r="I243" s="386"/>
    </row>
    <row r="244" s="286" customFormat="1" customHeight="1" spans="1:9">
      <c r="A244" s="267">
        <v>5</v>
      </c>
      <c r="B244" s="417" t="s">
        <v>667</v>
      </c>
      <c r="C244" s="419" t="s">
        <v>697</v>
      </c>
      <c r="D244" s="419"/>
      <c r="E244" s="415" t="s">
        <v>497</v>
      </c>
      <c r="F244" s="415">
        <v>0.03</v>
      </c>
      <c r="G244" s="421"/>
      <c r="H244" s="266"/>
      <c r="I244" s="386"/>
    </row>
    <row r="245" s="286" customFormat="1" customHeight="1" spans="1:9">
      <c r="A245" s="267">
        <v>0</v>
      </c>
      <c r="B245" s="417" t="s">
        <v>489</v>
      </c>
      <c r="C245" s="419" t="s">
        <v>697</v>
      </c>
      <c r="D245" s="419"/>
      <c r="E245" s="415" t="s">
        <v>132</v>
      </c>
      <c r="F245" s="415">
        <v>30.45</v>
      </c>
      <c r="G245" s="421"/>
      <c r="H245" s="266"/>
      <c r="I245" s="386"/>
    </row>
    <row r="246" s="286" customFormat="1" customHeight="1" spans="1:9">
      <c r="A246" s="267">
        <v>6</v>
      </c>
      <c r="B246" s="417" t="s">
        <v>698</v>
      </c>
      <c r="C246" s="419" t="s">
        <v>699</v>
      </c>
      <c r="D246" s="419"/>
      <c r="E246" s="415" t="s">
        <v>700</v>
      </c>
      <c r="F246" s="415">
        <v>0.9</v>
      </c>
      <c r="G246" s="421"/>
      <c r="H246" s="266"/>
      <c r="I246" s="386"/>
    </row>
    <row r="247" s="286" customFormat="1" customHeight="1" spans="1:9">
      <c r="A247" s="267">
        <v>0</v>
      </c>
      <c r="B247" s="417" t="s">
        <v>489</v>
      </c>
      <c r="C247" s="419" t="s">
        <v>701</v>
      </c>
      <c r="D247" s="419"/>
      <c r="E247" s="415" t="s">
        <v>556</v>
      </c>
      <c r="F247" s="415">
        <v>9</v>
      </c>
      <c r="G247" s="421"/>
      <c r="H247" s="266"/>
      <c r="I247" s="386"/>
    </row>
    <row r="248" s="286" customFormat="1" customHeight="1" spans="1:9">
      <c r="A248" s="267">
        <v>7</v>
      </c>
      <c r="B248" s="417" t="s">
        <v>698</v>
      </c>
      <c r="C248" s="419" t="s">
        <v>699</v>
      </c>
      <c r="D248" s="419"/>
      <c r="E248" s="415" t="s">
        <v>700</v>
      </c>
      <c r="F248" s="415">
        <v>0.6</v>
      </c>
      <c r="G248" s="386"/>
      <c r="H248" s="266"/>
      <c r="I248" s="386"/>
    </row>
    <row r="249" s="286" customFormat="1" customHeight="1" spans="1:9">
      <c r="A249" s="267">
        <v>0</v>
      </c>
      <c r="B249" s="417" t="s">
        <v>489</v>
      </c>
      <c r="C249" s="419" t="s">
        <v>702</v>
      </c>
      <c r="D249" s="419"/>
      <c r="E249" s="415" t="s">
        <v>556</v>
      </c>
      <c r="F249" s="415">
        <v>6</v>
      </c>
      <c r="G249" s="386"/>
      <c r="H249" s="266"/>
      <c r="I249" s="386"/>
    </row>
    <row r="250" s="286" customFormat="1" customHeight="1" spans="1:9">
      <c r="A250" s="267">
        <v>8</v>
      </c>
      <c r="B250" s="417" t="s">
        <v>491</v>
      </c>
      <c r="C250" s="419" t="s">
        <v>492</v>
      </c>
      <c r="D250" s="419"/>
      <c r="E250" s="415" t="s">
        <v>703</v>
      </c>
      <c r="F250" s="420">
        <v>0.1</v>
      </c>
      <c r="G250" s="386"/>
      <c r="H250" s="266"/>
      <c r="I250" s="386"/>
    </row>
    <row r="251" s="286" customFormat="1" customHeight="1" spans="1:9">
      <c r="A251" s="267">
        <v>0</v>
      </c>
      <c r="B251" s="417" t="s">
        <v>489</v>
      </c>
      <c r="C251" s="419" t="s">
        <v>704</v>
      </c>
      <c r="D251" s="419"/>
      <c r="E251" s="415" t="s">
        <v>132</v>
      </c>
      <c r="F251" s="415">
        <v>12</v>
      </c>
      <c r="G251" s="386"/>
      <c r="H251" s="266"/>
      <c r="I251" s="386"/>
    </row>
    <row r="252" s="286" customFormat="1" customHeight="1" spans="1:9">
      <c r="A252" s="267">
        <v>0</v>
      </c>
      <c r="B252" s="417" t="s">
        <v>489</v>
      </c>
      <c r="C252" s="419" t="s">
        <v>705</v>
      </c>
      <c r="D252" s="419"/>
      <c r="E252" s="415" t="s">
        <v>132</v>
      </c>
      <c r="F252" s="415">
        <v>9</v>
      </c>
      <c r="G252" s="386"/>
      <c r="H252" s="266"/>
      <c r="I252" s="386"/>
    </row>
    <row r="253" s="286" customFormat="1" customHeight="1" spans="1:9">
      <c r="A253" s="267">
        <v>9</v>
      </c>
      <c r="B253" s="417" t="s">
        <v>487</v>
      </c>
      <c r="C253" s="419" t="s">
        <v>706</v>
      </c>
      <c r="D253" s="419"/>
      <c r="E253" s="415" t="s">
        <v>143</v>
      </c>
      <c r="F253" s="415">
        <v>1</v>
      </c>
      <c r="G253" s="386"/>
      <c r="H253" s="266"/>
      <c r="I253" s="386"/>
    </row>
    <row r="254" s="286" customFormat="1" customHeight="1" spans="1:9">
      <c r="A254" s="267">
        <v>0</v>
      </c>
      <c r="B254" s="417">
        <v>0</v>
      </c>
      <c r="C254" s="417" t="s">
        <v>707</v>
      </c>
      <c r="D254" s="417"/>
      <c r="E254" s="415" t="s">
        <v>61</v>
      </c>
      <c r="F254" s="415">
        <v>0</v>
      </c>
      <c r="G254" s="386"/>
      <c r="H254" s="266"/>
      <c r="I254" s="386"/>
    </row>
    <row r="255" s="286" customFormat="1" customHeight="1" spans="1:9">
      <c r="A255" s="267">
        <v>1</v>
      </c>
      <c r="B255" s="417" t="s">
        <v>708</v>
      </c>
      <c r="C255" s="419" t="s">
        <v>709</v>
      </c>
      <c r="D255" s="419"/>
      <c r="E255" s="415" t="s">
        <v>710</v>
      </c>
      <c r="F255" s="415">
        <v>4</v>
      </c>
      <c r="G255" s="386"/>
      <c r="H255" s="266"/>
      <c r="I255" s="386"/>
    </row>
    <row r="256" s="286" customFormat="1" customHeight="1" spans="1:9">
      <c r="A256" s="267">
        <v>2</v>
      </c>
      <c r="B256" s="417" t="s">
        <v>711</v>
      </c>
      <c r="C256" s="419" t="s">
        <v>712</v>
      </c>
      <c r="D256" s="419"/>
      <c r="E256" s="415" t="s">
        <v>710</v>
      </c>
      <c r="F256" s="415">
        <v>4</v>
      </c>
      <c r="G256" s="386"/>
      <c r="H256" s="266"/>
      <c r="I256" s="386"/>
    </row>
    <row r="257" s="286" customFormat="1" customHeight="1" spans="1:9">
      <c r="A257" s="267">
        <v>3</v>
      </c>
      <c r="B257" s="417" t="s">
        <v>491</v>
      </c>
      <c r="C257" s="419" t="s">
        <v>713</v>
      </c>
      <c r="D257" s="419"/>
      <c r="E257" s="415" t="s">
        <v>703</v>
      </c>
      <c r="F257" s="420">
        <v>0.04</v>
      </c>
      <c r="G257" s="386"/>
      <c r="H257" s="266"/>
      <c r="I257" s="386"/>
    </row>
    <row r="258" s="286" customFormat="1" customHeight="1" spans="1:9">
      <c r="A258" s="267">
        <v>4</v>
      </c>
      <c r="B258" s="417" t="s">
        <v>714</v>
      </c>
      <c r="C258" s="419" t="s">
        <v>715</v>
      </c>
      <c r="D258" s="419"/>
      <c r="E258" s="415" t="s">
        <v>29</v>
      </c>
      <c r="F258" s="415">
        <v>1</v>
      </c>
      <c r="G258" s="386"/>
      <c r="H258" s="266"/>
      <c r="I258" s="386"/>
    </row>
    <row r="259" s="286" customFormat="1" customHeight="1" spans="1:9">
      <c r="A259" s="267">
        <v>0</v>
      </c>
      <c r="B259" s="417" t="s">
        <v>489</v>
      </c>
      <c r="C259" s="419" t="s">
        <v>716</v>
      </c>
      <c r="D259" s="419"/>
      <c r="E259" s="415" t="s">
        <v>710</v>
      </c>
      <c r="F259" s="415">
        <v>1</v>
      </c>
      <c r="G259" s="386"/>
      <c r="H259" s="266"/>
      <c r="I259" s="386"/>
    </row>
    <row r="260" s="286" customFormat="1" customHeight="1" spans="1:9">
      <c r="A260" s="267">
        <v>5</v>
      </c>
      <c r="B260" s="417" t="s">
        <v>717</v>
      </c>
      <c r="C260" s="419" t="s">
        <v>718</v>
      </c>
      <c r="D260" s="419"/>
      <c r="E260" s="415" t="s">
        <v>497</v>
      </c>
      <c r="F260" s="415">
        <v>0.1</v>
      </c>
      <c r="G260" s="386"/>
      <c r="H260" s="266"/>
      <c r="I260" s="386"/>
    </row>
    <row r="261" s="286" customFormat="1" customHeight="1" spans="1:9">
      <c r="A261" s="267">
        <v>0</v>
      </c>
      <c r="B261" s="417" t="s">
        <v>489</v>
      </c>
      <c r="C261" s="419" t="s">
        <v>718</v>
      </c>
      <c r="D261" s="419"/>
      <c r="E261" s="415" t="s">
        <v>132</v>
      </c>
      <c r="F261" s="415">
        <v>101.5</v>
      </c>
      <c r="G261" s="421"/>
      <c r="H261" s="272"/>
      <c r="I261" s="386"/>
    </row>
    <row r="262" s="286" customFormat="1" customHeight="1" spans="1:9">
      <c r="A262" s="267">
        <v>6</v>
      </c>
      <c r="B262" s="417" t="s">
        <v>717</v>
      </c>
      <c r="C262" s="419" t="s">
        <v>719</v>
      </c>
      <c r="D262" s="419"/>
      <c r="E262" s="415" t="s">
        <v>497</v>
      </c>
      <c r="F262" s="446">
        <v>1.2</v>
      </c>
      <c r="G262" s="386"/>
      <c r="H262" s="272"/>
      <c r="I262" s="386"/>
    </row>
    <row r="263" s="286" customFormat="1" customHeight="1" spans="1:9">
      <c r="A263" s="267">
        <v>0</v>
      </c>
      <c r="B263" s="417" t="s">
        <v>489</v>
      </c>
      <c r="C263" s="419" t="s">
        <v>719</v>
      </c>
      <c r="D263" s="419"/>
      <c r="E263" s="415" t="s">
        <v>132</v>
      </c>
      <c r="F263" s="415">
        <v>1218</v>
      </c>
      <c r="G263" s="421"/>
      <c r="H263" s="272"/>
      <c r="I263" s="386"/>
    </row>
    <row r="264" s="286" customFormat="1" customHeight="1" spans="1:9">
      <c r="A264" s="267">
        <v>7</v>
      </c>
      <c r="B264" s="417" t="s">
        <v>717</v>
      </c>
      <c r="C264" s="419" t="s">
        <v>720</v>
      </c>
      <c r="D264" s="419"/>
      <c r="E264" s="415" t="s">
        <v>497</v>
      </c>
      <c r="F264" s="446">
        <v>0.55</v>
      </c>
      <c r="G264" s="386"/>
      <c r="H264" s="272"/>
      <c r="I264" s="386"/>
    </row>
    <row r="265" s="286" customFormat="1" customHeight="1" spans="1:9">
      <c r="A265" s="267">
        <v>0</v>
      </c>
      <c r="B265" s="417" t="s">
        <v>489</v>
      </c>
      <c r="C265" s="419" t="s">
        <v>720</v>
      </c>
      <c r="D265" s="419"/>
      <c r="E265" s="415" t="s">
        <v>132</v>
      </c>
      <c r="F265" s="415">
        <v>558.25</v>
      </c>
      <c r="G265" s="421"/>
      <c r="H265" s="272"/>
      <c r="I265" s="386"/>
    </row>
    <row r="266" s="286" customFormat="1" customHeight="1" spans="1:9">
      <c r="A266" s="267">
        <v>8</v>
      </c>
      <c r="B266" s="417" t="s">
        <v>698</v>
      </c>
      <c r="C266" s="419" t="s">
        <v>699</v>
      </c>
      <c r="D266" s="419"/>
      <c r="E266" s="415" t="s">
        <v>700</v>
      </c>
      <c r="F266" s="415">
        <v>0.8</v>
      </c>
      <c r="G266" s="386"/>
      <c r="H266" s="266"/>
      <c r="I266" s="386"/>
    </row>
    <row r="267" s="286" customFormat="1" customHeight="1" spans="1:9">
      <c r="A267" s="267">
        <v>0</v>
      </c>
      <c r="B267" s="417" t="s">
        <v>489</v>
      </c>
      <c r="C267" s="419" t="s">
        <v>702</v>
      </c>
      <c r="D267" s="419"/>
      <c r="E267" s="415" t="s">
        <v>556</v>
      </c>
      <c r="F267" s="415">
        <v>8</v>
      </c>
      <c r="G267" s="386"/>
      <c r="H267" s="266"/>
      <c r="I267" s="386"/>
    </row>
    <row r="268" s="286" customFormat="1" customHeight="1" spans="1:9">
      <c r="A268" s="267">
        <v>9</v>
      </c>
      <c r="B268" s="417" t="s">
        <v>491</v>
      </c>
      <c r="C268" s="419" t="s">
        <v>492</v>
      </c>
      <c r="D268" s="419"/>
      <c r="E268" s="415" t="s">
        <v>703</v>
      </c>
      <c r="F268" s="420">
        <v>0.13</v>
      </c>
      <c r="G268" s="386"/>
      <c r="H268" s="266"/>
      <c r="I268" s="386"/>
    </row>
    <row r="269" s="286" customFormat="1" customHeight="1" spans="1:9">
      <c r="A269" s="267">
        <v>0</v>
      </c>
      <c r="B269" s="417" t="s">
        <v>489</v>
      </c>
      <c r="C269" s="419" t="s">
        <v>704</v>
      </c>
      <c r="D269" s="419"/>
      <c r="E269" s="415" t="s">
        <v>132</v>
      </c>
      <c r="F269" s="415">
        <v>12</v>
      </c>
      <c r="G269" s="386"/>
      <c r="H269" s="266"/>
      <c r="I269" s="386"/>
    </row>
    <row r="270" s="286" customFormat="1" customHeight="1" spans="1:9">
      <c r="A270" s="267">
        <v>0</v>
      </c>
      <c r="B270" s="417" t="s">
        <v>489</v>
      </c>
      <c r="C270" s="419" t="s">
        <v>705</v>
      </c>
      <c r="D270" s="419"/>
      <c r="E270" s="415" t="s">
        <v>132</v>
      </c>
      <c r="F270" s="415">
        <v>12</v>
      </c>
      <c r="G270" s="386"/>
      <c r="H270" s="266"/>
      <c r="I270" s="386"/>
    </row>
    <row r="271" s="286" customFormat="1" customHeight="1" spans="1:9">
      <c r="A271" s="267">
        <v>10</v>
      </c>
      <c r="B271" s="417" t="s">
        <v>721</v>
      </c>
      <c r="C271" s="419" t="s">
        <v>722</v>
      </c>
      <c r="D271" s="419"/>
      <c r="E271" s="415" t="s">
        <v>497</v>
      </c>
      <c r="F271" s="415">
        <v>0.55</v>
      </c>
      <c r="G271" s="386"/>
      <c r="H271" s="266"/>
      <c r="I271" s="386"/>
    </row>
    <row r="272" s="286" customFormat="1" customHeight="1" spans="1:9">
      <c r="A272" s="267">
        <v>11</v>
      </c>
      <c r="B272" s="417" t="s">
        <v>723</v>
      </c>
      <c r="C272" s="419" t="s">
        <v>724</v>
      </c>
      <c r="D272" s="419"/>
      <c r="E272" s="415" t="s">
        <v>497</v>
      </c>
      <c r="F272" s="415">
        <v>0.55</v>
      </c>
      <c r="G272" s="386"/>
      <c r="H272" s="266"/>
      <c r="I272" s="386"/>
    </row>
    <row r="273" s="286" customFormat="1" customHeight="1" spans="1:9">
      <c r="A273" s="267">
        <v>0</v>
      </c>
      <c r="B273" s="417">
        <v>0</v>
      </c>
      <c r="C273" s="417" t="s">
        <v>725</v>
      </c>
      <c r="D273" s="417"/>
      <c r="E273" s="415" t="s">
        <v>61</v>
      </c>
      <c r="F273" s="446">
        <v>0</v>
      </c>
      <c r="G273" s="386"/>
      <c r="H273" s="266"/>
      <c r="I273" s="386"/>
    </row>
    <row r="274" s="286" customFormat="1" ht="33.75" customHeight="1" spans="1:9">
      <c r="A274" s="267">
        <v>1</v>
      </c>
      <c r="B274" s="417" t="s">
        <v>726</v>
      </c>
      <c r="C274" s="447" t="s">
        <v>727</v>
      </c>
      <c r="D274" s="447"/>
      <c r="E274" s="415" t="s">
        <v>29</v>
      </c>
      <c r="F274" s="446">
        <v>5</v>
      </c>
      <c r="G274" s="386"/>
      <c r="H274" s="266"/>
      <c r="I274" s="386"/>
    </row>
    <row r="275" s="286" customFormat="1" customHeight="1" spans="1:9">
      <c r="A275" s="267">
        <v>2</v>
      </c>
      <c r="B275" s="417" t="s">
        <v>728</v>
      </c>
      <c r="C275" s="419" t="s">
        <v>729</v>
      </c>
      <c r="D275" s="419"/>
      <c r="E275" s="415" t="s">
        <v>31</v>
      </c>
      <c r="F275" s="446">
        <v>5</v>
      </c>
      <c r="G275" s="386"/>
      <c r="H275" s="266"/>
      <c r="I275" s="386"/>
    </row>
    <row r="276" s="286" customFormat="1" customHeight="1" spans="1:9">
      <c r="A276" s="267">
        <v>0</v>
      </c>
      <c r="B276" s="417" t="s">
        <v>489</v>
      </c>
      <c r="C276" s="419" t="s">
        <v>730</v>
      </c>
      <c r="D276" s="419"/>
      <c r="E276" s="415" t="s">
        <v>31</v>
      </c>
      <c r="F276" s="446">
        <v>1</v>
      </c>
      <c r="G276" s="386"/>
      <c r="H276" s="266"/>
      <c r="I276" s="386"/>
    </row>
    <row r="277" s="286" customFormat="1" customHeight="1" spans="1:9">
      <c r="A277" s="267">
        <v>0</v>
      </c>
      <c r="B277" s="417" t="s">
        <v>489</v>
      </c>
      <c r="C277" s="419" t="s">
        <v>731</v>
      </c>
      <c r="D277" s="419"/>
      <c r="E277" s="415" t="s">
        <v>710</v>
      </c>
      <c r="F277" s="446">
        <v>1</v>
      </c>
      <c r="G277" s="386"/>
      <c r="H277" s="266"/>
      <c r="I277" s="386"/>
    </row>
    <row r="278" s="286" customFormat="1" customHeight="1" spans="1:9">
      <c r="A278" s="267">
        <v>0</v>
      </c>
      <c r="B278" s="417" t="s">
        <v>489</v>
      </c>
      <c r="C278" s="419" t="s">
        <v>732</v>
      </c>
      <c r="D278" s="419"/>
      <c r="E278" s="415" t="s">
        <v>710</v>
      </c>
      <c r="F278" s="446">
        <v>1</v>
      </c>
      <c r="G278" s="386"/>
      <c r="H278" s="266"/>
      <c r="I278" s="386"/>
    </row>
    <row r="279" s="286" customFormat="1" customHeight="1" spans="1:9">
      <c r="A279" s="267">
        <v>0</v>
      </c>
      <c r="B279" s="417" t="s">
        <v>489</v>
      </c>
      <c r="C279" s="419" t="s">
        <v>733</v>
      </c>
      <c r="D279" s="419"/>
      <c r="E279" s="415" t="s">
        <v>556</v>
      </c>
      <c r="F279" s="446">
        <v>1</v>
      </c>
      <c r="G279" s="386"/>
      <c r="H279" s="266"/>
      <c r="I279" s="386"/>
    </row>
    <row r="280" s="286" customFormat="1" customHeight="1" spans="1:9">
      <c r="A280" s="267">
        <v>3</v>
      </c>
      <c r="B280" s="417" t="s">
        <v>717</v>
      </c>
      <c r="C280" s="419" t="s">
        <v>734</v>
      </c>
      <c r="D280" s="419"/>
      <c r="E280" s="415" t="s">
        <v>497</v>
      </c>
      <c r="F280" s="446">
        <v>0.05</v>
      </c>
      <c r="G280" s="386"/>
      <c r="H280" s="266"/>
      <c r="I280" s="386"/>
    </row>
    <row r="281" s="286" customFormat="1" customHeight="1" spans="1:9">
      <c r="A281" s="267">
        <v>4</v>
      </c>
      <c r="B281" s="417" t="s">
        <v>503</v>
      </c>
      <c r="C281" s="419" t="s">
        <v>735</v>
      </c>
      <c r="D281" s="419"/>
      <c r="E281" s="415" t="s">
        <v>497</v>
      </c>
      <c r="F281" s="446">
        <v>0.65</v>
      </c>
      <c r="G281" s="386"/>
      <c r="H281" s="305"/>
      <c r="I281" s="305"/>
    </row>
    <row r="282" s="286" customFormat="1" customHeight="1" spans="1:9">
      <c r="A282" s="267">
        <v>0</v>
      </c>
      <c r="B282" s="417" t="s">
        <v>489</v>
      </c>
      <c r="C282" s="419" t="s">
        <v>504</v>
      </c>
      <c r="D282" s="419"/>
      <c r="E282" s="415" t="s">
        <v>132</v>
      </c>
      <c r="F282" s="446">
        <v>656.5</v>
      </c>
      <c r="G282" s="386"/>
      <c r="H282" s="448"/>
      <c r="I282" s="305"/>
    </row>
    <row r="283" s="286" customFormat="1" customHeight="1" spans="1:9">
      <c r="A283" s="267">
        <v>5</v>
      </c>
      <c r="B283" s="417" t="s">
        <v>736</v>
      </c>
      <c r="C283" s="419" t="s">
        <v>737</v>
      </c>
      <c r="D283" s="419"/>
      <c r="E283" s="415" t="s">
        <v>738</v>
      </c>
      <c r="F283" s="446">
        <v>27.5</v>
      </c>
      <c r="G283" s="386"/>
      <c r="H283" s="305"/>
      <c r="I283" s="305"/>
    </row>
    <row r="284" s="286" customFormat="1" customHeight="1" spans="1:9">
      <c r="A284" s="267">
        <v>0</v>
      </c>
      <c r="B284" s="417" t="s">
        <v>489</v>
      </c>
      <c r="C284" s="419" t="s">
        <v>737</v>
      </c>
      <c r="D284" s="419"/>
      <c r="E284" s="415" t="s">
        <v>132</v>
      </c>
      <c r="F284" s="446">
        <v>2805</v>
      </c>
      <c r="G284" s="386"/>
      <c r="H284" s="305"/>
      <c r="I284" s="305"/>
    </row>
    <row r="285" s="286" customFormat="1" customHeight="1" spans="1:9">
      <c r="A285" s="267">
        <v>6</v>
      </c>
      <c r="B285" s="417" t="s">
        <v>698</v>
      </c>
      <c r="C285" s="419" t="s">
        <v>699</v>
      </c>
      <c r="D285" s="419"/>
      <c r="E285" s="415" t="s">
        <v>700</v>
      </c>
      <c r="F285" s="415">
        <v>1.5</v>
      </c>
      <c r="G285" s="421"/>
      <c r="H285" s="266"/>
      <c r="I285" s="386"/>
    </row>
    <row r="286" s="286" customFormat="1" customHeight="1" spans="1:9">
      <c r="A286" s="267">
        <v>0</v>
      </c>
      <c r="B286" s="417" t="s">
        <v>489</v>
      </c>
      <c r="C286" s="419" t="s">
        <v>702</v>
      </c>
      <c r="D286" s="419"/>
      <c r="E286" s="415" t="s">
        <v>556</v>
      </c>
      <c r="F286" s="415">
        <v>15</v>
      </c>
      <c r="G286" s="421"/>
      <c r="H286" s="266"/>
      <c r="I286" s="386"/>
    </row>
    <row r="287" s="286" customFormat="1" customHeight="1" spans="1:9">
      <c r="A287" s="267">
        <v>7</v>
      </c>
      <c r="B287" s="417" t="s">
        <v>698</v>
      </c>
      <c r="C287" s="419" t="s">
        <v>699</v>
      </c>
      <c r="D287" s="419"/>
      <c r="E287" s="415" t="s">
        <v>700</v>
      </c>
      <c r="F287" s="415">
        <v>2</v>
      </c>
      <c r="G287" s="386"/>
      <c r="H287" s="266"/>
      <c r="I287" s="386"/>
    </row>
    <row r="288" s="286" customFormat="1" customHeight="1" spans="1:9">
      <c r="A288" s="267">
        <v>0</v>
      </c>
      <c r="B288" s="417" t="s">
        <v>489</v>
      </c>
      <c r="C288" s="419" t="s">
        <v>739</v>
      </c>
      <c r="D288" s="419"/>
      <c r="E288" s="415" t="s">
        <v>556</v>
      </c>
      <c r="F288" s="415">
        <v>20</v>
      </c>
      <c r="G288" s="386"/>
      <c r="H288" s="266"/>
      <c r="I288" s="386"/>
    </row>
    <row r="289" s="286" customFormat="1" customHeight="1" spans="1:9">
      <c r="A289" s="267">
        <v>8</v>
      </c>
      <c r="B289" s="417" t="s">
        <v>491</v>
      </c>
      <c r="C289" s="419" t="s">
        <v>492</v>
      </c>
      <c r="D289" s="419"/>
      <c r="E289" s="415" t="s">
        <v>703</v>
      </c>
      <c r="F289" s="420">
        <v>0.18</v>
      </c>
      <c r="G289" s="386"/>
      <c r="H289" s="266"/>
      <c r="I289" s="386"/>
    </row>
    <row r="290" s="286" customFormat="1" customHeight="1" spans="1:9">
      <c r="A290" s="267">
        <v>0</v>
      </c>
      <c r="B290" s="417" t="s">
        <v>489</v>
      </c>
      <c r="C290" s="419" t="s">
        <v>704</v>
      </c>
      <c r="D290" s="419"/>
      <c r="E290" s="415" t="s">
        <v>132</v>
      </c>
      <c r="F290" s="415">
        <v>30</v>
      </c>
      <c r="G290" s="386"/>
      <c r="H290" s="266"/>
      <c r="I290" s="386"/>
    </row>
    <row r="291" s="286" customFormat="1" customHeight="1" spans="1:9">
      <c r="A291" s="267">
        <v>0</v>
      </c>
      <c r="B291" s="417" t="s">
        <v>489</v>
      </c>
      <c r="C291" s="419" t="s">
        <v>705</v>
      </c>
      <c r="D291" s="419"/>
      <c r="E291" s="415" t="s">
        <v>132</v>
      </c>
      <c r="F291" s="415">
        <v>15</v>
      </c>
      <c r="G291" s="386"/>
      <c r="H291" s="266"/>
      <c r="I291" s="386"/>
    </row>
    <row r="292" s="286" customFormat="1" customHeight="1" spans="1:9">
      <c r="A292" s="267">
        <v>9</v>
      </c>
      <c r="B292" s="417" t="s">
        <v>740</v>
      </c>
      <c r="C292" s="449" t="s">
        <v>741</v>
      </c>
      <c r="D292" s="449"/>
      <c r="E292" s="415" t="s">
        <v>551</v>
      </c>
      <c r="F292" s="415">
        <v>5</v>
      </c>
      <c r="G292" s="386"/>
      <c r="H292" s="394"/>
      <c r="I292" s="386"/>
    </row>
    <row r="293" s="286" customFormat="1" customHeight="1" spans="1:9">
      <c r="A293" s="267"/>
      <c r="B293" s="417" t="s">
        <v>489</v>
      </c>
      <c r="C293" s="449" t="s">
        <v>742</v>
      </c>
      <c r="D293" s="449"/>
      <c r="E293" s="415" t="s">
        <v>132</v>
      </c>
      <c r="F293" s="415">
        <v>50</v>
      </c>
      <c r="G293" s="386"/>
      <c r="H293" s="394"/>
      <c r="I293" s="305"/>
    </row>
    <row r="294" s="286" customFormat="1" customHeight="1" spans="1:9">
      <c r="A294" s="267"/>
      <c r="B294" s="303">
        <v>0</v>
      </c>
      <c r="C294" s="414" t="s">
        <v>200</v>
      </c>
      <c r="D294" s="414"/>
      <c r="E294" s="415"/>
      <c r="F294" s="415"/>
      <c r="G294" s="386"/>
      <c r="H294" s="394"/>
      <c r="I294" s="305"/>
    </row>
    <row r="295" s="286" customFormat="1" customHeight="1" spans="1:9">
      <c r="A295" s="267" t="s">
        <v>61</v>
      </c>
      <c r="B295" s="303" t="s">
        <v>61</v>
      </c>
      <c r="C295" s="417" t="s">
        <v>688</v>
      </c>
      <c r="D295" s="417"/>
      <c r="E295" s="415" t="s">
        <v>61</v>
      </c>
      <c r="F295" s="415" t="s">
        <v>61</v>
      </c>
      <c r="G295" s="386"/>
      <c r="H295" s="394"/>
      <c r="I295" s="305"/>
    </row>
    <row r="296" s="286" customFormat="1" customHeight="1" spans="1:9">
      <c r="A296" s="267">
        <v>1</v>
      </c>
      <c r="B296" s="417" t="s">
        <v>689</v>
      </c>
      <c r="C296" s="419" t="s">
        <v>690</v>
      </c>
      <c r="D296" s="419"/>
      <c r="E296" s="415" t="s">
        <v>31</v>
      </c>
      <c r="F296" s="415">
        <v>3</v>
      </c>
      <c r="G296" s="386"/>
      <c r="H296" s="266"/>
      <c r="I296" s="386"/>
    </row>
    <row r="297" s="286" customFormat="1" customHeight="1" spans="1:9">
      <c r="A297" s="267">
        <v>2</v>
      </c>
      <c r="B297" s="417" t="s">
        <v>691</v>
      </c>
      <c r="C297" s="419" t="s">
        <v>692</v>
      </c>
      <c r="D297" s="419"/>
      <c r="E297" s="415" t="s">
        <v>31</v>
      </c>
      <c r="F297" s="415">
        <v>3</v>
      </c>
      <c r="G297" s="421"/>
      <c r="H297" s="266"/>
      <c r="I297" s="386"/>
    </row>
    <row r="298" s="286" customFormat="1" customHeight="1" spans="1:9">
      <c r="A298" s="267">
        <v>3</v>
      </c>
      <c r="B298" s="417" t="s">
        <v>693</v>
      </c>
      <c r="C298" s="419" t="s">
        <v>694</v>
      </c>
      <c r="D298" s="419"/>
      <c r="E298" s="415" t="s">
        <v>31</v>
      </c>
      <c r="F298" s="415">
        <v>3</v>
      </c>
      <c r="G298" s="421"/>
      <c r="H298" s="266"/>
      <c r="I298" s="386"/>
    </row>
    <row r="299" s="286" customFormat="1" customHeight="1" spans="1:9">
      <c r="A299" s="267">
        <v>4</v>
      </c>
      <c r="B299" s="417" t="s">
        <v>695</v>
      </c>
      <c r="C299" s="419" t="s">
        <v>696</v>
      </c>
      <c r="D299" s="419"/>
      <c r="E299" s="415" t="s">
        <v>497</v>
      </c>
      <c r="F299" s="415">
        <v>0.8</v>
      </c>
      <c r="G299" s="421"/>
      <c r="H299" s="436"/>
      <c r="I299" s="386"/>
    </row>
    <row r="300" s="286" customFormat="1" customHeight="1" spans="1:9">
      <c r="A300" s="267">
        <v>0</v>
      </c>
      <c r="B300" s="417" t="s">
        <v>489</v>
      </c>
      <c r="C300" s="419" t="s">
        <v>696</v>
      </c>
      <c r="D300" s="419"/>
      <c r="E300" s="415" t="s">
        <v>132</v>
      </c>
      <c r="F300" s="415">
        <v>812</v>
      </c>
      <c r="G300" s="421"/>
      <c r="H300" s="266"/>
      <c r="I300" s="386"/>
    </row>
    <row r="301" s="286" customFormat="1" customHeight="1" spans="1:9">
      <c r="A301" s="267">
        <v>5</v>
      </c>
      <c r="B301" s="417" t="s">
        <v>667</v>
      </c>
      <c r="C301" s="419" t="s">
        <v>697</v>
      </c>
      <c r="D301" s="419"/>
      <c r="E301" s="415" t="s">
        <v>497</v>
      </c>
      <c r="F301" s="415">
        <v>0.03</v>
      </c>
      <c r="G301" s="421"/>
      <c r="H301" s="266"/>
      <c r="I301" s="386"/>
    </row>
    <row r="302" s="286" customFormat="1" customHeight="1" spans="1:9">
      <c r="A302" s="267">
        <v>0</v>
      </c>
      <c r="B302" s="417" t="s">
        <v>489</v>
      </c>
      <c r="C302" s="419" t="s">
        <v>697</v>
      </c>
      <c r="D302" s="419"/>
      <c r="E302" s="415" t="s">
        <v>132</v>
      </c>
      <c r="F302" s="415">
        <v>30.45</v>
      </c>
      <c r="G302" s="421"/>
      <c r="H302" s="266"/>
      <c r="I302" s="386"/>
    </row>
    <row r="303" s="286" customFormat="1" customHeight="1" spans="1:9">
      <c r="A303" s="267">
        <v>6</v>
      </c>
      <c r="B303" s="417" t="s">
        <v>698</v>
      </c>
      <c r="C303" s="419" t="s">
        <v>699</v>
      </c>
      <c r="D303" s="419"/>
      <c r="E303" s="415" t="s">
        <v>700</v>
      </c>
      <c r="F303" s="415">
        <v>0.9</v>
      </c>
      <c r="G303" s="421"/>
      <c r="H303" s="266"/>
      <c r="I303" s="386"/>
    </row>
    <row r="304" s="286" customFormat="1" customHeight="1" spans="1:9">
      <c r="A304" s="267">
        <v>0</v>
      </c>
      <c r="B304" s="417" t="s">
        <v>489</v>
      </c>
      <c r="C304" s="419" t="s">
        <v>701</v>
      </c>
      <c r="D304" s="419"/>
      <c r="E304" s="415" t="s">
        <v>556</v>
      </c>
      <c r="F304" s="415">
        <v>9</v>
      </c>
      <c r="G304" s="421"/>
      <c r="H304" s="266"/>
      <c r="I304" s="386"/>
    </row>
    <row r="305" s="286" customFormat="1" customHeight="1" spans="1:9">
      <c r="A305" s="267">
        <v>7</v>
      </c>
      <c r="B305" s="417" t="s">
        <v>698</v>
      </c>
      <c r="C305" s="419" t="s">
        <v>699</v>
      </c>
      <c r="D305" s="419"/>
      <c r="E305" s="415" t="s">
        <v>700</v>
      </c>
      <c r="F305" s="415">
        <v>0.6</v>
      </c>
      <c r="G305" s="386"/>
      <c r="H305" s="266"/>
      <c r="I305" s="386"/>
    </row>
    <row r="306" s="286" customFormat="1" customHeight="1" spans="1:9">
      <c r="A306" s="267">
        <v>0</v>
      </c>
      <c r="B306" s="417" t="s">
        <v>489</v>
      </c>
      <c r="C306" s="419" t="s">
        <v>702</v>
      </c>
      <c r="D306" s="419"/>
      <c r="E306" s="415" t="s">
        <v>556</v>
      </c>
      <c r="F306" s="415">
        <v>6</v>
      </c>
      <c r="G306" s="386"/>
      <c r="H306" s="266"/>
      <c r="I306" s="386"/>
    </row>
    <row r="307" s="286" customFormat="1" customHeight="1" spans="1:9">
      <c r="A307" s="267">
        <v>8</v>
      </c>
      <c r="B307" s="417" t="s">
        <v>491</v>
      </c>
      <c r="C307" s="419" t="s">
        <v>492</v>
      </c>
      <c r="D307" s="419"/>
      <c r="E307" s="415" t="s">
        <v>703</v>
      </c>
      <c r="F307" s="420">
        <v>0.09</v>
      </c>
      <c r="G307" s="386"/>
      <c r="H307" s="266"/>
      <c r="I307" s="386"/>
    </row>
    <row r="308" s="286" customFormat="1" customHeight="1" spans="1:9">
      <c r="A308" s="267">
        <v>0</v>
      </c>
      <c r="B308" s="417" t="s">
        <v>489</v>
      </c>
      <c r="C308" s="419" t="s">
        <v>704</v>
      </c>
      <c r="D308" s="419"/>
      <c r="E308" s="415" t="s">
        <v>132</v>
      </c>
      <c r="F308" s="415">
        <v>9</v>
      </c>
      <c r="G308" s="386"/>
      <c r="H308" s="266"/>
      <c r="I308" s="386"/>
    </row>
    <row r="309" s="286" customFormat="1" customHeight="1" spans="1:9">
      <c r="A309" s="267">
        <v>0</v>
      </c>
      <c r="B309" s="417" t="s">
        <v>489</v>
      </c>
      <c r="C309" s="419" t="s">
        <v>705</v>
      </c>
      <c r="D309" s="419"/>
      <c r="E309" s="415" t="s">
        <v>132</v>
      </c>
      <c r="F309" s="415">
        <v>9</v>
      </c>
      <c r="G309" s="386"/>
      <c r="H309" s="266"/>
      <c r="I309" s="386"/>
    </row>
    <row r="310" s="286" customFormat="1" customHeight="1" spans="1:9">
      <c r="A310" s="267">
        <v>9</v>
      </c>
      <c r="B310" s="417" t="s">
        <v>487</v>
      </c>
      <c r="C310" s="419" t="s">
        <v>706</v>
      </c>
      <c r="D310" s="419"/>
      <c r="E310" s="415" t="s">
        <v>143</v>
      </c>
      <c r="F310" s="415">
        <v>1</v>
      </c>
      <c r="G310" s="386"/>
      <c r="H310" s="266"/>
      <c r="I310" s="386"/>
    </row>
    <row r="311" s="286" customFormat="1" customHeight="1" spans="1:9">
      <c r="A311" s="267">
        <v>0</v>
      </c>
      <c r="B311" s="417">
        <v>0</v>
      </c>
      <c r="C311" s="417" t="s">
        <v>707</v>
      </c>
      <c r="D311" s="417"/>
      <c r="E311" s="415" t="s">
        <v>61</v>
      </c>
      <c r="F311" s="415">
        <v>0</v>
      </c>
      <c r="G311" s="386"/>
      <c r="H311" s="266"/>
      <c r="I311" s="386"/>
    </row>
    <row r="312" s="286" customFormat="1" customHeight="1" spans="1:9">
      <c r="A312" s="267">
        <v>1</v>
      </c>
      <c r="B312" s="417" t="s">
        <v>708</v>
      </c>
      <c r="C312" s="419" t="s">
        <v>709</v>
      </c>
      <c r="D312" s="419"/>
      <c r="E312" s="415" t="s">
        <v>710</v>
      </c>
      <c r="F312" s="415">
        <v>4</v>
      </c>
      <c r="G312" s="386"/>
      <c r="H312" s="266"/>
      <c r="I312" s="386"/>
    </row>
    <row r="313" s="286" customFormat="1" customHeight="1" spans="1:9">
      <c r="A313" s="267">
        <v>2</v>
      </c>
      <c r="B313" s="417" t="s">
        <v>711</v>
      </c>
      <c r="C313" s="419" t="s">
        <v>712</v>
      </c>
      <c r="D313" s="419"/>
      <c r="E313" s="415" t="s">
        <v>710</v>
      </c>
      <c r="F313" s="415">
        <v>4</v>
      </c>
      <c r="G313" s="386"/>
      <c r="H313" s="266"/>
      <c r="I313" s="386"/>
    </row>
    <row r="314" s="286" customFormat="1" customHeight="1" spans="1:9">
      <c r="A314" s="267">
        <v>3</v>
      </c>
      <c r="B314" s="417" t="s">
        <v>491</v>
      </c>
      <c r="C314" s="419" t="s">
        <v>713</v>
      </c>
      <c r="D314" s="419"/>
      <c r="E314" s="415" t="s">
        <v>703</v>
      </c>
      <c r="F314" s="420">
        <v>0.04</v>
      </c>
      <c r="G314" s="386"/>
      <c r="H314" s="266"/>
      <c r="I314" s="386"/>
    </row>
    <row r="315" s="286" customFormat="1" customHeight="1" spans="1:9">
      <c r="A315" s="267">
        <v>4</v>
      </c>
      <c r="B315" s="417" t="s">
        <v>714</v>
      </c>
      <c r="C315" s="419" t="s">
        <v>715</v>
      </c>
      <c r="D315" s="419"/>
      <c r="E315" s="415" t="s">
        <v>29</v>
      </c>
      <c r="F315" s="415">
        <v>1</v>
      </c>
      <c r="G315" s="386"/>
      <c r="H315" s="266"/>
      <c r="I315" s="386"/>
    </row>
    <row r="316" s="286" customFormat="1" customHeight="1" spans="1:9">
      <c r="A316" s="267">
        <v>0</v>
      </c>
      <c r="B316" s="417" t="s">
        <v>489</v>
      </c>
      <c r="C316" s="419" t="s">
        <v>716</v>
      </c>
      <c r="D316" s="419"/>
      <c r="E316" s="415" t="s">
        <v>710</v>
      </c>
      <c r="F316" s="415">
        <v>1</v>
      </c>
      <c r="G316" s="386"/>
      <c r="H316" s="266"/>
      <c r="I316" s="386"/>
    </row>
    <row r="317" s="286" customFormat="1" customHeight="1" spans="1:9">
      <c r="A317" s="267">
        <v>5</v>
      </c>
      <c r="B317" s="417" t="s">
        <v>717</v>
      </c>
      <c r="C317" s="419" t="s">
        <v>718</v>
      </c>
      <c r="D317" s="419"/>
      <c r="E317" s="415" t="s">
        <v>497</v>
      </c>
      <c r="F317" s="415">
        <v>0.1</v>
      </c>
      <c r="G317" s="386"/>
      <c r="H317" s="266"/>
      <c r="I317" s="386"/>
    </row>
    <row r="318" s="286" customFormat="1" customHeight="1" spans="1:9">
      <c r="A318" s="267">
        <v>0</v>
      </c>
      <c r="B318" s="417" t="s">
        <v>489</v>
      </c>
      <c r="C318" s="419" t="s">
        <v>718</v>
      </c>
      <c r="D318" s="419"/>
      <c r="E318" s="415" t="s">
        <v>132</v>
      </c>
      <c r="F318" s="415">
        <v>101.5</v>
      </c>
      <c r="G318" s="421"/>
      <c r="H318" s="272"/>
      <c r="I318" s="386"/>
    </row>
    <row r="319" s="286" customFormat="1" customHeight="1" spans="1:9">
      <c r="A319" s="267">
        <v>6</v>
      </c>
      <c r="B319" s="417" t="s">
        <v>717</v>
      </c>
      <c r="C319" s="419" t="s">
        <v>719</v>
      </c>
      <c r="D319" s="419"/>
      <c r="E319" s="415" t="s">
        <v>497</v>
      </c>
      <c r="F319" s="446">
        <v>1.6</v>
      </c>
      <c r="G319" s="386"/>
      <c r="H319" s="272"/>
      <c r="I319" s="386"/>
    </row>
    <row r="320" s="286" customFormat="1" customHeight="1" spans="1:9">
      <c r="A320" s="267">
        <v>0</v>
      </c>
      <c r="B320" s="417" t="s">
        <v>489</v>
      </c>
      <c r="C320" s="419" t="s">
        <v>719</v>
      </c>
      <c r="D320" s="419"/>
      <c r="E320" s="415" t="s">
        <v>132</v>
      </c>
      <c r="F320" s="415">
        <v>1624</v>
      </c>
      <c r="G320" s="421"/>
      <c r="H320" s="272"/>
      <c r="I320" s="386"/>
    </row>
    <row r="321" s="286" customFormat="1" customHeight="1" spans="1:9">
      <c r="A321" s="267">
        <v>7</v>
      </c>
      <c r="B321" s="417" t="s">
        <v>717</v>
      </c>
      <c r="C321" s="419" t="s">
        <v>720</v>
      </c>
      <c r="D321" s="419"/>
      <c r="E321" s="415" t="s">
        <v>497</v>
      </c>
      <c r="F321" s="446">
        <v>0.8</v>
      </c>
      <c r="G321" s="386"/>
      <c r="H321" s="272"/>
      <c r="I321" s="386"/>
    </row>
    <row r="322" s="286" customFormat="1" customHeight="1" spans="1:9">
      <c r="A322" s="267">
        <v>0</v>
      </c>
      <c r="B322" s="417" t="s">
        <v>489</v>
      </c>
      <c r="C322" s="419" t="s">
        <v>720</v>
      </c>
      <c r="D322" s="419"/>
      <c r="E322" s="415" t="s">
        <v>132</v>
      </c>
      <c r="F322" s="415">
        <v>812</v>
      </c>
      <c r="G322" s="421"/>
      <c r="H322" s="272"/>
      <c r="I322" s="386"/>
    </row>
    <row r="323" s="286" customFormat="1" customHeight="1" spans="1:9">
      <c r="A323" s="267">
        <v>8</v>
      </c>
      <c r="B323" s="417" t="s">
        <v>698</v>
      </c>
      <c r="C323" s="419" t="s">
        <v>699</v>
      </c>
      <c r="D323" s="419"/>
      <c r="E323" s="415" t="s">
        <v>700</v>
      </c>
      <c r="F323" s="415">
        <v>0.8</v>
      </c>
      <c r="G323" s="386"/>
      <c r="H323" s="266"/>
      <c r="I323" s="386"/>
    </row>
    <row r="324" s="286" customFormat="1" customHeight="1" spans="1:9">
      <c r="A324" s="267">
        <v>0</v>
      </c>
      <c r="B324" s="417" t="s">
        <v>489</v>
      </c>
      <c r="C324" s="419" t="s">
        <v>702</v>
      </c>
      <c r="D324" s="419"/>
      <c r="E324" s="415" t="s">
        <v>556</v>
      </c>
      <c r="F324" s="415">
        <v>8</v>
      </c>
      <c r="G324" s="386"/>
      <c r="H324" s="266"/>
      <c r="I324" s="386"/>
    </row>
    <row r="325" s="286" customFormat="1" customHeight="1" spans="1:9">
      <c r="A325" s="267">
        <v>9</v>
      </c>
      <c r="B325" s="417" t="s">
        <v>491</v>
      </c>
      <c r="C325" s="419" t="s">
        <v>492</v>
      </c>
      <c r="D325" s="419"/>
      <c r="E325" s="415" t="s">
        <v>703</v>
      </c>
      <c r="F325" s="420">
        <v>0.13</v>
      </c>
      <c r="G325" s="386"/>
      <c r="H325" s="266"/>
      <c r="I325" s="386"/>
    </row>
    <row r="326" s="286" customFormat="1" customHeight="1" spans="1:9">
      <c r="A326" s="267">
        <v>0</v>
      </c>
      <c r="B326" s="417" t="s">
        <v>489</v>
      </c>
      <c r="C326" s="419" t="s">
        <v>704</v>
      </c>
      <c r="D326" s="419"/>
      <c r="E326" s="415" t="s">
        <v>132</v>
      </c>
      <c r="F326" s="415">
        <v>12</v>
      </c>
      <c r="G326" s="386"/>
      <c r="H326" s="266"/>
      <c r="I326" s="386"/>
    </row>
    <row r="327" s="286" customFormat="1" customHeight="1" spans="1:9">
      <c r="A327" s="267">
        <v>0</v>
      </c>
      <c r="B327" s="417" t="s">
        <v>489</v>
      </c>
      <c r="C327" s="419" t="s">
        <v>705</v>
      </c>
      <c r="D327" s="419"/>
      <c r="E327" s="415" t="s">
        <v>132</v>
      </c>
      <c r="F327" s="415">
        <v>12</v>
      </c>
      <c r="G327" s="386"/>
      <c r="H327" s="266"/>
      <c r="I327" s="386"/>
    </row>
    <row r="328" s="286" customFormat="1" customHeight="1" spans="1:9">
      <c r="A328" s="267">
        <v>10</v>
      </c>
      <c r="B328" s="417" t="s">
        <v>721</v>
      </c>
      <c r="C328" s="419" t="s">
        <v>722</v>
      </c>
      <c r="D328" s="419"/>
      <c r="E328" s="415" t="s">
        <v>497</v>
      </c>
      <c r="F328" s="415">
        <v>0.8</v>
      </c>
      <c r="G328" s="386"/>
      <c r="H328" s="266"/>
      <c r="I328" s="386"/>
    </row>
    <row r="329" s="286" customFormat="1" customHeight="1" spans="1:9">
      <c r="A329" s="267">
        <v>11</v>
      </c>
      <c r="B329" s="417" t="s">
        <v>723</v>
      </c>
      <c r="C329" s="419" t="s">
        <v>724</v>
      </c>
      <c r="D329" s="419"/>
      <c r="E329" s="415" t="s">
        <v>497</v>
      </c>
      <c r="F329" s="415">
        <v>0.8</v>
      </c>
      <c r="G329" s="386"/>
      <c r="H329" s="266"/>
      <c r="I329" s="386"/>
    </row>
    <row r="330" s="286" customFormat="1" customHeight="1" spans="1:9">
      <c r="A330" s="267">
        <v>0</v>
      </c>
      <c r="B330" s="417">
        <v>0</v>
      </c>
      <c r="C330" s="417" t="s">
        <v>725</v>
      </c>
      <c r="D330" s="417"/>
      <c r="E330" s="415" t="s">
        <v>61</v>
      </c>
      <c r="F330" s="446">
        <v>0</v>
      </c>
      <c r="G330" s="386"/>
      <c r="H330" s="266"/>
      <c r="I330" s="386"/>
    </row>
    <row r="331" s="286" customFormat="1" ht="39" customHeight="1" spans="1:9">
      <c r="A331" s="267">
        <v>1</v>
      </c>
      <c r="B331" s="417" t="s">
        <v>726</v>
      </c>
      <c r="C331" s="447" t="s">
        <v>727</v>
      </c>
      <c r="D331" s="447"/>
      <c r="E331" s="415" t="s">
        <v>29</v>
      </c>
      <c r="F331" s="446">
        <v>2</v>
      </c>
      <c r="G331" s="386"/>
      <c r="H331" s="266"/>
      <c r="I331" s="386"/>
    </row>
    <row r="332" s="286" customFormat="1" customHeight="1" spans="1:9">
      <c r="A332" s="267">
        <v>2</v>
      </c>
      <c r="B332" s="417" t="s">
        <v>728</v>
      </c>
      <c r="C332" s="419" t="s">
        <v>729</v>
      </c>
      <c r="D332" s="419"/>
      <c r="E332" s="415" t="s">
        <v>31</v>
      </c>
      <c r="F332" s="446">
        <v>2</v>
      </c>
      <c r="G332" s="386"/>
      <c r="H332" s="266"/>
      <c r="I332" s="386"/>
    </row>
    <row r="333" s="286" customFormat="1" customHeight="1" spans="1:9">
      <c r="A333" s="267">
        <v>0</v>
      </c>
      <c r="B333" s="417" t="s">
        <v>489</v>
      </c>
      <c r="C333" s="419" t="s">
        <v>730</v>
      </c>
      <c r="D333" s="419"/>
      <c r="E333" s="415" t="s">
        <v>31</v>
      </c>
      <c r="F333" s="446">
        <v>1</v>
      </c>
      <c r="G333" s="386"/>
      <c r="H333" s="266"/>
      <c r="I333" s="386"/>
    </row>
    <row r="334" s="286" customFormat="1" customHeight="1" spans="1:9">
      <c r="A334" s="267">
        <v>0</v>
      </c>
      <c r="B334" s="417" t="s">
        <v>489</v>
      </c>
      <c r="C334" s="419" t="s">
        <v>731</v>
      </c>
      <c r="D334" s="419"/>
      <c r="E334" s="415" t="s">
        <v>710</v>
      </c>
      <c r="F334" s="446">
        <v>1</v>
      </c>
      <c r="G334" s="386"/>
      <c r="H334" s="266"/>
      <c r="I334" s="386"/>
    </row>
    <row r="335" s="286" customFormat="1" customHeight="1" spans="1:9">
      <c r="A335" s="267">
        <v>0</v>
      </c>
      <c r="B335" s="417" t="s">
        <v>489</v>
      </c>
      <c r="C335" s="419" t="s">
        <v>732</v>
      </c>
      <c r="D335" s="419"/>
      <c r="E335" s="415" t="s">
        <v>710</v>
      </c>
      <c r="F335" s="446">
        <v>1</v>
      </c>
      <c r="G335" s="386"/>
      <c r="H335" s="266"/>
      <c r="I335" s="386"/>
    </row>
    <row r="336" s="286" customFormat="1" customHeight="1" spans="1:9">
      <c r="A336" s="267">
        <v>0</v>
      </c>
      <c r="B336" s="417" t="s">
        <v>489</v>
      </c>
      <c r="C336" s="419" t="s">
        <v>733</v>
      </c>
      <c r="D336" s="419"/>
      <c r="E336" s="415" t="s">
        <v>556</v>
      </c>
      <c r="F336" s="446">
        <v>1</v>
      </c>
      <c r="G336" s="386"/>
      <c r="H336" s="266"/>
      <c r="I336" s="386"/>
    </row>
    <row r="337" s="286" customFormat="1" customHeight="1" spans="1:9">
      <c r="A337" s="267">
        <v>3</v>
      </c>
      <c r="B337" s="417" t="s">
        <v>717</v>
      </c>
      <c r="C337" s="419" t="s">
        <v>734</v>
      </c>
      <c r="D337" s="419"/>
      <c r="E337" s="415" t="s">
        <v>497</v>
      </c>
      <c r="F337" s="446">
        <v>0.02</v>
      </c>
      <c r="G337" s="386"/>
      <c r="H337" s="266"/>
      <c r="I337" s="386"/>
    </row>
    <row r="338" s="286" customFormat="1" customHeight="1" spans="1:9">
      <c r="A338" s="267">
        <v>4</v>
      </c>
      <c r="B338" s="417" t="s">
        <v>503</v>
      </c>
      <c r="C338" s="419" t="s">
        <v>735</v>
      </c>
      <c r="D338" s="419"/>
      <c r="E338" s="415" t="s">
        <v>497</v>
      </c>
      <c r="F338" s="446">
        <v>0.8</v>
      </c>
      <c r="G338" s="386"/>
      <c r="H338" s="305"/>
      <c r="I338" s="305"/>
    </row>
    <row r="339" s="286" customFormat="1" customHeight="1" spans="1:9">
      <c r="A339" s="267">
        <v>0</v>
      </c>
      <c r="B339" s="417" t="s">
        <v>489</v>
      </c>
      <c r="C339" s="419" t="s">
        <v>504</v>
      </c>
      <c r="D339" s="419"/>
      <c r="E339" s="415" t="s">
        <v>132</v>
      </c>
      <c r="F339" s="446">
        <v>808</v>
      </c>
      <c r="G339" s="386"/>
      <c r="H339" s="448"/>
      <c r="I339" s="305"/>
    </row>
    <row r="340" s="286" customFormat="1" customHeight="1" spans="1:9">
      <c r="A340" s="267">
        <v>5</v>
      </c>
      <c r="B340" s="417" t="s">
        <v>736</v>
      </c>
      <c r="C340" s="419" t="s">
        <v>737</v>
      </c>
      <c r="D340" s="419"/>
      <c r="E340" s="415" t="s">
        <v>738</v>
      </c>
      <c r="F340" s="446">
        <v>16</v>
      </c>
      <c r="G340" s="386"/>
      <c r="H340" s="305"/>
      <c r="I340" s="305"/>
    </row>
    <row r="341" s="286" customFormat="1" customHeight="1" spans="1:9">
      <c r="A341" s="267">
        <v>0</v>
      </c>
      <c r="B341" s="417" t="s">
        <v>489</v>
      </c>
      <c r="C341" s="419" t="s">
        <v>737</v>
      </c>
      <c r="D341" s="419"/>
      <c r="E341" s="415" t="s">
        <v>132</v>
      </c>
      <c r="F341" s="446">
        <v>1632</v>
      </c>
      <c r="G341" s="386"/>
      <c r="H341" s="305"/>
      <c r="I341" s="305"/>
    </row>
    <row r="342" s="286" customFormat="1" customHeight="1" spans="1:9">
      <c r="A342" s="267">
        <v>6</v>
      </c>
      <c r="B342" s="417" t="s">
        <v>698</v>
      </c>
      <c r="C342" s="419" t="s">
        <v>699</v>
      </c>
      <c r="D342" s="419"/>
      <c r="E342" s="415" t="s">
        <v>700</v>
      </c>
      <c r="F342" s="415">
        <v>0.6</v>
      </c>
      <c r="G342" s="421"/>
      <c r="H342" s="266"/>
      <c r="I342" s="386"/>
    </row>
    <row r="343" s="286" customFormat="1" customHeight="1" spans="1:9">
      <c r="A343" s="267">
        <v>0</v>
      </c>
      <c r="B343" s="417" t="s">
        <v>489</v>
      </c>
      <c r="C343" s="419" t="s">
        <v>702</v>
      </c>
      <c r="D343" s="419"/>
      <c r="E343" s="415" t="s">
        <v>556</v>
      </c>
      <c r="F343" s="415">
        <v>6</v>
      </c>
      <c r="G343" s="421"/>
      <c r="H343" s="266"/>
      <c r="I343" s="386"/>
    </row>
    <row r="344" s="286" customFormat="1" customHeight="1" spans="1:9">
      <c r="A344" s="267">
        <v>7</v>
      </c>
      <c r="B344" s="417" t="s">
        <v>698</v>
      </c>
      <c r="C344" s="419" t="s">
        <v>699</v>
      </c>
      <c r="D344" s="419"/>
      <c r="E344" s="415" t="s">
        <v>700</v>
      </c>
      <c r="F344" s="415">
        <v>0.8</v>
      </c>
      <c r="G344" s="386"/>
      <c r="H344" s="266"/>
      <c r="I344" s="386"/>
    </row>
    <row r="345" s="286" customFormat="1" customHeight="1" spans="1:9">
      <c r="A345" s="267">
        <v>0</v>
      </c>
      <c r="B345" s="417" t="s">
        <v>489</v>
      </c>
      <c r="C345" s="419" t="s">
        <v>739</v>
      </c>
      <c r="D345" s="419"/>
      <c r="E345" s="415" t="s">
        <v>556</v>
      </c>
      <c r="F345" s="415">
        <v>8</v>
      </c>
      <c r="G345" s="386"/>
      <c r="H345" s="266"/>
      <c r="I345" s="386"/>
    </row>
    <row r="346" s="286" customFormat="1" customHeight="1" spans="1:9">
      <c r="A346" s="267">
        <v>8</v>
      </c>
      <c r="B346" s="417" t="s">
        <v>491</v>
      </c>
      <c r="C346" s="419" t="s">
        <v>492</v>
      </c>
      <c r="D346" s="419"/>
      <c r="E346" s="415" t="s">
        <v>703</v>
      </c>
      <c r="F346" s="420">
        <v>0.07</v>
      </c>
      <c r="G346" s="386"/>
      <c r="H346" s="266"/>
      <c r="I346" s="386"/>
    </row>
    <row r="347" s="286" customFormat="1" customHeight="1" spans="1:9">
      <c r="A347" s="267">
        <v>0</v>
      </c>
      <c r="B347" s="417" t="s">
        <v>489</v>
      </c>
      <c r="C347" s="419" t="s">
        <v>704</v>
      </c>
      <c r="D347" s="419"/>
      <c r="E347" s="415" t="s">
        <v>132</v>
      </c>
      <c r="F347" s="415">
        <v>12</v>
      </c>
      <c r="G347" s="386"/>
      <c r="H347" s="266"/>
      <c r="I347" s="386"/>
    </row>
    <row r="348" s="286" customFormat="1" customHeight="1" spans="1:9">
      <c r="A348" s="267">
        <v>0</v>
      </c>
      <c r="B348" s="417" t="s">
        <v>489</v>
      </c>
      <c r="C348" s="419" t="s">
        <v>705</v>
      </c>
      <c r="D348" s="419"/>
      <c r="E348" s="415" t="s">
        <v>132</v>
      </c>
      <c r="F348" s="415">
        <v>6</v>
      </c>
      <c r="G348" s="386"/>
      <c r="H348" s="266"/>
      <c r="I348" s="386"/>
    </row>
    <row r="349" s="286" customFormat="1" customHeight="1" spans="1:9">
      <c r="A349" s="267">
        <v>9</v>
      </c>
      <c r="B349" s="417" t="s">
        <v>740</v>
      </c>
      <c r="C349" s="449" t="s">
        <v>741</v>
      </c>
      <c r="D349" s="449"/>
      <c r="E349" s="415" t="s">
        <v>551</v>
      </c>
      <c r="F349" s="415">
        <v>2</v>
      </c>
      <c r="G349" s="386"/>
      <c r="H349" s="394"/>
      <c r="I349" s="386"/>
    </row>
    <row r="350" s="286" customFormat="1" customHeight="1" spans="1:9">
      <c r="A350" s="267"/>
      <c r="B350" s="417" t="s">
        <v>489</v>
      </c>
      <c r="C350" s="449" t="s">
        <v>742</v>
      </c>
      <c r="D350" s="449"/>
      <c r="E350" s="415" t="s">
        <v>132</v>
      </c>
      <c r="F350" s="415">
        <v>20</v>
      </c>
      <c r="G350" s="386"/>
      <c r="H350" s="394"/>
      <c r="I350" s="305"/>
    </row>
    <row r="351" s="320" customFormat="1" customHeight="1" spans="1:9">
      <c r="A351" s="144" t="s">
        <v>574</v>
      </c>
      <c r="B351" s="144"/>
      <c r="C351" s="338" t="s">
        <v>575</v>
      </c>
      <c r="D351" s="338"/>
      <c r="E351" s="338"/>
      <c r="F351" s="337"/>
      <c r="G351" s="337"/>
      <c r="H351" s="337"/>
      <c r="I351" s="337"/>
    </row>
    <row r="352" s="286" customFormat="1" customHeight="1" spans="1:9">
      <c r="A352" s="267"/>
      <c r="B352" s="303">
        <v>0</v>
      </c>
      <c r="C352" s="414" t="s">
        <v>747</v>
      </c>
      <c r="D352" s="414"/>
      <c r="E352" s="415"/>
      <c r="F352" s="415"/>
      <c r="G352" s="386"/>
      <c r="H352" s="394"/>
      <c r="I352" s="305"/>
    </row>
    <row r="353" s="286" customFormat="1" customHeight="1" spans="1:9">
      <c r="A353" s="267" t="s">
        <v>61</v>
      </c>
      <c r="B353" s="303" t="s">
        <v>61</v>
      </c>
      <c r="C353" s="417" t="s">
        <v>688</v>
      </c>
      <c r="D353" s="417"/>
      <c r="E353" s="415" t="s">
        <v>61</v>
      </c>
      <c r="F353" s="415" t="s">
        <v>61</v>
      </c>
      <c r="G353" s="386"/>
      <c r="H353" s="394"/>
      <c r="I353" s="305"/>
    </row>
    <row r="354" s="286" customFormat="1" customHeight="1" spans="1:9">
      <c r="A354" s="267">
        <v>1</v>
      </c>
      <c r="B354" s="417" t="s">
        <v>689</v>
      </c>
      <c r="C354" s="419" t="s">
        <v>690</v>
      </c>
      <c r="D354" s="419"/>
      <c r="E354" s="415" t="s">
        <v>31</v>
      </c>
      <c r="F354" s="415">
        <v>1</v>
      </c>
      <c r="G354" s="386"/>
      <c r="H354" s="266"/>
      <c r="I354" s="386"/>
    </row>
    <row r="355" s="286" customFormat="1" customHeight="1" spans="1:9">
      <c r="A355" s="267">
        <v>2</v>
      </c>
      <c r="B355" s="417" t="s">
        <v>691</v>
      </c>
      <c r="C355" s="419" t="s">
        <v>692</v>
      </c>
      <c r="D355" s="419"/>
      <c r="E355" s="415" t="s">
        <v>31</v>
      </c>
      <c r="F355" s="415">
        <v>1</v>
      </c>
      <c r="G355" s="421"/>
      <c r="H355" s="266"/>
      <c r="I355" s="386"/>
    </row>
    <row r="356" s="286" customFormat="1" customHeight="1" spans="1:9">
      <c r="A356" s="267">
        <v>3</v>
      </c>
      <c r="B356" s="417" t="s">
        <v>693</v>
      </c>
      <c r="C356" s="419" t="s">
        <v>694</v>
      </c>
      <c r="D356" s="419"/>
      <c r="E356" s="415" t="s">
        <v>31</v>
      </c>
      <c r="F356" s="415">
        <v>1</v>
      </c>
      <c r="G356" s="421"/>
      <c r="H356" s="266"/>
      <c r="I356" s="386"/>
    </row>
    <row r="357" s="286" customFormat="1" customHeight="1" spans="1:9">
      <c r="A357" s="267">
        <v>4</v>
      </c>
      <c r="B357" s="417" t="s">
        <v>695</v>
      </c>
      <c r="C357" s="419" t="s">
        <v>696</v>
      </c>
      <c r="D357" s="419"/>
      <c r="E357" s="415" t="s">
        <v>497</v>
      </c>
      <c r="F357" s="415">
        <v>0.35</v>
      </c>
      <c r="G357" s="421"/>
      <c r="H357" s="436"/>
      <c r="I357" s="386"/>
    </row>
    <row r="358" s="286" customFormat="1" customHeight="1" spans="1:9">
      <c r="A358" s="267">
        <v>0</v>
      </c>
      <c r="B358" s="417" t="s">
        <v>489</v>
      </c>
      <c r="C358" s="419" t="s">
        <v>696</v>
      </c>
      <c r="D358" s="419"/>
      <c r="E358" s="415" t="s">
        <v>132</v>
      </c>
      <c r="F358" s="415">
        <v>355.25</v>
      </c>
      <c r="G358" s="421"/>
      <c r="H358" s="266"/>
      <c r="I358" s="386"/>
    </row>
    <row r="359" s="286" customFormat="1" customHeight="1" spans="1:9">
      <c r="A359" s="267">
        <v>5</v>
      </c>
      <c r="B359" s="417" t="s">
        <v>667</v>
      </c>
      <c r="C359" s="419" t="s">
        <v>697</v>
      </c>
      <c r="D359" s="419"/>
      <c r="E359" s="415" t="s">
        <v>497</v>
      </c>
      <c r="F359" s="415">
        <v>0.01</v>
      </c>
      <c r="G359" s="421"/>
      <c r="H359" s="266"/>
      <c r="I359" s="386"/>
    </row>
    <row r="360" s="286" customFormat="1" customHeight="1" spans="1:9">
      <c r="A360" s="267">
        <v>0</v>
      </c>
      <c r="B360" s="417" t="s">
        <v>489</v>
      </c>
      <c r="C360" s="419" t="s">
        <v>697</v>
      </c>
      <c r="D360" s="419"/>
      <c r="E360" s="415" t="s">
        <v>132</v>
      </c>
      <c r="F360" s="415">
        <v>10.15</v>
      </c>
      <c r="G360" s="421"/>
      <c r="H360" s="266"/>
      <c r="I360" s="386"/>
    </row>
    <row r="361" s="286" customFormat="1" customHeight="1" spans="1:9">
      <c r="A361" s="267">
        <v>6</v>
      </c>
      <c r="B361" s="417" t="s">
        <v>698</v>
      </c>
      <c r="C361" s="419" t="s">
        <v>699</v>
      </c>
      <c r="D361" s="419"/>
      <c r="E361" s="415" t="s">
        <v>700</v>
      </c>
      <c r="F361" s="415">
        <v>0.3</v>
      </c>
      <c r="G361" s="421"/>
      <c r="H361" s="266"/>
      <c r="I361" s="386"/>
    </row>
    <row r="362" s="286" customFormat="1" customHeight="1" spans="1:9">
      <c r="A362" s="267">
        <v>0</v>
      </c>
      <c r="B362" s="417" t="s">
        <v>489</v>
      </c>
      <c r="C362" s="419" t="s">
        <v>701</v>
      </c>
      <c r="D362" s="419"/>
      <c r="E362" s="415" t="s">
        <v>556</v>
      </c>
      <c r="F362" s="415">
        <v>3</v>
      </c>
      <c r="G362" s="421"/>
      <c r="H362" s="266"/>
      <c r="I362" s="386"/>
    </row>
    <row r="363" s="286" customFormat="1" customHeight="1" spans="1:9">
      <c r="A363" s="267">
        <v>7</v>
      </c>
      <c r="B363" s="417" t="s">
        <v>698</v>
      </c>
      <c r="C363" s="419" t="s">
        <v>699</v>
      </c>
      <c r="D363" s="419"/>
      <c r="E363" s="415" t="s">
        <v>700</v>
      </c>
      <c r="F363" s="415">
        <v>0.2</v>
      </c>
      <c r="G363" s="386"/>
      <c r="H363" s="266"/>
      <c r="I363" s="386"/>
    </row>
    <row r="364" s="286" customFormat="1" customHeight="1" spans="1:9">
      <c r="A364" s="267">
        <v>0</v>
      </c>
      <c r="B364" s="417" t="s">
        <v>489</v>
      </c>
      <c r="C364" s="419" t="s">
        <v>702</v>
      </c>
      <c r="D364" s="419"/>
      <c r="E364" s="415" t="s">
        <v>556</v>
      </c>
      <c r="F364" s="415">
        <v>2</v>
      </c>
      <c r="G364" s="386"/>
      <c r="H364" s="266"/>
      <c r="I364" s="386"/>
    </row>
    <row r="365" s="286" customFormat="1" customHeight="1" spans="1:9">
      <c r="A365" s="267">
        <v>8</v>
      </c>
      <c r="B365" s="417" t="s">
        <v>491</v>
      </c>
      <c r="C365" s="419" t="s">
        <v>492</v>
      </c>
      <c r="D365" s="419"/>
      <c r="E365" s="415" t="s">
        <v>703</v>
      </c>
      <c r="F365" s="420">
        <v>0.03</v>
      </c>
      <c r="G365" s="386"/>
      <c r="H365" s="266"/>
      <c r="I365" s="386"/>
    </row>
    <row r="366" s="286" customFormat="1" customHeight="1" spans="1:9">
      <c r="A366" s="267">
        <v>0</v>
      </c>
      <c r="B366" s="417" t="s">
        <v>489</v>
      </c>
      <c r="C366" s="419" t="s">
        <v>704</v>
      </c>
      <c r="D366" s="419"/>
      <c r="E366" s="415" t="s">
        <v>132</v>
      </c>
      <c r="F366" s="415">
        <v>3</v>
      </c>
      <c r="G366" s="386"/>
      <c r="H366" s="266"/>
      <c r="I366" s="386"/>
    </row>
    <row r="367" s="286" customFormat="1" customHeight="1" spans="1:9">
      <c r="A367" s="267">
        <v>0</v>
      </c>
      <c r="B367" s="417" t="s">
        <v>489</v>
      </c>
      <c r="C367" s="419" t="s">
        <v>705</v>
      </c>
      <c r="D367" s="419"/>
      <c r="E367" s="415" t="s">
        <v>132</v>
      </c>
      <c r="F367" s="415">
        <v>3</v>
      </c>
      <c r="G367" s="386"/>
      <c r="H367" s="266"/>
      <c r="I367" s="386"/>
    </row>
    <row r="368" s="286" customFormat="1" customHeight="1" spans="1:9">
      <c r="A368" s="267">
        <v>9</v>
      </c>
      <c r="B368" s="417" t="s">
        <v>487</v>
      </c>
      <c r="C368" s="419" t="s">
        <v>706</v>
      </c>
      <c r="D368" s="419"/>
      <c r="E368" s="415" t="s">
        <v>143</v>
      </c>
      <c r="F368" s="415">
        <v>1</v>
      </c>
      <c r="G368" s="386"/>
      <c r="H368" s="266"/>
      <c r="I368" s="386"/>
    </row>
    <row r="369" s="286" customFormat="1" customHeight="1" spans="1:9">
      <c r="A369" s="267">
        <v>0</v>
      </c>
      <c r="B369" s="417">
        <v>0</v>
      </c>
      <c r="C369" s="417" t="s">
        <v>707</v>
      </c>
      <c r="D369" s="417"/>
      <c r="E369" s="415" t="s">
        <v>61</v>
      </c>
      <c r="F369" s="415">
        <v>0</v>
      </c>
      <c r="G369" s="386"/>
      <c r="H369" s="266"/>
      <c r="I369" s="386"/>
    </row>
    <row r="370" s="286" customFormat="1" customHeight="1" spans="1:9">
      <c r="A370" s="267">
        <v>1</v>
      </c>
      <c r="B370" s="417" t="s">
        <v>708</v>
      </c>
      <c r="C370" s="419" t="s">
        <v>709</v>
      </c>
      <c r="D370" s="419"/>
      <c r="E370" s="415" t="s">
        <v>710</v>
      </c>
      <c r="F370" s="415">
        <v>2</v>
      </c>
      <c r="G370" s="386"/>
      <c r="H370" s="266"/>
      <c r="I370" s="386"/>
    </row>
    <row r="371" s="286" customFormat="1" customHeight="1" spans="1:9">
      <c r="A371" s="267">
        <v>2</v>
      </c>
      <c r="B371" s="417" t="s">
        <v>711</v>
      </c>
      <c r="C371" s="419" t="s">
        <v>712</v>
      </c>
      <c r="D371" s="419"/>
      <c r="E371" s="415" t="s">
        <v>710</v>
      </c>
      <c r="F371" s="415">
        <v>2</v>
      </c>
      <c r="G371" s="386"/>
      <c r="H371" s="266"/>
      <c r="I371" s="386"/>
    </row>
    <row r="372" s="286" customFormat="1" customHeight="1" spans="1:9">
      <c r="A372" s="267">
        <v>3</v>
      </c>
      <c r="B372" s="417" t="s">
        <v>491</v>
      </c>
      <c r="C372" s="419" t="s">
        <v>713</v>
      </c>
      <c r="D372" s="419"/>
      <c r="E372" s="415" t="s">
        <v>703</v>
      </c>
      <c r="F372" s="420">
        <v>0.02</v>
      </c>
      <c r="G372" s="386"/>
      <c r="H372" s="266"/>
      <c r="I372" s="386"/>
    </row>
    <row r="373" s="286" customFormat="1" customHeight="1" spans="1:9">
      <c r="A373" s="267">
        <v>4</v>
      </c>
      <c r="B373" s="417" t="s">
        <v>744</v>
      </c>
      <c r="C373" s="419" t="s">
        <v>745</v>
      </c>
      <c r="D373" s="419"/>
      <c r="E373" s="415" t="s">
        <v>710</v>
      </c>
      <c r="F373" s="450">
        <v>6</v>
      </c>
      <c r="G373" s="386"/>
      <c r="H373" s="266"/>
      <c r="I373" s="386"/>
    </row>
    <row r="374" s="286" customFormat="1" customHeight="1" spans="1:9">
      <c r="A374" s="267">
        <v>5</v>
      </c>
      <c r="B374" s="417" t="s">
        <v>714</v>
      </c>
      <c r="C374" s="419" t="s">
        <v>715</v>
      </c>
      <c r="D374" s="419"/>
      <c r="E374" s="415" t="s">
        <v>29</v>
      </c>
      <c r="F374" s="415">
        <v>1</v>
      </c>
      <c r="G374" s="386"/>
      <c r="H374" s="266"/>
      <c r="I374" s="386"/>
    </row>
    <row r="375" s="286" customFormat="1" customHeight="1" spans="1:9">
      <c r="A375" s="267">
        <v>0</v>
      </c>
      <c r="B375" s="417" t="s">
        <v>489</v>
      </c>
      <c r="C375" s="419" t="s">
        <v>716</v>
      </c>
      <c r="D375" s="419"/>
      <c r="E375" s="415" t="s">
        <v>710</v>
      </c>
      <c r="F375" s="415">
        <v>2</v>
      </c>
      <c r="G375" s="386"/>
      <c r="H375" s="266"/>
      <c r="I375" s="386"/>
    </row>
    <row r="376" s="286" customFormat="1" customHeight="1" spans="1:9">
      <c r="A376" s="267">
        <v>6</v>
      </c>
      <c r="B376" s="417" t="s">
        <v>717</v>
      </c>
      <c r="C376" s="419" t="s">
        <v>718</v>
      </c>
      <c r="D376" s="419"/>
      <c r="E376" s="415" t="s">
        <v>497</v>
      </c>
      <c r="F376" s="415">
        <v>0.01</v>
      </c>
      <c r="G376" s="386"/>
      <c r="H376" s="266"/>
      <c r="I376" s="386"/>
    </row>
    <row r="377" s="286" customFormat="1" customHeight="1" spans="1:9">
      <c r="A377" s="267">
        <v>0</v>
      </c>
      <c r="B377" s="417" t="s">
        <v>489</v>
      </c>
      <c r="C377" s="419" t="s">
        <v>718</v>
      </c>
      <c r="D377" s="419"/>
      <c r="E377" s="415" t="s">
        <v>132</v>
      </c>
      <c r="F377" s="415">
        <v>10.15</v>
      </c>
      <c r="G377" s="421"/>
      <c r="H377" s="272"/>
      <c r="I377" s="386"/>
    </row>
    <row r="378" s="286" customFormat="1" customHeight="1" spans="1:9">
      <c r="A378" s="267">
        <v>7</v>
      </c>
      <c r="B378" s="417" t="s">
        <v>717</v>
      </c>
      <c r="C378" s="419" t="s">
        <v>719</v>
      </c>
      <c r="D378" s="419"/>
      <c r="E378" s="415" t="s">
        <v>497</v>
      </c>
      <c r="F378" s="446">
        <v>0.75</v>
      </c>
      <c r="G378" s="386"/>
      <c r="H378" s="272"/>
      <c r="I378" s="386"/>
    </row>
    <row r="379" s="286" customFormat="1" customHeight="1" spans="1:9">
      <c r="A379" s="267">
        <v>0</v>
      </c>
      <c r="B379" s="417" t="s">
        <v>489</v>
      </c>
      <c r="C379" s="419" t="s">
        <v>719</v>
      </c>
      <c r="D379" s="419"/>
      <c r="E379" s="415" t="s">
        <v>132</v>
      </c>
      <c r="F379" s="415">
        <v>761.25</v>
      </c>
      <c r="G379" s="421"/>
      <c r="H379" s="272"/>
      <c r="I379" s="386"/>
    </row>
    <row r="380" s="286" customFormat="1" customHeight="1" spans="1:9">
      <c r="A380" s="267">
        <v>7</v>
      </c>
      <c r="B380" s="417" t="s">
        <v>717</v>
      </c>
      <c r="C380" s="419" t="s">
        <v>746</v>
      </c>
      <c r="D380" s="419"/>
      <c r="E380" s="415" t="s">
        <v>497</v>
      </c>
      <c r="F380" s="446">
        <v>0.05</v>
      </c>
      <c r="G380" s="386"/>
      <c r="H380" s="272"/>
      <c r="I380" s="386"/>
    </row>
    <row r="381" s="286" customFormat="1" customHeight="1" spans="1:9">
      <c r="A381" s="267">
        <v>0</v>
      </c>
      <c r="B381" s="417" t="s">
        <v>489</v>
      </c>
      <c r="C381" s="419" t="s">
        <v>746</v>
      </c>
      <c r="D381" s="419"/>
      <c r="E381" s="415" t="s">
        <v>132</v>
      </c>
      <c r="F381" s="415">
        <v>50.75</v>
      </c>
      <c r="G381" s="421"/>
      <c r="H381" s="272"/>
      <c r="I381" s="386"/>
    </row>
    <row r="382" s="286" customFormat="1" customHeight="1" spans="1:9">
      <c r="A382" s="267">
        <v>8</v>
      </c>
      <c r="B382" s="417" t="s">
        <v>717</v>
      </c>
      <c r="C382" s="419" t="s">
        <v>720</v>
      </c>
      <c r="D382" s="419"/>
      <c r="E382" s="415" t="s">
        <v>497</v>
      </c>
      <c r="F382" s="446">
        <v>0.35</v>
      </c>
      <c r="G382" s="386"/>
      <c r="H382" s="272"/>
      <c r="I382" s="386"/>
    </row>
    <row r="383" s="286" customFormat="1" customHeight="1" spans="1:9">
      <c r="A383" s="267">
        <v>0</v>
      </c>
      <c r="B383" s="417" t="s">
        <v>489</v>
      </c>
      <c r="C383" s="419" t="s">
        <v>720</v>
      </c>
      <c r="D383" s="419"/>
      <c r="E383" s="415" t="s">
        <v>132</v>
      </c>
      <c r="F383" s="415">
        <v>355.25</v>
      </c>
      <c r="G383" s="421"/>
      <c r="H383" s="272"/>
      <c r="I383" s="386"/>
    </row>
    <row r="384" s="286" customFormat="1" customHeight="1" spans="1:9">
      <c r="A384" s="267">
        <v>9</v>
      </c>
      <c r="B384" s="417" t="s">
        <v>698</v>
      </c>
      <c r="C384" s="419" t="s">
        <v>699</v>
      </c>
      <c r="D384" s="419"/>
      <c r="E384" s="415" t="s">
        <v>700</v>
      </c>
      <c r="F384" s="415">
        <v>1.6</v>
      </c>
      <c r="G384" s="386"/>
      <c r="H384" s="266"/>
      <c r="I384" s="386"/>
    </row>
    <row r="385" s="286" customFormat="1" customHeight="1" spans="1:9">
      <c r="A385" s="267">
        <v>0</v>
      </c>
      <c r="B385" s="417" t="s">
        <v>489</v>
      </c>
      <c r="C385" s="419" t="s">
        <v>702</v>
      </c>
      <c r="D385" s="419"/>
      <c r="E385" s="415" t="s">
        <v>556</v>
      </c>
      <c r="F385" s="415">
        <v>16</v>
      </c>
      <c r="G385" s="386"/>
      <c r="H385" s="266"/>
      <c r="I385" s="386"/>
    </row>
    <row r="386" s="286" customFormat="1" customHeight="1" spans="1:9">
      <c r="A386" s="267">
        <v>10</v>
      </c>
      <c r="B386" s="417" t="s">
        <v>491</v>
      </c>
      <c r="C386" s="419" t="s">
        <v>492</v>
      </c>
      <c r="D386" s="419"/>
      <c r="E386" s="415" t="s">
        <v>703</v>
      </c>
      <c r="F386" s="420">
        <v>0.09</v>
      </c>
      <c r="G386" s="386"/>
      <c r="H386" s="266"/>
      <c r="I386" s="386"/>
    </row>
    <row r="387" s="286" customFormat="1" customHeight="1" spans="1:9">
      <c r="A387" s="267">
        <v>0</v>
      </c>
      <c r="B387" s="417" t="s">
        <v>489</v>
      </c>
      <c r="C387" s="419" t="s">
        <v>704</v>
      </c>
      <c r="D387" s="419"/>
      <c r="E387" s="415" t="s">
        <v>132</v>
      </c>
      <c r="F387" s="415">
        <v>18</v>
      </c>
      <c r="G387" s="386"/>
      <c r="H387" s="266"/>
      <c r="I387" s="386"/>
    </row>
    <row r="388" s="286" customFormat="1" customHeight="1" spans="1:9">
      <c r="A388" s="267">
        <v>0</v>
      </c>
      <c r="B388" s="417" t="s">
        <v>489</v>
      </c>
      <c r="C388" s="419" t="s">
        <v>705</v>
      </c>
      <c r="D388" s="419"/>
      <c r="E388" s="415" t="s">
        <v>132</v>
      </c>
      <c r="F388" s="415">
        <v>6</v>
      </c>
      <c r="G388" s="386"/>
      <c r="H388" s="266"/>
      <c r="I388" s="386"/>
    </row>
    <row r="389" s="286" customFormat="1" customHeight="1" spans="1:9">
      <c r="A389" s="267">
        <v>11</v>
      </c>
      <c r="B389" s="417" t="s">
        <v>721</v>
      </c>
      <c r="C389" s="419" t="s">
        <v>722</v>
      </c>
      <c r="D389" s="419"/>
      <c r="E389" s="415" t="s">
        <v>497</v>
      </c>
      <c r="F389" s="415">
        <v>0.35</v>
      </c>
      <c r="G389" s="386"/>
      <c r="H389" s="266"/>
      <c r="I389" s="386"/>
    </row>
    <row r="390" s="286" customFormat="1" customHeight="1" spans="1:9">
      <c r="A390" s="267">
        <v>12</v>
      </c>
      <c r="B390" s="417" t="s">
        <v>723</v>
      </c>
      <c r="C390" s="419" t="s">
        <v>724</v>
      </c>
      <c r="D390" s="419"/>
      <c r="E390" s="415" t="s">
        <v>497</v>
      </c>
      <c r="F390" s="415">
        <v>0.35</v>
      </c>
      <c r="G390" s="386"/>
      <c r="H390" s="266"/>
      <c r="I390" s="386"/>
    </row>
    <row r="391" s="286" customFormat="1" customHeight="1" spans="1:9">
      <c r="A391" s="267">
        <v>0</v>
      </c>
      <c r="B391" s="417">
        <v>0</v>
      </c>
      <c r="C391" s="417" t="s">
        <v>725</v>
      </c>
      <c r="D391" s="417"/>
      <c r="E391" s="415" t="s">
        <v>61</v>
      </c>
      <c r="F391" s="446">
        <v>0</v>
      </c>
      <c r="G391" s="386"/>
      <c r="H391" s="266"/>
      <c r="I391" s="386"/>
    </row>
    <row r="392" s="286" customFormat="1" ht="38.25" customHeight="1" spans="1:9">
      <c r="A392" s="267">
        <v>1</v>
      </c>
      <c r="B392" s="417" t="s">
        <v>726</v>
      </c>
      <c r="C392" s="447" t="s">
        <v>727</v>
      </c>
      <c r="D392" s="447"/>
      <c r="E392" s="415" t="s">
        <v>29</v>
      </c>
      <c r="F392" s="446">
        <v>2</v>
      </c>
      <c r="G392" s="386"/>
      <c r="H392" s="266"/>
      <c r="I392" s="386"/>
    </row>
    <row r="393" s="286" customFormat="1" customHeight="1" spans="1:9">
      <c r="A393" s="267">
        <v>2</v>
      </c>
      <c r="B393" s="417" t="s">
        <v>728</v>
      </c>
      <c r="C393" s="419" t="s">
        <v>729</v>
      </c>
      <c r="D393" s="419"/>
      <c r="E393" s="415" t="s">
        <v>31</v>
      </c>
      <c r="F393" s="446">
        <v>2</v>
      </c>
      <c r="G393" s="386"/>
      <c r="H393" s="266"/>
      <c r="I393" s="386"/>
    </row>
    <row r="394" s="286" customFormat="1" customHeight="1" spans="1:9">
      <c r="A394" s="267">
        <v>0</v>
      </c>
      <c r="B394" s="417" t="s">
        <v>489</v>
      </c>
      <c r="C394" s="419" t="s">
        <v>730</v>
      </c>
      <c r="D394" s="419"/>
      <c r="E394" s="415" t="s">
        <v>31</v>
      </c>
      <c r="F394" s="446">
        <v>1</v>
      </c>
      <c r="G394" s="386"/>
      <c r="H394" s="266"/>
      <c r="I394" s="386"/>
    </row>
    <row r="395" s="286" customFormat="1" customHeight="1" spans="1:9">
      <c r="A395" s="267">
        <v>0</v>
      </c>
      <c r="B395" s="417" t="s">
        <v>489</v>
      </c>
      <c r="C395" s="419" t="s">
        <v>731</v>
      </c>
      <c r="D395" s="419"/>
      <c r="E395" s="415" t="s">
        <v>710</v>
      </c>
      <c r="F395" s="446">
        <v>1</v>
      </c>
      <c r="G395" s="386"/>
      <c r="H395" s="266"/>
      <c r="I395" s="386"/>
    </row>
    <row r="396" s="286" customFormat="1" customHeight="1" spans="1:9">
      <c r="A396" s="267">
        <v>0</v>
      </c>
      <c r="B396" s="417" t="s">
        <v>489</v>
      </c>
      <c r="C396" s="419" t="s">
        <v>732</v>
      </c>
      <c r="D396" s="419"/>
      <c r="E396" s="415" t="s">
        <v>710</v>
      </c>
      <c r="F396" s="446">
        <v>1</v>
      </c>
      <c r="G396" s="386"/>
      <c r="H396" s="266"/>
      <c r="I396" s="386"/>
    </row>
    <row r="397" s="286" customFormat="1" customHeight="1" spans="1:9">
      <c r="A397" s="267">
        <v>0</v>
      </c>
      <c r="B397" s="417" t="s">
        <v>489</v>
      </c>
      <c r="C397" s="419" t="s">
        <v>733</v>
      </c>
      <c r="D397" s="419"/>
      <c r="E397" s="415" t="s">
        <v>556</v>
      </c>
      <c r="F397" s="446">
        <v>1</v>
      </c>
      <c r="G397" s="386"/>
      <c r="H397" s="266"/>
      <c r="I397" s="386"/>
    </row>
    <row r="398" s="286" customFormat="1" customHeight="1" spans="1:9">
      <c r="A398" s="267">
        <v>3</v>
      </c>
      <c r="B398" s="417" t="s">
        <v>717</v>
      </c>
      <c r="C398" s="419" t="s">
        <v>734</v>
      </c>
      <c r="D398" s="419"/>
      <c r="E398" s="415" t="s">
        <v>497</v>
      </c>
      <c r="F398" s="446">
        <v>0.02</v>
      </c>
      <c r="G398" s="386"/>
      <c r="H398" s="266"/>
      <c r="I398" s="386"/>
    </row>
    <row r="399" s="286" customFormat="1" customHeight="1" spans="1:9">
      <c r="A399" s="267">
        <v>4</v>
      </c>
      <c r="B399" s="417" t="s">
        <v>503</v>
      </c>
      <c r="C399" s="419" t="s">
        <v>735</v>
      </c>
      <c r="D399" s="419"/>
      <c r="E399" s="415" t="s">
        <v>497</v>
      </c>
      <c r="F399" s="446">
        <v>0.4</v>
      </c>
      <c r="G399" s="386"/>
      <c r="H399" s="305"/>
      <c r="I399" s="305"/>
    </row>
    <row r="400" s="286" customFormat="1" customHeight="1" spans="1:9">
      <c r="A400" s="267">
        <v>0</v>
      </c>
      <c r="B400" s="417" t="s">
        <v>489</v>
      </c>
      <c r="C400" s="419" t="s">
        <v>504</v>
      </c>
      <c r="D400" s="419"/>
      <c r="E400" s="415" t="s">
        <v>132</v>
      </c>
      <c r="F400" s="446">
        <v>404</v>
      </c>
      <c r="G400" s="386"/>
      <c r="H400" s="448"/>
      <c r="I400" s="305"/>
    </row>
    <row r="401" s="286" customFormat="1" customHeight="1" spans="1:9">
      <c r="A401" s="267">
        <v>5</v>
      </c>
      <c r="B401" s="417" t="s">
        <v>736</v>
      </c>
      <c r="C401" s="419" t="s">
        <v>737</v>
      </c>
      <c r="D401" s="419"/>
      <c r="E401" s="415" t="s">
        <v>738</v>
      </c>
      <c r="F401" s="446">
        <v>8</v>
      </c>
      <c r="G401" s="386"/>
      <c r="H401" s="305"/>
      <c r="I401" s="305"/>
    </row>
    <row r="402" s="286" customFormat="1" customHeight="1" spans="1:9">
      <c r="A402" s="267">
        <v>0</v>
      </c>
      <c r="B402" s="417" t="s">
        <v>489</v>
      </c>
      <c r="C402" s="419" t="s">
        <v>737</v>
      </c>
      <c r="D402" s="419"/>
      <c r="E402" s="415" t="s">
        <v>132</v>
      </c>
      <c r="F402" s="446">
        <v>816</v>
      </c>
      <c r="G402" s="386"/>
      <c r="H402" s="305"/>
      <c r="I402" s="305"/>
    </row>
    <row r="403" s="286" customFormat="1" customHeight="1" spans="1:9">
      <c r="A403" s="267">
        <v>6</v>
      </c>
      <c r="B403" s="417" t="s">
        <v>698</v>
      </c>
      <c r="C403" s="419" t="s">
        <v>699</v>
      </c>
      <c r="D403" s="419"/>
      <c r="E403" s="415" t="s">
        <v>700</v>
      </c>
      <c r="F403" s="415">
        <v>0.6</v>
      </c>
      <c r="G403" s="421"/>
      <c r="H403" s="266"/>
      <c r="I403" s="386"/>
    </row>
    <row r="404" s="286" customFormat="1" customHeight="1" spans="1:9">
      <c r="A404" s="267">
        <v>0</v>
      </c>
      <c r="B404" s="417" t="s">
        <v>489</v>
      </c>
      <c r="C404" s="419" t="s">
        <v>702</v>
      </c>
      <c r="D404" s="419"/>
      <c r="E404" s="415" t="s">
        <v>556</v>
      </c>
      <c r="F404" s="415">
        <v>6</v>
      </c>
      <c r="G404" s="421"/>
      <c r="H404" s="266"/>
      <c r="I404" s="386"/>
    </row>
    <row r="405" s="286" customFormat="1" customHeight="1" spans="1:9">
      <c r="A405" s="267">
        <v>7</v>
      </c>
      <c r="B405" s="417" t="s">
        <v>698</v>
      </c>
      <c r="C405" s="419" t="s">
        <v>699</v>
      </c>
      <c r="D405" s="419"/>
      <c r="E405" s="415" t="s">
        <v>700</v>
      </c>
      <c r="F405" s="415">
        <v>0.8</v>
      </c>
      <c r="G405" s="386"/>
      <c r="H405" s="266"/>
      <c r="I405" s="386"/>
    </row>
    <row r="406" s="286" customFormat="1" customHeight="1" spans="1:9">
      <c r="A406" s="267">
        <v>0</v>
      </c>
      <c r="B406" s="417" t="s">
        <v>489</v>
      </c>
      <c r="C406" s="419" t="s">
        <v>739</v>
      </c>
      <c r="D406" s="419"/>
      <c r="E406" s="415" t="s">
        <v>556</v>
      </c>
      <c r="F406" s="415">
        <v>8</v>
      </c>
      <c r="G406" s="386"/>
      <c r="H406" s="266"/>
      <c r="I406" s="386"/>
    </row>
    <row r="407" s="286" customFormat="1" customHeight="1" spans="1:9">
      <c r="A407" s="267">
        <v>8</v>
      </c>
      <c r="B407" s="417" t="s">
        <v>491</v>
      </c>
      <c r="C407" s="419" t="s">
        <v>492</v>
      </c>
      <c r="D407" s="419"/>
      <c r="E407" s="415" t="s">
        <v>703</v>
      </c>
      <c r="F407" s="420">
        <v>0.09</v>
      </c>
      <c r="G407" s="386"/>
      <c r="H407" s="266"/>
      <c r="I407" s="386"/>
    </row>
    <row r="408" s="286" customFormat="1" customHeight="1" spans="1:9">
      <c r="A408" s="267">
        <v>0</v>
      </c>
      <c r="B408" s="417" t="s">
        <v>489</v>
      </c>
      <c r="C408" s="419" t="s">
        <v>704</v>
      </c>
      <c r="D408" s="419"/>
      <c r="E408" s="415" t="s">
        <v>132</v>
      </c>
      <c r="F408" s="415">
        <v>18</v>
      </c>
      <c r="G408" s="386"/>
      <c r="H408" s="266"/>
      <c r="I408" s="386"/>
    </row>
    <row r="409" s="286" customFormat="1" customHeight="1" spans="1:9">
      <c r="A409" s="267">
        <v>0</v>
      </c>
      <c r="B409" s="417" t="s">
        <v>489</v>
      </c>
      <c r="C409" s="419" t="s">
        <v>705</v>
      </c>
      <c r="D409" s="419"/>
      <c r="E409" s="415" t="s">
        <v>132</v>
      </c>
      <c r="F409" s="415">
        <v>6</v>
      </c>
      <c r="G409" s="386"/>
      <c r="H409" s="266"/>
      <c r="I409" s="386"/>
    </row>
    <row r="410" s="286" customFormat="1" customHeight="1" spans="1:9">
      <c r="A410" s="267">
        <v>9</v>
      </c>
      <c r="B410" s="417" t="s">
        <v>740</v>
      </c>
      <c r="C410" s="449" t="s">
        <v>741</v>
      </c>
      <c r="D410" s="449"/>
      <c r="E410" s="415" t="s">
        <v>551</v>
      </c>
      <c r="F410" s="415">
        <v>2</v>
      </c>
      <c r="G410" s="386"/>
      <c r="H410" s="394"/>
      <c r="I410" s="386"/>
    </row>
    <row r="411" s="286" customFormat="1" customHeight="1" spans="1:9">
      <c r="A411" s="267"/>
      <c r="B411" s="417" t="s">
        <v>489</v>
      </c>
      <c r="C411" s="449" t="s">
        <v>742</v>
      </c>
      <c r="D411" s="449"/>
      <c r="E411" s="415" t="s">
        <v>132</v>
      </c>
      <c r="F411" s="415">
        <v>20</v>
      </c>
      <c r="G411" s="386"/>
      <c r="H411" s="394"/>
      <c r="I411" s="305"/>
    </row>
    <row r="412" s="320" customFormat="1" customHeight="1" spans="1:9">
      <c r="A412" s="144" t="s">
        <v>574</v>
      </c>
      <c r="B412" s="144"/>
      <c r="C412" s="338" t="s">
        <v>575</v>
      </c>
      <c r="D412" s="338"/>
      <c r="E412" s="338"/>
      <c r="F412" s="337"/>
      <c r="G412" s="337"/>
      <c r="H412" s="337"/>
      <c r="I412" s="337"/>
    </row>
    <row r="413" s="286" customFormat="1" customHeight="1" spans="1:9">
      <c r="A413" s="267"/>
      <c r="B413" s="303">
        <v>0</v>
      </c>
      <c r="C413" s="414" t="s">
        <v>299</v>
      </c>
      <c r="D413" s="414"/>
      <c r="E413" s="415"/>
      <c r="F413" s="415"/>
      <c r="G413" s="386"/>
      <c r="H413" s="394"/>
      <c r="I413" s="305"/>
    </row>
    <row r="414" s="286" customFormat="1" customHeight="1" spans="1:9">
      <c r="A414" s="267" t="s">
        <v>61</v>
      </c>
      <c r="B414" s="303" t="s">
        <v>61</v>
      </c>
      <c r="C414" s="417" t="s">
        <v>688</v>
      </c>
      <c r="D414" s="417"/>
      <c r="E414" s="415" t="s">
        <v>61</v>
      </c>
      <c r="F414" s="415" t="s">
        <v>61</v>
      </c>
      <c r="G414" s="386"/>
      <c r="H414" s="394"/>
      <c r="I414" s="305"/>
    </row>
    <row r="415" s="286" customFormat="1" customHeight="1" spans="1:9">
      <c r="A415" s="267">
        <v>1</v>
      </c>
      <c r="B415" s="417" t="s">
        <v>689</v>
      </c>
      <c r="C415" s="419" t="s">
        <v>690</v>
      </c>
      <c r="D415" s="419"/>
      <c r="E415" s="415" t="s">
        <v>31</v>
      </c>
      <c r="F415" s="415">
        <v>5</v>
      </c>
      <c r="G415" s="386"/>
      <c r="H415" s="266"/>
      <c r="I415" s="386"/>
    </row>
    <row r="416" s="286" customFormat="1" customHeight="1" spans="1:9">
      <c r="A416" s="267">
        <v>2</v>
      </c>
      <c r="B416" s="417" t="s">
        <v>691</v>
      </c>
      <c r="C416" s="419" t="s">
        <v>692</v>
      </c>
      <c r="D416" s="419"/>
      <c r="E416" s="415" t="s">
        <v>31</v>
      </c>
      <c r="F416" s="415">
        <v>5</v>
      </c>
      <c r="G416" s="421"/>
      <c r="H416" s="266"/>
      <c r="I416" s="386"/>
    </row>
    <row r="417" s="286" customFormat="1" customHeight="1" spans="1:9">
      <c r="A417" s="267">
        <v>3</v>
      </c>
      <c r="B417" s="417" t="s">
        <v>693</v>
      </c>
      <c r="C417" s="419" t="s">
        <v>694</v>
      </c>
      <c r="D417" s="419"/>
      <c r="E417" s="415" t="s">
        <v>31</v>
      </c>
      <c r="F417" s="415">
        <v>5</v>
      </c>
      <c r="G417" s="421"/>
      <c r="H417" s="266"/>
      <c r="I417" s="386"/>
    </row>
    <row r="418" s="286" customFormat="1" customHeight="1" spans="1:9">
      <c r="A418" s="267">
        <v>4</v>
      </c>
      <c r="B418" s="417" t="s">
        <v>695</v>
      </c>
      <c r="C418" s="419" t="s">
        <v>696</v>
      </c>
      <c r="D418" s="419"/>
      <c r="E418" s="415" t="s">
        <v>497</v>
      </c>
      <c r="F418" s="415">
        <v>1.1</v>
      </c>
      <c r="G418" s="421"/>
      <c r="H418" s="436"/>
      <c r="I418" s="386"/>
    </row>
    <row r="419" s="286" customFormat="1" customHeight="1" spans="1:9">
      <c r="A419" s="267">
        <v>0</v>
      </c>
      <c r="B419" s="417" t="s">
        <v>489</v>
      </c>
      <c r="C419" s="419" t="s">
        <v>696</v>
      </c>
      <c r="D419" s="419"/>
      <c r="E419" s="415" t="s">
        <v>132</v>
      </c>
      <c r="F419" s="415">
        <v>1116.5</v>
      </c>
      <c r="G419" s="421"/>
      <c r="H419" s="266"/>
      <c r="I419" s="386"/>
    </row>
    <row r="420" s="286" customFormat="1" customHeight="1" spans="1:9">
      <c r="A420" s="267">
        <v>5</v>
      </c>
      <c r="B420" s="417" t="s">
        <v>667</v>
      </c>
      <c r="C420" s="419" t="s">
        <v>697</v>
      </c>
      <c r="D420" s="419"/>
      <c r="E420" s="415" t="s">
        <v>497</v>
      </c>
      <c r="F420" s="415">
        <v>0.05</v>
      </c>
      <c r="G420" s="421"/>
      <c r="H420" s="266"/>
      <c r="I420" s="386"/>
    </row>
    <row r="421" s="286" customFormat="1" customHeight="1" spans="1:9">
      <c r="A421" s="267">
        <v>0</v>
      </c>
      <c r="B421" s="417" t="s">
        <v>489</v>
      </c>
      <c r="C421" s="419" t="s">
        <v>697</v>
      </c>
      <c r="D421" s="419"/>
      <c r="E421" s="415" t="s">
        <v>132</v>
      </c>
      <c r="F421" s="415">
        <v>50.75</v>
      </c>
      <c r="G421" s="421"/>
      <c r="H421" s="266"/>
      <c r="I421" s="386"/>
    </row>
    <row r="422" s="286" customFormat="1" customHeight="1" spans="1:9">
      <c r="A422" s="267">
        <v>6</v>
      </c>
      <c r="B422" s="417" t="s">
        <v>698</v>
      </c>
      <c r="C422" s="419" t="s">
        <v>699</v>
      </c>
      <c r="D422" s="419"/>
      <c r="E422" s="415" t="s">
        <v>700</v>
      </c>
      <c r="F422" s="415">
        <v>1.5</v>
      </c>
      <c r="G422" s="421"/>
      <c r="H422" s="266"/>
      <c r="I422" s="386"/>
    </row>
    <row r="423" s="286" customFormat="1" customHeight="1" spans="1:9">
      <c r="A423" s="267">
        <v>0</v>
      </c>
      <c r="B423" s="417" t="s">
        <v>489</v>
      </c>
      <c r="C423" s="419" t="s">
        <v>701</v>
      </c>
      <c r="D423" s="419"/>
      <c r="E423" s="415" t="s">
        <v>556</v>
      </c>
      <c r="F423" s="415">
        <v>15</v>
      </c>
      <c r="G423" s="421"/>
      <c r="H423" s="266"/>
      <c r="I423" s="386"/>
    </row>
    <row r="424" s="286" customFormat="1" customHeight="1" spans="1:9">
      <c r="A424" s="267">
        <v>7</v>
      </c>
      <c r="B424" s="417" t="s">
        <v>698</v>
      </c>
      <c r="C424" s="419" t="s">
        <v>699</v>
      </c>
      <c r="D424" s="419"/>
      <c r="E424" s="415" t="s">
        <v>700</v>
      </c>
      <c r="F424" s="415">
        <v>1</v>
      </c>
      <c r="G424" s="386"/>
      <c r="H424" s="266"/>
      <c r="I424" s="386"/>
    </row>
    <row r="425" s="286" customFormat="1" customHeight="1" spans="1:9">
      <c r="A425" s="267">
        <v>0</v>
      </c>
      <c r="B425" s="417" t="s">
        <v>489</v>
      </c>
      <c r="C425" s="419" t="s">
        <v>702</v>
      </c>
      <c r="D425" s="419"/>
      <c r="E425" s="415" t="s">
        <v>556</v>
      </c>
      <c r="F425" s="415">
        <v>10</v>
      </c>
      <c r="G425" s="386"/>
      <c r="H425" s="266"/>
      <c r="I425" s="386"/>
    </row>
    <row r="426" s="286" customFormat="1" customHeight="1" spans="1:9">
      <c r="A426" s="267">
        <v>8</v>
      </c>
      <c r="B426" s="417" t="s">
        <v>491</v>
      </c>
      <c r="C426" s="419" t="s">
        <v>492</v>
      </c>
      <c r="D426" s="419"/>
      <c r="E426" s="415" t="s">
        <v>703</v>
      </c>
      <c r="F426" s="420">
        <v>0.2</v>
      </c>
      <c r="G426" s="386"/>
      <c r="H426" s="266"/>
      <c r="I426" s="386"/>
    </row>
    <row r="427" s="286" customFormat="1" customHeight="1" spans="1:9">
      <c r="A427" s="267">
        <v>0</v>
      </c>
      <c r="B427" s="417" t="s">
        <v>489</v>
      </c>
      <c r="C427" s="419" t="s">
        <v>704</v>
      </c>
      <c r="D427" s="419"/>
      <c r="E427" s="415" t="s">
        <v>132</v>
      </c>
      <c r="F427" s="415">
        <v>36</v>
      </c>
      <c r="G427" s="386"/>
      <c r="H427" s="266"/>
      <c r="I427" s="386"/>
    </row>
    <row r="428" s="286" customFormat="1" customHeight="1" spans="1:9">
      <c r="A428" s="267">
        <v>0</v>
      </c>
      <c r="B428" s="417" t="s">
        <v>489</v>
      </c>
      <c r="C428" s="419" t="s">
        <v>705</v>
      </c>
      <c r="D428" s="419"/>
      <c r="E428" s="415" t="s">
        <v>132</v>
      </c>
      <c r="F428" s="415">
        <v>15</v>
      </c>
      <c r="G428" s="386"/>
      <c r="H428" s="266"/>
      <c r="I428" s="386"/>
    </row>
    <row r="429" s="286" customFormat="1" customHeight="1" spans="1:9">
      <c r="A429" s="267">
        <v>9</v>
      </c>
      <c r="B429" s="417" t="s">
        <v>487</v>
      </c>
      <c r="C429" s="419" t="s">
        <v>706</v>
      </c>
      <c r="D429" s="419"/>
      <c r="E429" s="415" t="s">
        <v>143</v>
      </c>
      <c r="F429" s="415">
        <v>1</v>
      </c>
      <c r="G429" s="386"/>
      <c r="H429" s="266"/>
      <c r="I429" s="386"/>
    </row>
    <row r="430" s="286" customFormat="1" customHeight="1" spans="1:9">
      <c r="A430" s="267">
        <v>0</v>
      </c>
      <c r="B430" s="417">
        <v>0</v>
      </c>
      <c r="C430" s="417" t="s">
        <v>707</v>
      </c>
      <c r="D430" s="417"/>
      <c r="E430" s="415" t="s">
        <v>61</v>
      </c>
      <c r="F430" s="415">
        <v>0</v>
      </c>
      <c r="G430" s="386"/>
      <c r="H430" s="266"/>
      <c r="I430" s="386"/>
    </row>
    <row r="431" s="286" customFormat="1" customHeight="1" spans="1:9">
      <c r="A431" s="267">
        <v>1</v>
      </c>
      <c r="B431" s="417" t="s">
        <v>708</v>
      </c>
      <c r="C431" s="419" t="s">
        <v>709</v>
      </c>
      <c r="D431" s="419"/>
      <c r="E431" s="415" t="s">
        <v>710</v>
      </c>
      <c r="F431" s="415">
        <v>5</v>
      </c>
      <c r="G431" s="386"/>
      <c r="H431" s="266"/>
      <c r="I431" s="386"/>
    </row>
    <row r="432" s="286" customFormat="1" customHeight="1" spans="1:9">
      <c r="A432" s="267">
        <v>2</v>
      </c>
      <c r="B432" s="417" t="s">
        <v>711</v>
      </c>
      <c r="C432" s="419" t="s">
        <v>712</v>
      </c>
      <c r="D432" s="419"/>
      <c r="E432" s="415" t="s">
        <v>710</v>
      </c>
      <c r="F432" s="415">
        <v>5</v>
      </c>
      <c r="G432" s="386"/>
      <c r="H432" s="266"/>
      <c r="I432" s="386"/>
    </row>
    <row r="433" s="286" customFormat="1" customHeight="1" spans="1:9">
      <c r="A433" s="267">
        <v>3</v>
      </c>
      <c r="B433" s="417" t="s">
        <v>491</v>
      </c>
      <c r="C433" s="419" t="s">
        <v>713</v>
      </c>
      <c r="D433" s="419"/>
      <c r="E433" s="415" t="s">
        <v>703</v>
      </c>
      <c r="F433" s="420">
        <v>0.05</v>
      </c>
      <c r="G433" s="386"/>
      <c r="H433" s="266"/>
      <c r="I433" s="386"/>
    </row>
    <row r="434" s="286" customFormat="1" customHeight="1" spans="1:9">
      <c r="A434" s="267">
        <v>4</v>
      </c>
      <c r="B434" s="417" t="s">
        <v>714</v>
      </c>
      <c r="C434" s="419" t="s">
        <v>715</v>
      </c>
      <c r="D434" s="419"/>
      <c r="E434" s="415" t="s">
        <v>29</v>
      </c>
      <c r="F434" s="415">
        <v>1</v>
      </c>
      <c r="G434" s="386"/>
      <c r="H434" s="266"/>
      <c r="I434" s="386"/>
    </row>
    <row r="435" s="286" customFormat="1" customHeight="1" spans="1:9">
      <c r="A435" s="267">
        <v>0</v>
      </c>
      <c r="B435" s="417" t="s">
        <v>489</v>
      </c>
      <c r="C435" s="419" t="s">
        <v>716</v>
      </c>
      <c r="D435" s="419"/>
      <c r="E435" s="415" t="s">
        <v>710</v>
      </c>
      <c r="F435" s="415">
        <v>1</v>
      </c>
      <c r="G435" s="386"/>
      <c r="H435" s="266"/>
      <c r="I435" s="386"/>
    </row>
    <row r="436" s="286" customFormat="1" customHeight="1" spans="1:9">
      <c r="A436" s="267">
        <v>5</v>
      </c>
      <c r="B436" s="417" t="s">
        <v>717</v>
      </c>
      <c r="C436" s="419" t="s">
        <v>718</v>
      </c>
      <c r="D436" s="419"/>
      <c r="E436" s="415" t="s">
        <v>497</v>
      </c>
      <c r="F436" s="415">
        <v>0.3</v>
      </c>
      <c r="G436" s="386"/>
      <c r="H436" s="266"/>
      <c r="I436" s="386"/>
    </row>
    <row r="437" s="286" customFormat="1" customHeight="1" spans="1:9">
      <c r="A437" s="267">
        <v>0</v>
      </c>
      <c r="B437" s="417" t="s">
        <v>489</v>
      </c>
      <c r="C437" s="419" t="s">
        <v>718</v>
      </c>
      <c r="D437" s="419"/>
      <c r="E437" s="415" t="s">
        <v>132</v>
      </c>
      <c r="F437" s="415">
        <v>304.5</v>
      </c>
      <c r="G437" s="421"/>
      <c r="H437" s="272"/>
      <c r="I437" s="386"/>
    </row>
    <row r="438" s="286" customFormat="1" customHeight="1" spans="1:9">
      <c r="A438" s="267">
        <v>6</v>
      </c>
      <c r="B438" s="417" t="s">
        <v>717</v>
      </c>
      <c r="C438" s="419" t="s">
        <v>719</v>
      </c>
      <c r="D438" s="419"/>
      <c r="E438" s="415" t="s">
        <v>497</v>
      </c>
      <c r="F438" s="446">
        <v>1.6</v>
      </c>
      <c r="G438" s="386"/>
      <c r="H438" s="272"/>
      <c r="I438" s="386"/>
    </row>
    <row r="439" s="286" customFormat="1" customHeight="1" spans="1:9">
      <c r="A439" s="267">
        <v>0</v>
      </c>
      <c r="B439" s="417" t="s">
        <v>489</v>
      </c>
      <c r="C439" s="419" t="s">
        <v>719</v>
      </c>
      <c r="D439" s="419"/>
      <c r="E439" s="415" t="s">
        <v>132</v>
      </c>
      <c r="F439" s="415">
        <v>1624</v>
      </c>
      <c r="G439" s="421"/>
      <c r="H439" s="272"/>
      <c r="I439" s="386"/>
    </row>
    <row r="440" s="286" customFormat="1" customHeight="1" spans="1:9">
      <c r="A440" s="267">
        <v>7</v>
      </c>
      <c r="B440" s="417" t="s">
        <v>717</v>
      </c>
      <c r="C440" s="419" t="s">
        <v>720</v>
      </c>
      <c r="D440" s="419"/>
      <c r="E440" s="415" t="s">
        <v>497</v>
      </c>
      <c r="F440" s="446">
        <v>0.8</v>
      </c>
      <c r="G440" s="386"/>
      <c r="H440" s="272"/>
      <c r="I440" s="386"/>
    </row>
    <row r="441" s="286" customFormat="1" customHeight="1" spans="1:9">
      <c r="A441" s="267">
        <v>0</v>
      </c>
      <c r="B441" s="417" t="s">
        <v>489</v>
      </c>
      <c r="C441" s="419" t="s">
        <v>720</v>
      </c>
      <c r="D441" s="419"/>
      <c r="E441" s="415" t="s">
        <v>132</v>
      </c>
      <c r="F441" s="415">
        <v>812</v>
      </c>
      <c r="G441" s="421"/>
      <c r="H441" s="272"/>
      <c r="I441" s="386"/>
    </row>
    <row r="442" s="286" customFormat="1" customHeight="1" spans="1:9">
      <c r="A442" s="267">
        <v>8</v>
      </c>
      <c r="B442" s="417" t="s">
        <v>698</v>
      </c>
      <c r="C442" s="419" t="s">
        <v>699</v>
      </c>
      <c r="D442" s="419"/>
      <c r="E442" s="415" t="s">
        <v>700</v>
      </c>
      <c r="F442" s="415">
        <v>1</v>
      </c>
      <c r="G442" s="386"/>
      <c r="H442" s="266"/>
      <c r="I442" s="386"/>
    </row>
    <row r="443" s="286" customFormat="1" customHeight="1" spans="1:9">
      <c r="A443" s="267">
        <v>0</v>
      </c>
      <c r="B443" s="417" t="s">
        <v>489</v>
      </c>
      <c r="C443" s="419" t="s">
        <v>702</v>
      </c>
      <c r="D443" s="419"/>
      <c r="E443" s="415" t="s">
        <v>556</v>
      </c>
      <c r="F443" s="415">
        <v>10</v>
      </c>
      <c r="G443" s="386"/>
      <c r="H443" s="266"/>
      <c r="I443" s="386"/>
    </row>
    <row r="444" s="286" customFormat="1" customHeight="1" spans="1:9">
      <c r="A444" s="267">
        <v>9</v>
      </c>
      <c r="B444" s="417" t="s">
        <v>491</v>
      </c>
      <c r="C444" s="419" t="s">
        <v>492</v>
      </c>
      <c r="D444" s="419"/>
      <c r="E444" s="415" t="s">
        <v>703</v>
      </c>
      <c r="F444" s="420">
        <v>0.16</v>
      </c>
      <c r="G444" s="386"/>
      <c r="H444" s="266"/>
      <c r="I444" s="386"/>
    </row>
    <row r="445" s="286" customFormat="1" customHeight="1" spans="1:9">
      <c r="A445" s="267">
        <v>0</v>
      </c>
      <c r="B445" s="417" t="s">
        <v>489</v>
      </c>
      <c r="C445" s="419" t="s">
        <v>704</v>
      </c>
      <c r="D445" s="419"/>
      <c r="E445" s="415" t="s">
        <v>132</v>
      </c>
      <c r="F445" s="415">
        <v>30</v>
      </c>
      <c r="G445" s="386"/>
      <c r="H445" s="266"/>
      <c r="I445" s="386"/>
    </row>
    <row r="446" s="286" customFormat="1" customHeight="1" spans="1:9">
      <c r="A446" s="267">
        <v>0</v>
      </c>
      <c r="B446" s="417" t="s">
        <v>489</v>
      </c>
      <c r="C446" s="419" t="s">
        <v>705</v>
      </c>
      <c r="D446" s="419"/>
      <c r="E446" s="415" t="s">
        <v>132</v>
      </c>
      <c r="F446" s="415">
        <v>12</v>
      </c>
      <c r="G446" s="386"/>
      <c r="H446" s="266"/>
      <c r="I446" s="386"/>
    </row>
    <row r="447" s="286" customFormat="1" customHeight="1" spans="1:9">
      <c r="A447" s="267">
        <v>10</v>
      </c>
      <c r="B447" s="417" t="s">
        <v>721</v>
      </c>
      <c r="C447" s="419" t="s">
        <v>722</v>
      </c>
      <c r="D447" s="419"/>
      <c r="E447" s="415" t="s">
        <v>497</v>
      </c>
      <c r="F447" s="415">
        <v>0.8</v>
      </c>
      <c r="G447" s="386"/>
      <c r="H447" s="266"/>
      <c r="I447" s="386"/>
    </row>
    <row r="448" s="286" customFormat="1" customHeight="1" spans="1:9">
      <c r="A448" s="267">
        <v>11</v>
      </c>
      <c r="B448" s="417" t="s">
        <v>723</v>
      </c>
      <c r="C448" s="419" t="s">
        <v>724</v>
      </c>
      <c r="D448" s="419"/>
      <c r="E448" s="415" t="s">
        <v>497</v>
      </c>
      <c r="F448" s="415">
        <v>0.8</v>
      </c>
      <c r="G448" s="386"/>
      <c r="H448" s="266"/>
      <c r="I448" s="386"/>
    </row>
    <row r="449" s="286" customFormat="1" customHeight="1" spans="1:9">
      <c r="A449" s="267">
        <v>0</v>
      </c>
      <c r="B449" s="417">
        <v>0</v>
      </c>
      <c r="C449" s="417" t="s">
        <v>725</v>
      </c>
      <c r="D449" s="417"/>
      <c r="E449" s="415" t="s">
        <v>61</v>
      </c>
      <c r="F449" s="446">
        <v>0</v>
      </c>
      <c r="G449" s="386"/>
      <c r="H449" s="266"/>
      <c r="I449" s="386"/>
    </row>
    <row r="450" s="286" customFormat="1" ht="39" customHeight="1" spans="1:9">
      <c r="A450" s="267">
        <v>1</v>
      </c>
      <c r="B450" s="417" t="s">
        <v>726</v>
      </c>
      <c r="C450" s="447" t="s">
        <v>727</v>
      </c>
      <c r="D450" s="447"/>
      <c r="E450" s="415" t="s">
        <v>29</v>
      </c>
      <c r="F450" s="446">
        <v>5</v>
      </c>
      <c r="G450" s="386"/>
      <c r="H450" s="266"/>
      <c r="I450" s="386"/>
    </row>
    <row r="451" s="286" customFormat="1" customHeight="1" spans="1:9">
      <c r="A451" s="267">
        <v>2</v>
      </c>
      <c r="B451" s="417" t="s">
        <v>728</v>
      </c>
      <c r="C451" s="419" t="s">
        <v>729</v>
      </c>
      <c r="D451" s="419"/>
      <c r="E451" s="415" t="s">
        <v>31</v>
      </c>
      <c r="F451" s="446">
        <v>5</v>
      </c>
      <c r="G451" s="386"/>
      <c r="H451" s="266"/>
      <c r="I451" s="386"/>
    </row>
    <row r="452" s="286" customFormat="1" customHeight="1" spans="1:9">
      <c r="A452" s="267">
        <v>0</v>
      </c>
      <c r="B452" s="417" t="s">
        <v>489</v>
      </c>
      <c r="C452" s="419" t="s">
        <v>730</v>
      </c>
      <c r="D452" s="419"/>
      <c r="E452" s="415" t="s">
        <v>31</v>
      </c>
      <c r="F452" s="446">
        <v>1</v>
      </c>
      <c r="G452" s="386"/>
      <c r="H452" s="266"/>
      <c r="I452" s="386"/>
    </row>
    <row r="453" s="286" customFormat="1" customHeight="1" spans="1:9">
      <c r="A453" s="267">
        <v>0</v>
      </c>
      <c r="B453" s="417" t="s">
        <v>489</v>
      </c>
      <c r="C453" s="419" t="s">
        <v>731</v>
      </c>
      <c r="D453" s="419"/>
      <c r="E453" s="415" t="s">
        <v>710</v>
      </c>
      <c r="F453" s="446">
        <v>1</v>
      </c>
      <c r="G453" s="386"/>
      <c r="H453" s="266"/>
      <c r="I453" s="386"/>
    </row>
    <row r="454" s="286" customFormat="1" customHeight="1" spans="1:9">
      <c r="A454" s="267">
        <v>0</v>
      </c>
      <c r="B454" s="417" t="s">
        <v>489</v>
      </c>
      <c r="C454" s="419" t="s">
        <v>732</v>
      </c>
      <c r="D454" s="419"/>
      <c r="E454" s="415" t="s">
        <v>710</v>
      </c>
      <c r="F454" s="446">
        <v>1</v>
      </c>
      <c r="G454" s="386"/>
      <c r="H454" s="266"/>
      <c r="I454" s="386"/>
    </row>
    <row r="455" s="286" customFormat="1" customHeight="1" spans="1:9">
      <c r="A455" s="267">
        <v>0</v>
      </c>
      <c r="B455" s="417" t="s">
        <v>489</v>
      </c>
      <c r="C455" s="419" t="s">
        <v>733</v>
      </c>
      <c r="D455" s="419"/>
      <c r="E455" s="415" t="s">
        <v>556</v>
      </c>
      <c r="F455" s="446">
        <v>1</v>
      </c>
      <c r="G455" s="386"/>
      <c r="H455" s="266"/>
      <c r="I455" s="386"/>
    </row>
    <row r="456" s="286" customFormat="1" customHeight="1" spans="1:9">
      <c r="A456" s="267">
        <v>3</v>
      </c>
      <c r="B456" s="417" t="s">
        <v>717</v>
      </c>
      <c r="C456" s="419" t="s">
        <v>734</v>
      </c>
      <c r="D456" s="419"/>
      <c r="E456" s="415" t="s">
        <v>497</v>
      </c>
      <c r="F456" s="446">
        <v>0.05</v>
      </c>
      <c r="G456" s="386"/>
      <c r="H456" s="266"/>
      <c r="I456" s="386"/>
    </row>
    <row r="457" s="286" customFormat="1" customHeight="1" spans="1:9">
      <c r="A457" s="267">
        <v>4</v>
      </c>
      <c r="B457" s="417" t="s">
        <v>503</v>
      </c>
      <c r="C457" s="419" t="s">
        <v>735</v>
      </c>
      <c r="D457" s="419"/>
      <c r="E457" s="415" t="s">
        <v>497</v>
      </c>
      <c r="F457" s="446">
        <v>1.1</v>
      </c>
      <c r="G457" s="386"/>
      <c r="H457" s="305"/>
      <c r="I457" s="305"/>
    </row>
    <row r="458" s="286" customFormat="1" customHeight="1" spans="1:9">
      <c r="A458" s="267">
        <v>0</v>
      </c>
      <c r="B458" s="417" t="s">
        <v>489</v>
      </c>
      <c r="C458" s="419" t="s">
        <v>504</v>
      </c>
      <c r="D458" s="419"/>
      <c r="E458" s="415" t="s">
        <v>132</v>
      </c>
      <c r="F458" s="446">
        <v>1111</v>
      </c>
      <c r="G458" s="386"/>
      <c r="H458" s="448"/>
      <c r="I458" s="305"/>
    </row>
    <row r="459" s="286" customFormat="1" customHeight="1" spans="1:9">
      <c r="A459" s="267">
        <v>5</v>
      </c>
      <c r="B459" s="417" t="s">
        <v>736</v>
      </c>
      <c r="C459" s="419" t="s">
        <v>737</v>
      </c>
      <c r="D459" s="419"/>
      <c r="E459" s="415" t="s">
        <v>738</v>
      </c>
      <c r="F459" s="446">
        <v>49</v>
      </c>
      <c r="G459" s="386"/>
      <c r="H459" s="305"/>
      <c r="I459" s="305"/>
    </row>
    <row r="460" s="286" customFormat="1" customHeight="1" spans="1:9">
      <c r="A460" s="267">
        <v>0</v>
      </c>
      <c r="B460" s="417" t="s">
        <v>489</v>
      </c>
      <c r="C460" s="419" t="s">
        <v>737</v>
      </c>
      <c r="D460" s="419"/>
      <c r="E460" s="415" t="s">
        <v>132</v>
      </c>
      <c r="F460" s="446">
        <v>4998</v>
      </c>
      <c r="G460" s="386"/>
      <c r="H460" s="305"/>
      <c r="I460" s="305"/>
    </row>
    <row r="461" s="286" customFormat="1" customHeight="1" spans="1:9">
      <c r="A461" s="267">
        <v>6</v>
      </c>
      <c r="B461" s="417" t="s">
        <v>698</v>
      </c>
      <c r="C461" s="419" t="s">
        <v>699</v>
      </c>
      <c r="D461" s="419"/>
      <c r="E461" s="415" t="s">
        <v>700</v>
      </c>
      <c r="F461" s="415">
        <v>1.5</v>
      </c>
      <c r="G461" s="421"/>
      <c r="H461" s="266"/>
      <c r="I461" s="386"/>
    </row>
    <row r="462" s="286" customFormat="1" customHeight="1" spans="1:9">
      <c r="A462" s="267">
        <v>0</v>
      </c>
      <c r="B462" s="417" t="s">
        <v>489</v>
      </c>
      <c r="C462" s="419" t="s">
        <v>702</v>
      </c>
      <c r="D462" s="419"/>
      <c r="E462" s="415" t="s">
        <v>556</v>
      </c>
      <c r="F462" s="415">
        <v>15</v>
      </c>
      <c r="G462" s="421"/>
      <c r="H462" s="266"/>
      <c r="I462" s="386"/>
    </row>
    <row r="463" s="286" customFormat="1" customHeight="1" spans="1:9">
      <c r="A463" s="267">
        <v>7</v>
      </c>
      <c r="B463" s="417" t="s">
        <v>698</v>
      </c>
      <c r="C463" s="419" t="s">
        <v>699</v>
      </c>
      <c r="D463" s="419"/>
      <c r="E463" s="415" t="s">
        <v>700</v>
      </c>
      <c r="F463" s="415">
        <v>2</v>
      </c>
      <c r="G463" s="386"/>
      <c r="H463" s="266"/>
      <c r="I463" s="386"/>
    </row>
    <row r="464" s="286" customFormat="1" customHeight="1" spans="1:9">
      <c r="A464" s="267">
        <v>0</v>
      </c>
      <c r="B464" s="417" t="s">
        <v>489</v>
      </c>
      <c r="C464" s="419" t="s">
        <v>739</v>
      </c>
      <c r="D464" s="419"/>
      <c r="E464" s="415" t="s">
        <v>556</v>
      </c>
      <c r="F464" s="415">
        <v>20</v>
      </c>
      <c r="G464" s="386"/>
      <c r="H464" s="266"/>
      <c r="I464" s="386"/>
    </row>
    <row r="465" s="286" customFormat="1" customHeight="1" spans="1:9">
      <c r="A465" s="267">
        <v>8</v>
      </c>
      <c r="B465" s="417" t="s">
        <v>491</v>
      </c>
      <c r="C465" s="419" t="s">
        <v>492</v>
      </c>
      <c r="D465" s="419"/>
      <c r="E465" s="415" t="s">
        <v>703</v>
      </c>
      <c r="F465" s="420">
        <v>0.26</v>
      </c>
      <c r="G465" s="386"/>
      <c r="H465" s="266"/>
      <c r="I465" s="386"/>
    </row>
    <row r="466" s="286" customFormat="1" customHeight="1" spans="1:9">
      <c r="A466" s="267">
        <v>0</v>
      </c>
      <c r="B466" s="417" t="s">
        <v>489</v>
      </c>
      <c r="C466" s="419" t="s">
        <v>704</v>
      </c>
      <c r="D466" s="419"/>
      <c r="E466" s="415" t="s">
        <v>132</v>
      </c>
      <c r="F466" s="415">
        <v>72</v>
      </c>
      <c r="G466" s="386"/>
      <c r="H466" s="266"/>
      <c r="I466" s="386"/>
    </row>
    <row r="467" s="286" customFormat="1" customHeight="1" spans="1:9">
      <c r="A467" s="267">
        <v>0</v>
      </c>
      <c r="B467" s="417" t="s">
        <v>489</v>
      </c>
      <c r="C467" s="419" t="s">
        <v>705</v>
      </c>
      <c r="D467" s="419"/>
      <c r="E467" s="415" t="s">
        <v>132</v>
      </c>
      <c r="F467" s="415">
        <v>15</v>
      </c>
      <c r="G467" s="386"/>
      <c r="H467" s="266"/>
      <c r="I467" s="386"/>
    </row>
    <row r="468" s="286" customFormat="1" customHeight="1" spans="1:9">
      <c r="A468" s="267">
        <v>9</v>
      </c>
      <c r="B468" s="417" t="s">
        <v>740</v>
      </c>
      <c r="C468" s="449" t="s">
        <v>741</v>
      </c>
      <c r="D468" s="449"/>
      <c r="E468" s="415" t="s">
        <v>551</v>
      </c>
      <c r="F468" s="415">
        <v>5</v>
      </c>
      <c r="G468" s="386"/>
      <c r="H468" s="394"/>
      <c r="I468" s="386"/>
    </row>
    <row r="469" s="286" customFormat="1" customHeight="1" spans="1:9">
      <c r="A469" s="267"/>
      <c r="B469" s="417" t="s">
        <v>489</v>
      </c>
      <c r="C469" s="449" t="s">
        <v>742</v>
      </c>
      <c r="D469" s="449"/>
      <c r="E469" s="415" t="s">
        <v>132</v>
      </c>
      <c r="F469" s="415">
        <v>50</v>
      </c>
      <c r="G469" s="386"/>
      <c r="H469" s="394"/>
      <c r="I469" s="305"/>
    </row>
    <row r="470" s="320" customFormat="1" customHeight="1" spans="1:9">
      <c r="A470" s="144" t="s">
        <v>574</v>
      </c>
      <c r="B470" s="144"/>
      <c r="C470" s="338" t="s">
        <v>575</v>
      </c>
      <c r="D470" s="338"/>
      <c r="E470" s="338"/>
      <c r="F470" s="337"/>
      <c r="G470" s="337"/>
      <c r="H470" s="337"/>
      <c r="I470" s="337"/>
    </row>
    <row r="471" s="286" customFormat="1" customHeight="1" spans="1:9">
      <c r="A471" s="267"/>
      <c r="B471" s="303">
        <v>0</v>
      </c>
      <c r="C471" s="414" t="s">
        <v>214</v>
      </c>
      <c r="D471" s="414"/>
      <c r="E471" s="415"/>
      <c r="F471" s="415"/>
      <c r="G471" s="386"/>
      <c r="H471" s="394"/>
      <c r="I471" s="305"/>
    </row>
    <row r="472" s="286" customFormat="1" customHeight="1" spans="1:9">
      <c r="A472" s="267" t="s">
        <v>61</v>
      </c>
      <c r="B472" s="303" t="s">
        <v>61</v>
      </c>
      <c r="C472" s="417" t="s">
        <v>688</v>
      </c>
      <c r="D472" s="417"/>
      <c r="E472" s="415" t="s">
        <v>61</v>
      </c>
      <c r="F472" s="415" t="s">
        <v>61</v>
      </c>
      <c r="G472" s="386"/>
      <c r="H472" s="394"/>
      <c r="I472" s="305"/>
    </row>
    <row r="473" s="286" customFormat="1" customHeight="1" spans="1:9">
      <c r="A473" s="267">
        <v>1</v>
      </c>
      <c r="B473" s="417" t="s">
        <v>689</v>
      </c>
      <c r="C473" s="419" t="s">
        <v>690</v>
      </c>
      <c r="D473" s="419"/>
      <c r="E473" s="415" t="s">
        <v>31</v>
      </c>
      <c r="F473" s="415">
        <v>2</v>
      </c>
      <c r="G473" s="386"/>
      <c r="H473" s="266"/>
      <c r="I473" s="386"/>
    </row>
    <row r="474" s="286" customFormat="1" customHeight="1" spans="1:9">
      <c r="A474" s="267">
        <v>2</v>
      </c>
      <c r="B474" s="417" t="s">
        <v>691</v>
      </c>
      <c r="C474" s="419" t="s">
        <v>692</v>
      </c>
      <c r="D474" s="419"/>
      <c r="E474" s="415" t="s">
        <v>31</v>
      </c>
      <c r="F474" s="415">
        <v>2</v>
      </c>
      <c r="G474" s="421"/>
      <c r="H474" s="266"/>
      <c r="I474" s="386"/>
    </row>
    <row r="475" s="286" customFormat="1" customHeight="1" spans="1:9">
      <c r="A475" s="267">
        <v>3</v>
      </c>
      <c r="B475" s="417" t="s">
        <v>693</v>
      </c>
      <c r="C475" s="419" t="s">
        <v>694</v>
      </c>
      <c r="D475" s="419"/>
      <c r="E475" s="415" t="s">
        <v>31</v>
      </c>
      <c r="F475" s="415">
        <v>2</v>
      </c>
      <c r="G475" s="421"/>
      <c r="H475" s="266"/>
      <c r="I475" s="386"/>
    </row>
    <row r="476" s="286" customFormat="1" customHeight="1" spans="1:9">
      <c r="A476" s="267">
        <v>4</v>
      </c>
      <c r="B476" s="417" t="s">
        <v>695</v>
      </c>
      <c r="C476" s="419" t="s">
        <v>696</v>
      </c>
      <c r="D476" s="419"/>
      <c r="E476" s="415" t="s">
        <v>497</v>
      </c>
      <c r="F476" s="415">
        <v>0.25</v>
      </c>
      <c r="G476" s="421"/>
      <c r="H476" s="436"/>
      <c r="I476" s="386"/>
    </row>
    <row r="477" s="286" customFormat="1" customHeight="1" spans="1:9">
      <c r="A477" s="267">
        <v>0</v>
      </c>
      <c r="B477" s="417" t="s">
        <v>489</v>
      </c>
      <c r="C477" s="419" t="s">
        <v>696</v>
      </c>
      <c r="D477" s="419"/>
      <c r="E477" s="415" t="s">
        <v>132</v>
      </c>
      <c r="F477" s="415">
        <v>253.75</v>
      </c>
      <c r="G477" s="421"/>
      <c r="H477" s="266"/>
      <c r="I477" s="386"/>
    </row>
    <row r="478" s="286" customFormat="1" customHeight="1" spans="1:9">
      <c r="A478" s="267">
        <v>5</v>
      </c>
      <c r="B478" s="417" t="s">
        <v>667</v>
      </c>
      <c r="C478" s="419" t="s">
        <v>697</v>
      </c>
      <c r="D478" s="419"/>
      <c r="E478" s="415" t="s">
        <v>497</v>
      </c>
      <c r="F478" s="415">
        <v>0.02</v>
      </c>
      <c r="G478" s="421"/>
      <c r="H478" s="266"/>
      <c r="I478" s="386"/>
    </row>
    <row r="479" s="286" customFormat="1" customHeight="1" spans="1:9">
      <c r="A479" s="267">
        <v>0</v>
      </c>
      <c r="B479" s="417" t="s">
        <v>489</v>
      </c>
      <c r="C479" s="419" t="s">
        <v>697</v>
      </c>
      <c r="D479" s="419"/>
      <c r="E479" s="415" t="s">
        <v>132</v>
      </c>
      <c r="F479" s="415">
        <v>20.3</v>
      </c>
      <c r="G479" s="421"/>
      <c r="H479" s="266"/>
      <c r="I479" s="386"/>
    </row>
    <row r="480" s="286" customFormat="1" customHeight="1" spans="1:9">
      <c r="A480" s="267">
        <v>6</v>
      </c>
      <c r="B480" s="417" t="s">
        <v>698</v>
      </c>
      <c r="C480" s="419" t="s">
        <v>699</v>
      </c>
      <c r="D480" s="419"/>
      <c r="E480" s="415" t="s">
        <v>700</v>
      </c>
      <c r="F480" s="415">
        <v>0.6</v>
      </c>
      <c r="G480" s="421"/>
      <c r="H480" s="266"/>
      <c r="I480" s="386"/>
    </row>
    <row r="481" s="286" customFormat="1" customHeight="1" spans="1:9">
      <c r="A481" s="267">
        <v>0</v>
      </c>
      <c r="B481" s="417" t="s">
        <v>489</v>
      </c>
      <c r="C481" s="419" t="s">
        <v>701</v>
      </c>
      <c r="D481" s="419"/>
      <c r="E481" s="415" t="s">
        <v>556</v>
      </c>
      <c r="F481" s="415">
        <v>6</v>
      </c>
      <c r="G481" s="421"/>
      <c r="H481" s="266"/>
      <c r="I481" s="386"/>
    </row>
    <row r="482" s="286" customFormat="1" customHeight="1" spans="1:9">
      <c r="A482" s="267">
        <v>7</v>
      </c>
      <c r="B482" s="417" t="s">
        <v>698</v>
      </c>
      <c r="C482" s="419" t="s">
        <v>699</v>
      </c>
      <c r="D482" s="419"/>
      <c r="E482" s="415" t="s">
        <v>700</v>
      </c>
      <c r="F482" s="415">
        <v>0.4</v>
      </c>
      <c r="G482" s="386"/>
      <c r="H482" s="266"/>
      <c r="I482" s="386"/>
    </row>
    <row r="483" s="286" customFormat="1" customHeight="1" spans="1:9">
      <c r="A483" s="267">
        <v>0</v>
      </c>
      <c r="B483" s="417" t="s">
        <v>489</v>
      </c>
      <c r="C483" s="419" t="s">
        <v>702</v>
      </c>
      <c r="D483" s="419"/>
      <c r="E483" s="415" t="s">
        <v>556</v>
      </c>
      <c r="F483" s="415">
        <v>4</v>
      </c>
      <c r="G483" s="386"/>
      <c r="H483" s="266"/>
      <c r="I483" s="386"/>
    </row>
    <row r="484" s="286" customFormat="1" customHeight="1" spans="1:9">
      <c r="A484" s="267">
        <v>8</v>
      </c>
      <c r="B484" s="417" t="s">
        <v>491</v>
      </c>
      <c r="C484" s="419" t="s">
        <v>492</v>
      </c>
      <c r="D484" s="419"/>
      <c r="E484" s="415" t="s">
        <v>703</v>
      </c>
      <c r="F484" s="420">
        <v>0.09</v>
      </c>
      <c r="G484" s="386"/>
      <c r="H484" s="266"/>
      <c r="I484" s="386"/>
    </row>
    <row r="485" s="286" customFormat="1" customHeight="1" spans="1:9">
      <c r="A485" s="267">
        <v>0</v>
      </c>
      <c r="B485" s="417" t="s">
        <v>489</v>
      </c>
      <c r="C485" s="419" t="s">
        <v>704</v>
      </c>
      <c r="D485" s="419"/>
      <c r="E485" s="415" t="s">
        <v>132</v>
      </c>
      <c r="F485" s="415">
        <v>18</v>
      </c>
      <c r="G485" s="386"/>
      <c r="H485" s="266"/>
      <c r="I485" s="386"/>
    </row>
    <row r="486" s="286" customFormat="1" customHeight="1" spans="1:9">
      <c r="A486" s="267">
        <v>0</v>
      </c>
      <c r="B486" s="417" t="s">
        <v>489</v>
      </c>
      <c r="C486" s="419" t="s">
        <v>705</v>
      </c>
      <c r="D486" s="419"/>
      <c r="E486" s="415" t="s">
        <v>132</v>
      </c>
      <c r="F486" s="415">
        <v>6</v>
      </c>
      <c r="G486" s="386"/>
      <c r="H486" s="266"/>
      <c r="I486" s="386"/>
    </row>
    <row r="487" s="286" customFormat="1" customHeight="1" spans="1:9">
      <c r="A487" s="267">
        <v>9</v>
      </c>
      <c r="B487" s="417" t="s">
        <v>487</v>
      </c>
      <c r="C487" s="419" t="s">
        <v>706</v>
      </c>
      <c r="D487" s="419"/>
      <c r="E487" s="415" t="s">
        <v>143</v>
      </c>
      <c r="F487" s="415">
        <v>1</v>
      </c>
      <c r="G487" s="386"/>
      <c r="H487" s="266"/>
      <c r="I487" s="386"/>
    </row>
    <row r="488" s="286" customFormat="1" customHeight="1" spans="1:9">
      <c r="A488" s="267">
        <v>0</v>
      </c>
      <c r="B488" s="417">
        <v>0</v>
      </c>
      <c r="C488" s="417" t="s">
        <v>707</v>
      </c>
      <c r="D488" s="417"/>
      <c r="E488" s="415" t="s">
        <v>61</v>
      </c>
      <c r="F488" s="415">
        <v>0</v>
      </c>
      <c r="G488" s="386"/>
      <c r="H488" s="266"/>
      <c r="I488" s="386"/>
    </row>
    <row r="489" s="286" customFormat="1" customHeight="1" spans="1:9">
      <c r="A489" s="267">
        <v>1</v>
      </c>
      <c r="B489" s="417" t="s">
        <v>708</v>
      </c>
      <c r="C489" s="419" t="s">
        <v>709</v>
      </c>
      <c r="D489" s="419"/>
      <c r="E489" s="415" t="s">
        <v>710</v>
      </c>
      <c r="F489" s="415">
        <v>2</v>
      </c>
      <c r="G489" s="386"/>
      <c r="H489" s="266"/>
      <c r="I489" s="386"/>
    </row>
    <row r="490" s="286" customFormat="1" customHeight="1" spans="1:9">
      <c r="A490" s="267">
        <v>2</v>
      </c>
      <c r="B490" s="417" t="s">
        <v>711</v>
      </c>
      <c r="C490" s="419" t="s">
        <v>712</v>
      </c>
      <c r="D490" s="419"/>
      <c r="E490" s="415" t="s">
        <v>710</v>
      </c>
      <c r="F490" s="415">
        <v>2</v>
      </c>
      <c r="G490" s="386"/>
      <c r="H490" s="266"/>
      <c r="I490" s="386"/>
    </row>
    <row r="491" s="286" customFormat="1" customHeight="1" spans="1:9">
      <c r="A491" s="267">
        <v>3</v>
      </c>
      <c r="B491" s="417" t="s">
        <v>491</v>
      </c>
      <c r="C491" s="419" t="s">
        <v>713</v>
      </c>
      <c r="D491" s="419"/>
      <c r="E491" s="415" t="s">
        <v>703</v>
      </c>
      <c r="F491" s="420">
        <v>0.02</v>
      </c>
      <c r="G491" s="386"/>
      <c r="H491" s="266"/>
      <c r="I491" s="386"/>
    </row>
    <row r="492" s="286" customFormat="1" customHeight="1" spans="1:9">
      <c r="A492" s="267">
        <v>4</v>
      </c>
      <c r="B492" s="417" t="s">
        <v>714</v>
      </c>
      <c r="C492" s="419" t="s">
        <v>715</v>
      </c>
      <c r="D492" s="419"/>
      <c r="E492" s="415" t="s">
        <v>29</v>
      </c>
      <c r="F492" s="415">
        <v>1</v>
      </c>
      <c r="G492" s="386"/>
      <c r="H492" s="266"/>
      <c r="I492" s="386"/>
    </row>
    <row r="493" s="286" customFormat="1" customHeight="1" spans="1:9">
      <c r="A493" s="267">
        <v>0</v>
      </c>
      <c r="B493" s="417" t="s">
        <v>489</v>
      </c>
      <c r="C493" s="419" t="s">
        <v>716</v>
      </c>
      <c r="D493" s="419"/>
      <c r="E493" s="415" t="s">
        <v>710</v>
      </c>
      <c r="F493" s="415">
        <v>1</v>
      </c>
      <c r="G493" s="386"/>
      <c r="H493" s="266"/>
      <c r="I493" s="386"/>
    </row>
    <row r="494" s="286" customFormat="1" customHeight="1" spans="1:9">
      <c r="A494" s="267">
        <v>5</v>
      </c>
      <c r="B494" s="417" t="s">
        <v>717</v>
      </c>
      <c r="C494" s="419" t="s">
        <v>718</v>
      </c>
      <c r="D494" s="419"/>
      <c r="E494" s="415" t="s">
        <v>497</v>
      </c>
      <c r="F494" s="415">
        <v>0.12</v>
      </c>
      <c r="G494" s="386"/>
      <c r="H494" s="266"/>
      <c r="I494" s="386"/>
    </row>
    <row r="495" s="286" customFormat="1" customHeight="1" spans="1:9">
      <c r="A495" s="267">
        <v>0</v>
      </c>
      <c r="B495" s="417" t="s">
        <v>489</v>
      </c>
      <c r="C495" s="419" t="s">
        <v>718</v>
      </c>
      <c r="D495" s="419"/>
      <c r="E495" s="415" t="s">
        <v>132</v>
      </c>
      <c r="F495" s="415">
        <v>121.8</v>
      </c>
      <c r="G495" s="421"/>
      <c r="H495" s="272"/>
      <c r="I495" s="386"/>
    </row>
    <row r="496" s="286" customFormat="1" customHeight="1" spans="1:9">
      <c r="A496" s="267">
        <v>6</v>
      </c>
      <c r="B496" s="417" t="s">
        <v>717</v>
      </c>
      <c r="C496" s="419" t="s">
        <v>719</v>
      </c>
      <c r="D496" s="419"/>
      <c r="E496" s="415" t="s">
        <v>497</v>
      </c>
      <c r="F496" s="446">
        <v>0.4</v>
      </c>
      <c r="G496" s="386"/>
      <c r="H496" s="272"/>
      <c r="I496" s="386"/>
    </row>
    <row r="497" s="286" customFormat="1" customHeight="1" spans="1:9">
      <c r="A497" s="267">
        <v>0</v>
      </c>
      <c r="B497" s="417" t="s">
        <v>489</v>
      </c>
      <c r="C497" s="419" t="s">
        <v>719</v>
      </c>
      <c r="D497" s="419"/>
      <c r="E497" s="415" t="s">
        <v>132</v>
      </c>
      <c r="F497" s="415">
        <v>406</v>
      </c>
      <c r="G497" s="421"/>
      <c r="H497" s="272"/>
      <c r="I497" s="386"/>
    </row>
    <row r="498" s="286" customFormat="1" customHeight="1" spans="1:9">
      <c r="A498" s="267">
        <v>7</v>
      </c>
      <c r="B498" s="417" t="s">
        <v>717</v>
      </c>
      <c r="C498" s="419" t="s">
        <v>720</v>
      </c>
      <c r="D498" s="419"/>
      <c r="E498" s="415" t="s">
        <v>497</v>
      </c>
      <c r="F498" s="446">
        <v>0.2</v>
      </c>
      <c r="G498" s="386"/>
      <c r="H498" s="272"/>
      <c r="I498" s="386"/>
    </row>
    <row r="499" s="286" customFormat="1" customHeight="1" spans="1:9">
      <c r="A499" s="267">
        <v>0</v>
      </c>
      <c r="B499" s="417" t="s">
        <v>489</v>
      </c>
      <c r="C499" s="419" t="s">
        <v>720</v>
      </c>
      <c r="D499" s="419"/>
      <c r="E499" s="415" t="s">
        <v>132</v>
      </c>
      <c r="F499" s="415">
        <v>203</v>
      </c>
      <c r="G499" s="421"/>
      <c r="H499" s="272"/>
      <c r="I499" s="386"/>
    </row>
    <row r="500" s="286" customFormat="1" customHeight="1" spans="1:9">
      <c r="A500" s="267">
        <v>8</v>
      </c>
      <c r="B500" s="417" t="s">
        <v>698</v>
      </c>
      <c r="C500" s="419" t="s">
        <v>699</v>
      </c>
      <c r="D500" s="419"/>
      <c r="E500" s="415" t="s">
        <v>700</v>
      </c>
      <c r="F500" s="415">
        <v>0.4</v>
      </c>
      <c r="G500" s="386"/>
      <c r="H500" s="266"/>
      <c r="I500" s="386"/>
    </row>
    <row r="501" s="286" customFormat="1" customHeight="1" spans="1:9">
      <c r="A501" s="267">
        <v>0</v>
      </c>
      <c r="B501" s="417" t="s">
        <v>489</v>
      </c>
      <c r="C501" s="419" t="s">
        <v>702</v>
      </c>
      <c r="D501" s="419"/>
      <c r="E501" s="415" t="s">
        <v>556</v>
      </c>
      <c r="F501" s="415">
        <v>4</v>
      </c>
      <c r="G501" s="386"/>
      <c r="H501" s="266"/>
      <c r="I501" s="386"/>
    </row>
    <row r="502" s="286" customFormat="1" customHeight="1" spans="1:9">
      <c r="A502" s="267">
        <v>9</v>
      </c>
      <c r="B502" s="417" t="s">
        <v>491</v>
      </c>
      <c r="C502" s="419" t="s">
        <v>492</v>
      </c>
      <c r="D502" s="419"/>
      <c r="E502" s="415" t="s">
        <v>703</v>
      </c>
      <c r="F502" s="420">
        <v>0.07</v>
      </c>
      <c r="G502" s="386"/>
      <c r="H502" s="266"/>
      <c r="I502" s="386"/>
    </row>
    <row r="503" s="286" customFormat="1" customHeight="1" spans="1:9">
      <c r="A503" s="267">
        <v>0</v>
      </c>
      <c r="B503" s="417" t="s">
        <v>489</v>
      </c>
      <c r="C503" s="419" t="s">
        <v>704</v>
      </c>
      <c r="D503" s="419"/>
      <c r="E503" s="415" t="s">
        <v>132</v>
      </c>
      <c r="F503" s="415">
        <v>12</v>
      </c>
      <c r="G503" s="386"/>
      <c r="H503" s="266"/>
      <c r="I503" s="386"/>
    </row>
    <row r="504" s="286" customFormat="1" customHeight="1" spans="1:9">
      <c r="A504" s="267">
        <v>0</v>
      </c>
      <c r="B504" s="417" t="s">
        <v>489</v>
      </c>
      <c r="C504" s="419" t="s">
        <v>705</v>
      </c>
      <c r="D504" s="419"/>
      <c r="E504" s="415" t="s">
        <v>132</v>
      </c>
      <c r="F504" s="415">
        <v>6</v>
      </c>
      <c r="G504" s="386"/>
      <c r="H504" s="266"/>
      <c r="I504" s="386"/>
    </row>
    <row r="505" s="286" customFormat="1" customHeight="1" spans="1:9">
      <c r="A505" s="267">
        <v>10</v>
      </c>
      <c r="B505" s="417" t="s">
        <v>721</v>
      </c>
      <c r="C505" s="419" t="s">
        <v>722</v>
      </c>
      <c r="D505" s="419"/>
      <c r="E505" s="415" t="s">
        <v>497</v>
      </c>
      <c r="F505" s="415">
        <v>0.2</v>
      </c>
      <c r="G505" s="386"/>
      <c r="H505" s="266"/>
      <c r="I505" s="386"/>
    </row>
    <row r="506" s="286" customFormat="1" customHeight="1" spans="1:9">
      <c r="A506" s="267">
        <v>11</v>
      </c>
      <c r="B506" s="417" t="s">
        <v>723</v>
      </c>
      <c r="C506" s="419" t="s">
        <v>724</v>
      </c>
      <c r="D506" s="419"/>
      <c r="E506" s="415" t="s">
        <v>497</v>
      </c>
      <c r="F506" s="415">
        <v>0.2</v>
      </c>
      <c r="G506" s="386"/>
      <c r="H506" s="266"/>
      <c r="I506" s="386"/>
    </row>
    <row r="507" s="286" customFormat="1" customHeight="1" spans="1:9">
      <c r="A507" s="267">
        <v>0</v>
      </c>
      <c r="B507" s="417">
        <v>0</v>
      </c>
      <c r="C507" s="417" t="s">
        <v>725</v>
      </c>
      <c r="D507" s="417"/>
      <c r="E507" s="415" t="s">
        <v>61</v>
      </c>
      <c r="F507" s="446">
        <v>0</v>
      </c>
      <c r="G507" s="386"/>
      <c r="H507" s="266"/>
      <c r="I507" s="386"/>
    </row>
    <row r="508" s="286" customFormat="1" ht="35.25" customHeight="1" spans="1:9">
      <c r="A508" s="267">
        <v>1</v>
      </c>
      <c r="B508" s="417" t="s">
        <v>726</v>
      </c>
      <c r="C508" s="447" t="s">
        <v>727</v>
      </c>
      <c r="D508" s="447"/>
      <c r="E508" s="415" t="s">
        <v>29</v>
      </c>
      <c r="F508" s="446">
        <v>2</v>
      </c>
      <c r="G508" s="386"/>
      <c r="H508" s="266"/>
      <c r="I508" s="386"/>
    </row>
    <row r="509" s="286" customFormat="1" customHeight="1" spans="1:9">
      <c r="A509" s="267">
        <v>2</v>
      </c>
      <c r="B509" s="417" t="s">
        <v>728</v>
      </c>
      <c r="C509" s="419" t="s">
        <v>729</v>
      </c>
      <c r="D509" s="419"/>
      <c r="E509" s="415" t="s">
        <v>31</v>
      </c>
      <c r="F509" s="446">
        <v>2</v>
      </c>
      <c r="G509" s="386"/>
      <c r="H509" s="266"/>
      <c r="I509" s="386"/>
    </row>
    <row r="510" s="286" customFormat="1" customHeight="1" spans="1:9">
      <c r="A510" s="267">
        <v>0</v>
      </c>
      <c r="B510" s="417" t="s">
        <v>489</v>
      </c>
      <c r="C510" s="419" t="s">
        <v>730</v>
      </c>
      <c r="D510" s="419"/>
      <c r="E510" s="415" t="s">
        <v>31</v>
      </c>
      <c r="F510" s="446">
        <v>1</v>
      </c>
      <c r="G510" s="386"/>
      <c r="H510" s="266"/>
      <c r="I510" s="386"/>
    </row>
    <row r="511" s="286" customFormat="1" customHeight="1" spans="1:9">
      <c r="A511" s="267">
        <v>0</v>
      </c>
      <c r="B511" s="417" t="s">
        <v>489</v>
      </c>
      <c r="C511" s="419" t="s">
        <v>731</v>
      </c>
      <c r="D511" s="419"/>
      <c r="E511" s="415" t="s">
        <v>710</v>
      </c>
      <c r="F511" s="446">
        <v>1</v>
      </c>
      <c r="G511" s="386"/>
      <c r="H511" s="266"/>
      <c r="I511" s="386"/>
    </row>
    <row r="512" s="286" customFormat="1" customHeight="1" spans="1:9">
      <c r="A512" s="267">
        <v>0</v>
      </c>
      <c r="B512" s="417" t="s">
        <v>489</v>
      </c>
      <c r="C512" s="419" t="s">
        <v>732</v>
      </c>
      <c r="D512" s="419"/>
      <c r="E512" s="415" t="s">
        <v>710</v>
      </c>
      <c r="F512" s="446">
        <v>1</v>
      </c>
      <c r="G512" s="386"/>
      <c r="H512" s="266"/>
      <c r="I512" s="386"/>
    </row>
    <row r="513" s="286" customFormat="1" customHeight="1" spans="1:9">
      <c r="A513" s="267">
        <v>0</v>
      </c>
      <c r="B513" s="417" t="s">
        <v>489</v>
      </c>
      <c r="C513" s="419" t="s">
        <v>733</v>
      </c>
      <c r="D513" s="419"/>
      <c r="E513" s="415" t="s">
        <v>556</v>
      </c>
      <c r="F513" s="446">
        <v>1</v>
      </c>
      <c r="G513" s="386"/>
      <c r="H513" s="266"/>
      <c r="I513" s="386"/>
    </row>
    <row r="514" s="286" customFormat="1" customHeight="1" spans="1:9">
      <c r="A514" s="267">
        <v>3</v>
      </c>
      <c r="B514" s="417" t="s">
        <v>717</v>
      </c>
      <c r="C514" s="419" t="s">
        <v>734</v>
      </c>
      <c r="D514" s="419"/>
      <c r="E514" s="415" t="s">
        <v>497</v>
      </c>
      <c r="F514" s="446">
        <v>0.02</v>
      </c>
      <c r="G514" s="386"/>
      <c r="H514" s="266"/>
      <c r="I514" s="386"/>
    </row>
    <row r="515" s="286" customFormat="1" customHeight="1" spans="1:9">
      <c r="A515" s="267">
        <v>4</v>
      </c>
      <c r="B515" s="417" t="s">
        <v>503</v>
      </c>
      <c r="C515" s="419" t="s">
        <v>735</v>
      </c>
      <c r="D515" s="419"/>
      <c r="E515" s="415" t="s">
        <v>497</v>
      </c>
      <c r="F515" s="446">
        <v>0.25</v>
      </c>
      <c r="G515" s="386"/>
      <c r="H515" s="305"/>
      <c r="I515" s="305"/>
    </row>
    <row r="516" s="286" customFormat="1" customHeight="1" spans="1:9">
      <c r="A516" s="267">
        <v>0</v>
      </c>
      <c r="B516" s="417" t="s">
        <v>489</v>
      </c>
      <c r="C516" s="419" t="s">
        <v>504</v>
      </c>
      <c r="D516" s="419"/>
      <c r="E516" s="415" t="s">
        <v>132</v>
      </c>
      <c r="F516" s="446">
        <v>252.5</v>
      </c>
      <c r="G516" s="386"/>
      <c r="H516" s="448"/>
      <c r="I516" s="305"/>
    </row>
    <row r="517" s="286" customFormat="1" customHeight="1" spans="1:9">
      <c r="A517" s="267">
        <v>5</v>
      </c>
      <c r="B517" s="417" t="s">
        <v>736</v>
      </c>
      <c r="C517" s="419" t="s">
        <v>737</v>
      </c>
      <c r="D517" s="419"/>
      <c r="E517" s="415" t="s">
        <v>738</v>
      </c>
      <c r="F517" s="446">
        <v>4</v>
      </c>
      <c r="G517" s="386"/>
      <c r="H517" s="305"/>
      <c r="I517" s="305"/>
    </row>
    <row r="518" s="286" customFormat="1" customHeight="1" spans="1:9">
      <c r="A518" s="267">
        <v>0</v>
      </c>
      <c r="B518" s="417" t="s">
        <v>489</v>
      </c>
      <c r="C518" s="419" t="s">
        <v>737</v>
      </c>
      <c r="D518" s="419"/>
      <c r="E518" s="415" t="s">
        <v>132</v>
      </c>
      <c r="F518" s="446">
        <v>408</v>
      </c>
      <c r="G518" s="386"/>
      <c r="H518" s="305"/>
      <c r="I518" s="305"/>
    </row>
    <row r="519" s="286" customFormat="1" customHeight="1" spans="1:9">
      <c r="A519" s="267">
        <v>6</v>
      </c>
      <c r="B519" s="417" t="s">
        <v>698</v>
      </c>
      <c r="C519" s="419" t="s">
        <v>699</v>
      </c>
      <c r="D519" s="419"/>
      <c r="E519" s="415" t="s">
        <v>700</v>
      </c>
      <c r="F519" s="415">
        <v>0.6</v>
      </c>
      <c r="G519" s="421"/>
      <c r="H519" s="266"/>
      <c r="I519" s="386"/>
    </row>
    <row r="520" s="286" customFormat="1" customHeight="1" spans="1:9">
      <c r="A520" s="267">
        <v>0</v>
      </c>
      <c r="B520" s="417" t="s">
        <v>489</v>
      </c>
      <c r="C520" s="419" t="s">
        <v>702</v>
      </c>
      <c r="D520" s="419"/>
      <c r="E520" s="415" t="s">
        <v>556</v>
      </c>
      <c r="F520" s="415">
        <v>6</v>
      </c>
      <c r="G520" s="421"/>
      <c r="H520" s="266"/>
      <c r="I520" s="386"/>
    </row>
    <row r="521" s="286" customFormat="1" customHeight="1" spans="1:9">
      <c r="A521" s="267">
        <v>7</v>
      </c>
      <c r="B521" s="417" t="s">
        <v>698</v>
      </c>
      <c r="C521" s="419" t="s">
        <v>699</v>
      </c>
      <c r="D521" s="419"/>
      <c r="E521" s="415" t="s">
        <v>700</v>
      </c>
      <c r="F521" s="415">
        <v>0.8</v>
      </c>
      <c r="G521" s="386"/>
      <c r="H521" s="266"/>
      <c r="I521" s="386"/>
    </row>
    <row r="522" s="286" customFormat="1" customHeight="1" spans="1:9">
      <c r="A522" s="267">
        <v>0</v>
      </c>
      <c r="B522" s="417" t="s">
        <v>489</v>
      </c>
      <c r="C522" s="419" t="s">
        <v>739</v>
      </c>
      <c r="D522" s="419"/>
      <c r="E522" s="415" t="s">
        <v>556</v>
      </c>
      <c r="F522" s="415">
        <v>8</v>
      </c>
      <c r="G522" s="386"/>
      <c r="H522" s="266"/>
      <c r="I522" s="386"/>
    </row>
    <row r="523" s="286" customFormat="1" customHeight="1" spans="1:9">
      <c r="A523" s="267">
        <v>8</v>
      </c>
      <c r="B523" s="417" t="s">
        <v>491</v>
      </c>
      <c r="C523" s="419" t="s">
        <v>492</v>
      </c>
      <c r="D523" s="419"/>
      <c r="E523" s="415" t="s">
        <v>703</v>
      </c>
      <c r="F523" s="420">
        <v>0.1</v>
      </c>
      <c r="G523" s="386"/>
      <c r="H523" s="266"/>
      <c r="I523" s="386"/>
    </row>
    <row r="524" s="286" customFormat="1" customHeight="1" spans="1:9">
      <c r="A524" s="267">
        <v>0</v>
      </c>
      <c r="B524" s="417" t="s">
        <v>489</v>
      </c>
      <c r="C524" s="419" t="s">
        <v>704</v>
      </c>
      <c r="D524" s="419"/>
      <c r="E524" s="415" t="s">
        <v>132</v>
      </c>
      <c r="F524" s="415">
        <v>24</v>
      </c>
      <c r="G524" s="386"/>
      <c r="H524" s="266"/>
      <c r="I524" s="386"/>
    </row>
    <row r="525" s="286" customFormat="1" customHeight="1" spans="1:9">
      <c r="A525" s="267">
        <v>0</v>
      </c>
      <c r="B525" s="417" t="s">
        <v>489</v>
      </c>
      <c r="C525" s="419" t="s">
        <v>705</v>
      </c>
      <c r="D525" s="419"/>
      <c r="E525" s="415" t="s">
        <v>132</v>
      </c>
      <c r="F525" s="415">
        <v>6</v>
      </c>
      <c r="G525" s="386"/>
      <c r="H525" s="266"/>
      <c r="I525" s="386"/>
    </row>
    <row r="526" s="286" customFormat="1" customHeight="1" spans="1:9">
      <c r="A526" s="267">
        <v>9</v>
      </c>
      <c r="B526" s="417" t="s">
        <v>740</v>
      </c>
      <c r="C526" s="449" t="s">
        <v>741</v>
      </c>
      <c r="D526" s="449"/>
      <c r="E526" s="415" t="s">
        <v>551</v>
      </c>
      <c r="F526" s="415">
        <v>2</v>
      </c>
      <c r="G526" s="386"/>
      <c r="H526" s="394"/>
      <c r="I526" s="386"/>
    </row>
    <row r="527" s="286" customFormat="1" customHeight="1" spans="1:9">
      <c r="A527" s="267"/>
      <c r="B527" s="417" t="s">
        <v>489</v>
      </c>
      <c r="C527" s="449" t="s">
        <v>742</v>
      </c>
      <c r="D527" s="449"/>
      <c r="E527" s="415" t="s">
        <v>132</v>
      </c>
      <c r="F527" s="415">
        <v>20</v>
      </c>
      <c r="G527" s="386"/>
      <c r="H527" s="394"/>
      <c r="I527" s="305"/>
    </row>
    <row r="528" s="320" customFormat="1" customHeight="1" spans="1:9">
      <c r="A528" s="144" t="s">
        <v>574</v>
      </c>
      <c r="B528" s="144"/>
      <c r="C528" s="338" t="s">
        <v>575</v>
      </c>
      <c r="D528" s="338"/>
      <c r="E528" s="338"/>
      <c r="F528" s="337"/>
      <c r="G528" s="337"/>
      <c r="H528" s="337"/>
      <c r="I528" s="337"/>
    </row>
    <row r="529" s="286" customFormat="1" customHeight="1" spans="1:9">
      <c r="A529" s="267"/>
      <c r="B529" s="303">
        <v>0</v>
      </c>
      <c r="C529" s="414" t="s">
        <v>220</v>
      </c>
      <c r="D529" s="414"/>
      <c r="E529" s="415"/>
      <c r="F529" s="415"/>
      <c r="G529" s="386"/>
      <c r="H529" s="394"/>
      <c r="I529" s="305"/>
    </row>
    <row r="530" s="286" customFormat="1" customHeight="1" spans="1:9">
      <c r="A530" s="267" t="s">
        <v>61</v>
      </c>
      <c r="B530" s="303" t="s">
        <v>61</v>
      </c>
      <c r="C530" s="417" t="s">
        <v>688</v>
      </c>
      <c r="D530" s="417"/>
      <c r="E530" s="415" t="s">
        <v>61</v>
      </c>
      <c r="F530" s="415" t="s">
        <v>61</v>
      </c>
      <c r="G530" s="386"/>
      <c r="H530" s="394"/>
      <c r="I530" s="305"/>
    </row>
    <row r="531" s="286" customFormat="1" customHeight="1" spans="1:9">
      <c r="A531" s="267">
        <v>1</v>
      </c>
      <c r="B531" s="417" t="s">
        <v>689</v>
      </c>
      <c r="C531" s="419" t="s">
        <v>690</v>
      </c>
      <c r="D531" s="419"/>
      <c r="E531" s="415" t="s">
        <v>31</v>
      </c>
      <c r="F531" s="415">
        <v>3</v>
      </c>
      <c r="G531" s="386"/>
      <c r="H531" s="266"/>
      <c r="I531" s="386"/>
    </row>
    <row r="532" s="286" customFormat="1" customHeight="1" spans="1:9">
      <c r="A532" s="267">
        <v>2</v>
      </c>
      <c r="B532" s="417" t="s">
        <v>691</v>
      </c>
      <c r="C532" s="419" t="s">
        <v>692</v>
      </c>
      <c r="D532" s="419"/>
      <c r="E532" s="415" t="s">
        <v>31</v>
      </c>
      <c r="F532" s="415">
        <v>3</v>
      </c>
      <c r="G532" s="421"/>
      <c r="H532" s="266"/>
      <c r="I532" s="386"/>
    </row>
    <row r="533" s="286" customFormat="1" customHeight="1" spans="1:9">
      <c r="A533" s="267">
        <v>3</v>
      </c>
      <c r="B533" s="417" t="s">
        <v>693</v>
      </c>
      <c r="C533" s="419" t="s">
        <v>694</v>
      </c>
      <c r="D533" s="419"/>
      <c r="E533" s="415" t="s">
        <v>31</v>
      </c>
      <c r="F533" s="415">
        <v>3</v>
      </c>
      <c r="G533" s="421"/>
      <c r="H533" s="266"/>
      <c r="I533" s="386"/>
    </row>
    <row r="534" s="286" customFormat="1" customHeight="1" spans="1:9">
      <c r="A534" s="267">
        <v>4</v>
      </c>
      <c r="B534" s="417" t="s">
        <v>695</v>
      </c>
      <c r="C534" s="419" t="s">
        <v>696</v>
      </c>
      <c r="D534" s="419"/>
      <c r="E534" s="415" t="s">
        <v>497</v>
      </c>
      <c r="F534" s="415">
        <v>0.46</v>
      </c>
      <c r="G534" s="421"/>
      <c r="H534" s="436"/>
      <c r="I534" s="386"/>
    </row>
    <row r="535" s="286" customFormat="1" customHeight="1" spans="1:9">
      <c r="A535" s="267">
        <v>0</v>
      </c>
      <c r="B535" s="417" t="s">
        <v>489</v>
      </c>
      <c r="C535" s="419" t="s">
        <v>696</v>
      </c>
      <c r="D535" s="419"/>
      <c r="E535" s="415" t="s">
        <v>132</v>
      </c>
      <c r="F535" s="415">
        <v>466.9</v>
      </c>
      <c r="G535" s="421"/>
      <c r="H535" s="266"/>
      <c r="I535" s="386"/>
    </row>
    <row r="536" s="286" customFormat="1" customHeight="1" spans="1:9">
      <c r="A536" s="267">
        <v>5</v>
      </c>
      <c r="B536" s="417" t="s">
        <v>667</v>
      </c>
      <c r="C536" s="419" t="s">
        <v>697</v>
      </c>
      <c r="D536" s="419"/>
      <c r="E536" s="415" t="s">
        <v>497</v>
      </c>
      <c r="F536" s="415">
        <v>0.03</v>
      </c>
      <c r="G536" s="421"/>
      <c r="H536" s="266"/>
      <c r="I536" s="386"/>
    </row>
    <row r="537" s="286" customFormat="1" customHeight="1" spans="1:9">
      <c r="A537" s="267">
        <v>0</v>
      </c>
      <c r="B537" s="417" t="s">
        <v>489</v>
      </c>
      <c r="C537" s="419" t="s">
        <v>697</v>
      </c>
      <c r="D537" s="419"/>
      <c r="E537" s="415" t="s">
        <v>132</v>
      </c>
      <c r="F537" s="415">
        <v>30.45</v>
      </c>
      <c r="G537" s="421"/>
      <c r="H537" s="266"/>
      <c r="I537" s="386"/>
    </row>
    <row r="538" s="286" customFormat="1" customHeight="1" spans="1:9">
      <c r="A538" s="267">
        <v>6</v>
      </c>
      <c r="B538" s="417" t="s">
        <v>698</v>
      </c>
      <c r="C538" s="419" t="s">
        <v>699</v>
      </c>
      <c r="D538" s="419"/>
      <c r="E538" s="415" t="s">
        <v>700</v>
      </c>
      <c r="F538" s="415">
        <v>0.9</v>
      </c>
      <c r="G538" s="421"/>
      <c r="H538" s="266"/>
      <c r="I538" s="386"/>
    </row>
    <row r="539" s="286" customFormat="1" customHeight="1" spans="1:9">
      <c r="A539" s="267">
        <v>0</v>
      </c>
      <c r="B539" s="417" t="s">
        <v>489</v>
      </c>
      <c r="C539" s="419" t="s">
        <v>701</v>
      </c>
      <c r="D539" s="419"/>
      <c r="E539" s="415" t="s">
        <v>556</v>
      </c>
      <c r="F539" s="415">
        <v>9</v>
      </c>
      <c r="G539" s="421"/>
      <c r="H539" s="266"/>
      <c r="I539" s="386"/>
    </row>
    <row r="540" s="286" customFormat="1" customHeight="1" spans="1:9">
      <c r="A540" s="267">
        <v>7</v>
      </c>
      <c r="B540" s="417" t="s">
        <v>698</v>
      </c>
      <c r="C540" s="419" t="s">
        <v>699</v>
      </c>
      <c r="D540" s="419"/>
      <c r="E540" s="415" t="s">
        <v>700</v>
      </c>
      <c r="F540" s="415">
        <v>0.6</v>
      </c>
      <c r="G540" s="386"/>
      <c r="H540" s="266"/>
      <c r="I540" s="386"/>
    </row>
    <row r="541" s="286" customFormat="1" customHeight="1" spans="1:9">
      <c r="A541" s="267">
        <v>0</v>
      </c>
      <c r="B541" s="417" t="s">
        <v>489</v>
      </c>
      <c r="C541" s="419" t="s">
        <v>702</v>
      </c>
      <c r="D541" s="419"/>
      <c r="E541" s="415" t="s">
        <v>556</v>
      </c>
      <c r="F541" s="415">
        <v>6</v>
      </c>
      <c r="G541" s="386"/>
      <c r="H541" s="266"/>
      <c r="I541" s="386"/>
    </row>
    <row r="542" s="286" customFormat="1" customHeight="1" spans="1:9">
      <c r="A542" s="267">
        <v>8</v>
      </c>
      <c r="B542" s="417" t="s">
        <v>491</v>
      </c>
      <c r="C542" s="419" t="s">
        <v>492</v>
      </c>
      <c r="D542" s="419"/>
      <c r="E542" s="415" t="s">
        <v>703</v>
      </c>
      <c r="F542" s="420">
        <v>0.11</v>
      </c>
      <c r="G542" s="386"/>
      <c r="H542" s="266"/>
      <c r="I542" s="386"/>
    </row>
    <row r="543" s="286" customFormat="1" customHeight="1" spans="1:9">
      <c r="A543" s="267">
        <v>0</v>
      </c>
      <c r="B543" s="417" t="s">
        <v>489</v>
      </c>
      <c r="C543" s="419" t="s">
        <v>704</v>
      </c>
      <c r="D543" s="419"/>
      <c r="E543" s="415" t="s">
        <v>132</v>
      </c>
      <c r="F543" s="415">
        <v>18</v>
      </c>
      <c r="G543" s="386"/>
      <c r="H543" s="266"/>
      <c r="I543" s="386"/>
    </row>
    <row r="544" s="286" customFormat="1" customHeight="1" spans="1:9">
      <c r="A544" s="267">
        <v>0</v>
      </c>
      <c r="B544" s="417" t="s">
        <v>489</v>
      </c>
      <c r="C544" s="419" t="s">
        <v>705</v>
      </c>
      <c r="D544" s="419"/>
      <c r="E544" s="415" t="s">
        <v>132</v>
      </c>
      <c r="F544" s="415">
        <v>9</v>
      </c>
      <c r="G544" s="386"/>
      <c r="H544" s="266"/>
      <c r="I544" s="386"/>
    </row>
    <row r="545" s="286" customFormat="1" customHeight="1" spans="1:9">
      <c r="A545" s="267">
        <v>9</v>
      </c>
      <c r="B545" s="417" t="s">
        <v>487</v>
      </c>
      <c r="C545" s="419" t="s">
        <v>706</v>
      </c>
      <c r="D545" s="419"/>
      <c r="E545" s="415" t="s">
        <v>143</v>
      </c>
      <c r="F545" s="415">
        <v>1</v>
      </c>
      <c r="G545" s="386"/>
      <c r="H545" s="266"/>
      <c r="I545" s="386"/>
    </row>
    <row r="546" s="286" customFormat="1" customHeight="1" spans="1:9">
      <c r="A546" s="267">
        <v>0</v>
      </c>
      <c r="B546" s="417">
        <v>0</v>
      </c>
      <c r="C546" s="417" t="s">
        <v>707</v>
      </c>
      <c r="D546" s="417"/>
      <c r="E546" s="415" t="s">
        <v>61</v>
      </c>
      <c r="F546" s="415">
        <v>0</v>
      </c>
      <c r="G546" s="386"/>
      <c r="H546" s="266"/>
      <c r="I546" s="386"/>
    </row>
    <row r="547" s="286" customFormat="1" customHeight="1" spans="1:9">
      <c r="A547" s="267">
        <v>1</v>
      </c>
      <c r="B547" s="417" t="s">
        <v>708</v>
      </c>
      <c r="C547" s="419" t="s">
        <v>709</v>
      </c>
      <c r="D547" s="419"/>
      <c r="E547" s="415" t="s">
        <v>710</v>
      </c>
      <c r="F547" s="415">
        <v>3</v>
      </c>
      <c r="G547" s="386"/>
      <c r="H547" s="266"/>
      <c r="I547" s="386"/>
    </row>
    <row r="548" s="286" customFormat="1" customHeight="1" spans="1:9">
      <c r="A548" s="267">
        <v>2</v>
      </c>
      <c r="B548" s="417" t="s">
        <v>711</v>
      </c>
      <c r="C548" s="419" t="s">
        <v>712</v>
      </c>
      <c r="D548" s="419"/>
      <c r="E548" s="415" t="s">
        <v>710</v>
      </c>
      <c r="F548" s="415">
        <v>3</v>
      </c>
      <c r="G548" s="386"/>
      <c r="H548" s="266"/>
      <c r="I548" s="386"/>
    </row>
    <row r="549" s="286" customFormat="1" customHeight="1" spans="1:9">
      <c r="A549" s="267">
        <v>3</v>
      </c>
      <c r="B549" s="417" t="s">
        <v>491</v>
      </c>
      <c r="C549" s="419" t="s">
        <v>713</v>
      </c>
      <c r="D549" s="419"/>
      <c r="E549" s="415" t="s">
        <v>703</v>
      </c>
      <c r="F549" s="420">
        <v>0.03</v>
      </c>
      <c r="G549" s="386"/>
      <c r="H549" s="266"/>
      <c r="I549" s="386"/>
    </row>
    <row r="550" s="286" customFormat="1" customHeight="1" spans="1:9">
      <c r="A550" s="267">
        <v>4</v>
      </c>
      <c r="B550" s="417" t="s">
        <v>714</v>
      </c>
      <c r="C550" s="419" t="s">
        <v>715</v>
      </c>
      <c r="D550" s="419"/>
      <c r="E550" s="415" t="s">
        <v>29</v>
      </c>
      <c r="F550" s="415">
        <v>1</v>
      </c>
      <c r="G550" s="386"/>
      <c r="H550" s="266"/>
      <c r="I550" s="386"/>
    </row>
    <row r="551" s="286" customFormat="1" customHeight="1" spans="1:9">
      <c r="A551" s="267">
        <v>0</v>
      </c>
      <c r="B551" s="417" t="s">
        <v>489</v>
      </c>
      <c r="C551" s="419" t="s">
        <v>716</v>
      </c>
      <c r="D551" s="419"/>
      <c r="E551" s="415" t="s">
        <v>710</v>
      </c>
      <c r="F551" s="415">
        <v>1</v>
      </c>
      <c r="G551" s="386"/>
      <c r="H551" s="266"/>
      <c r="I551" s="386"/>
    </row>
    <row r="552" s="286" customFormat="1" customHeight="1" spans="1:9">
      <c r="A552" s="267">
        <v>5</v>
      </c>
      <c r="B552" s="417" t="s">
        <v>717</v>
      </c>
      <c r="C552" s="419" t="s">
        <v>718</v>
      </c>
      <c r="D552" s="419"/>
      <c r="E552" s="415" t="s">
        <v>497</v>
      </c>
      <c r="F552" s="415">
        <v>0.16</v>
      </c>
      <c r="G552" s="386"/>
      <c r="H552" s="266"/>
      <c r="I552" s="386"/>
    </row>
    <row r="553" s="286" customFormat="1" customHeight="1" spans="1:9">
      <c r="A553" s="267">
        <v>0</v>
      </c>
      <c r="B553" s="417" t="s">
        <v>489</v>
      </c>
      <c r="C553" s="419" t="s">
        <v>718</v>
      </c>
      <c r="D553" s="419"/>
      <c r="E553" s="415" t="s">
        <v>132</v>
      </c>
      <c r="F553" s="415">
        <v>162.4</v>
      </c>
      <c r="G553" s="421"/>
      <c r="H553" s="272"/>
      <c r="I553" s="386"/>
    </row>
    <row r="554" s="286" customFormat="1" customHeight="1" spans="1:9">
      <c r="A554" s="267">
        <v>6</v>
      </c>
      <c r="B554" s="417" t="s">
        <v>717</v>
      </c>
      <c r="C554" s="419" t="s">
        <v>719</v>
      </c>
      <c r="D554" s="419"/>
      <c r="E554" s="415" t="s">
        <v>497</v>
      </c>
      <c r="F554" s="446">
        <v>0.75</v>
      </c>
      <c r="G554" s="386"/>
      <c r="H554" s="272"/>
      <c r="I554" s="386"/>
    </row>
    <row r="555" s="286" customFormat="1" customHeight="1" spans="1:9">
      <c r="A555" s="267">
        <v>0</v>
      </c>
      <c r="B555" s="417" t="s">
        <v>489</v>
      </c>
      <c r="C555" s="419" t="s">
        <v>719</v>
      </c>
      <c r="D555" s="419"/>
      <c r="E555" s="415" t="s">
        <v>132</v>
      </c>
      <c r="F555" s="415">
        <v>761.25</v>
      </c>
      <c r="G555" s="421"/>
      <c r="H555" s="272"/>
      <c r="I555" s="386"/>
    </row>
    <row r="556" s="286" customFormat="1" customHeight="1" spans="1:9">
      <c r="A556" s="267">
        <v>7</v>
      </c>
      <c r="B556" s="417" t="s">
        <v>717</v>
      </c>
      <c r="C556" s="419" t="s">
        <v>720</v>
      </c>
      <c r="D556" s="419"/>
      <c r="E556" s="415" t="s">
        <v>497</v>
      </c>
      <c r="F556" s="446">
        <v>0.35</v>
      </c>
      <c r="G556" s="386"/>
      <c r="H556" s="272"/>
      <c r="I556" s="386"/>
    </row>
    <row r="557" s="286" customFormat="1" customHeight="1" spans="1:9">
      <c r="A557" s="267">
        <v>0</v>
      </c>
      <c r="B557" s="417" t="s">
        <v>489</v>
      </c>
      <c r="C557" s="419" t="s">
        <v>720</v>
      </c>
      <c r="D557" s="419"/>
      <c r="E557" s="415" t="s">
        <v>132</v>
      </c>
      <c r="F557" s="415">
        <v>355.25</v>
      </c>
      <c r="G557" s="421"/>
      <c r="H557" s="272"/>
      <c r="I557" s="386"/>
    </row>
    <row r="558" s="286" customFormat="1" customHeight="1" spans="1:9">
      <c r="A558" s="267">
        <v>8</v>
      </c>
      <c r="B558" s="417" t="s">
        <v>698</v>
      </c>
      <c r="C558" s="419" t="s">
        <v>699</v>
      </c>
      <c r="D558" s="419"/>
      <c r="E558" s="415" t="s">
        <v>700</v>
      </c>
      <c r="F558" s="415">
        <v>0.6</v>
      </c>
      <c r="G558" s="386"/>
      <c r="H558" s="266"/>
      <c r="I558" s="386"/>
    </row>
    <row r="559" s="286" customFormat="1" customHeight="1" spans="1:9">
      <c r="A559" s="267">
        <v>0</v>
      </c>
      <c r="B559" s="417" t="s">
        <v>489</v>
      </c>
      <c r="C559" s="419" t="s">
        <v>702</v>
      </c>
      <c r="D559" s="419"/>
      <c r="E559" s="415" t="s">
        <v>556</v>
      </c>
      <c r="F559" s="415">
        <v>6</v>
      </c>
      <c r="G559" s="386"/>
      <c r="H559" s="266"/>
      <c r="I559" s="386"/>
    </row>
    <row r="560" s="286" customFormat="1" customHeight="1" spans="1:9">
      <c r="A560" s="267">
        <v>9</v>
      </c>
      <c r="B560" s="417" t="s">
        <v>491</v>
      </c>
      <c r="C560" s="419" t="s">
        <v>492</v>
      </c>
      <c r="D560" s="419"/>
      <c r="E560" s="415" t="s">
        <v>703</v>
      </c>
      <c r="F560" s="420">
        <v>0.09</v>
      </c>
      <c r="G560" s="386"/>
      <c r="H560" s="266"/>
      <c r="I560" s="386"/>
    </row>
    <row r="561" s="286" customFormat="1" customHeight="1" spans="1:9">
      <c r="A561" s="267">
        <v>0</v>
      </c>
      <c r="B561" s="417" t="s">
        <v>489</v>
      </c>
      <c r="C561" s="419" t="s">
        <v>704</v>
      </c>
      <c r="D561" s="419"/>
      <c r="E561" s="415" t="s">
        <v>132</v>
      </c>
      <c r="F561" s="415">
        <v>18</v>
      </c>
      <c r="G561" s="386"/>
      <c r="H561" s="266"/>
      <c r="I561" s="386"/>
    </row>
    <row r="562" s="286" customFormat="1" customHeight="1" spans="1:9">
      <c r="A562" s="267">
        <v>0</v>
      </c>
      <c r="B562" s="417" t="s">
        <v>489</v>
      </c>
      <c r="C562" s="419" t="s">
        <v>705</v>
      </c>
      <c r="D562" s="419"/>
      <c r="E562" s="415" t="s">
        <v>132</v>
      </c>
      <c r="F562" s="415">
        <v>6</v>
      </c>
      <c r="G562" s="386"/>
      <c r="H562" s="266"/>
      <c r="I562" s="386"/>
    </row>
    <row r="563" s="286" customFormat="1" customHeight="1" spans="1:9">
      <c r="A563" s="267">
        <v>10</v>
      </c>
      <c r="B563" s="417" t="s">
        <v>721</v>
      </c>
      <c r="C563" s="419" t="s">
        <v>722</v>
      </c>
      <c r="D563" s="419"/>
      <c r="E563" s="415" t="s">
        <v>497</v>
      </c>
      <c r="F563" s="415">
        <v>0.35</v>
      </c>
      <c r="G563" s="386"/>
      <c r="H563" s="266"/>
      <c r="I563" s="386"/>
    </row>
    <row r="564" s="286" customFormat="1" customHeight="1" spans="1:9">
      <c r="A564" s="267">
        <v>11</v>
      </c>
      <c r="B564" s="417" t="s">
        <v>723</v>
      </c>
      <c r="C564" s="419" t="s">
        <v>724</v>
      </c>
      <c r="D564" s="419"/>
      <c r="E564" s="415" t="s">
        <v>497</v>
      </c>
      <c r="F564" s="415">
        <v>0.35</v>
      </c>
      <c r="G564" s="386"/>
      <c r="H564" s="266"/>
      <c r="I564" s="386"/>
    </row>
    <row r="565" s="286" customFormat="1" customHeight="1" spans="1:9">
      <c r="A565" s="267">
        <v>0</v>
      </c>
      <c r="B565" s="417">
        <v>0</v>
      </c>
      <c r="C565" s="417" t="s">
        <v>725</v>
      </c>
      <c r="D565" s="417"/>
      <c r="E565" s="415" t="s">
        <v>61</v>
      </c>
      <c r="F565" s="446">
        <v>0</v>
      </c>
      <c r="G565" s="386"/>
      <c r="H565" s="266"/>
      <c r="I565" s="386"/>
    </row>
    <row r="566" s="286" customFormat="1" ht="34.5" customHeight="1" spans="1:9">
      <c r="A566" s="267">
        <v>1</v>
      </c>
      <c r="B566" s="417" t="s">
        <v>726</v>
      </c>
      <c r="C566" s="447" t="s">
        <v>727</v>
      </c>
      <c r="D566" s="447"/>
      <c r="E566" s="415" t="s">
        <v>29</v>
      </c>
      <c r="F566" s="446">
        <v>3</v>
      </c>
      <c r="G566" s="386"/>
      <c r="H566" s="266"/>
      <c r="I566" s="386"/>
    </row>
    <row r="567" s="286" customFormat="1" customHeight="1" spans="1:9">
      <c r="A567" s="267">
        <v>2</v>
      </c>
      <c r="B567" s="417" t="s">
        <v>728</v>
      </c>
      <c r="C567" s="419" t="s">
        <v>729</v>
      </c>
      <c r="D567" s="419"/>
      <c r="E567" s="415" t="s">
        <v>31</v>
      </c>
      <c r="F567" s="446">
        <v>3</v>
      </c>
      <c r="G567" s="386"/>
      <c r="H567" s="266"/>
      <c r="I567" s="386"/>
    </row>
    <row r="568" s="286" customFormat="1" customHeight="1" spans="1:9">
      <c r="A568" s="267">
        <v>0</v>
      </c>
      <c r="B568" s="417" t="s">
        <v>489</v>
      </c>
      <c r="C568" s="419" t="s">
        <v>730</v>
      </c>
      <c r="D568" s="419"/>
      <c r="E568" s="415" t="s">
        <v>31</v>
      </c>
      <c r="F568" s="446">
        <v>1</v>
      </c>
      <c r="G568" s="386"/>
      <c r="H568" s="266"/>
      <c r="I568" s="386"/>
    </row>
    <row r="569" s="286" customFormat="1" customHeight="1" spans="1:9">
      <c r="A569" s="267">
        <v>0</v>
      </c>
      <c r="B569" s="417" t="s">
        <v>489</v>
      </c>
      <c r="C569" s="419" t="s">
        <v>731</v>
      </c>
      <c r="D569" s="419"/>
      <c r="E569" s="415" t="s">
        <v>710</v>
      </c>
      <c r="F569" s="446">
        <v>1</v>
      </c>
      <c r="G569" s="386"/>
      <c r="H569" s="266"/>
      <c r="I569" s="386"/>
    </row>
    <row r="570" s="286" customFormat="1" customHeight="1" spans="1:9">
      <c r="A570" s="267">
        <v>0</v>
      </c>
      <c r="B570" s="417" t="s">
        <v>489</v>
      </c>
      <c r="C570" s="419" t="s">
        <v>732</v>
      </c>
      <c r="D570" s="419"/>
      <c r="E570" s="415" t="s">
        <v>710</v>
      </c>
      <c r="F570" s="446">
        <v>1</v>
      </c>
      <c r="G570" s="386"/>
      <c r="H570" s="266"/>
      <c r="I570" s="386"/>
    </row>
    <row r="571" s="286" customFormat="1" customHeight="1" spans="1:9">
      <c r="A571" s="267">
        <v>0</v>
      </c>
      <c r="B571" s="417" t="s">
        <v>489</v>
      </c>
      <c r="C571" s="419" t="s">
        <v>733</v>
      </c>
      <c r="D571" s="419"/>
      <c r="E571" s="415" t="s">
        <v>556</v>
      </c>
      <c r="F571" s="446">
        <v>1</v>
      </c>
      <c r="G571" s="386"/>
      <c r="H571" s="266"/>
      <c r="I571" s="386"/>
    </row>
    <row r="572" s="286" customFormat="1" customHeight="1" spans="1:9">
      <c r="A572" s="267">
        <v>3</v>
      </c>
      <c r="B572" s="417" t="s">
        <v>717</v>
      </c>
      <c r="C572" s="419" t="s">
        <v>734</v>
      </c>
      <c r="D572" s="419"/>
      <c r="E572" s="415" t="s">
        <v>497</v>
      </c>
      <c r="F572" s="446">
        <v>0.03</v>
      </c>
      <c r="G572" s="386"/>
      <c r="H572" s="266"/>
      <c r="I572" s="386"/>
    </row>
    <row r="573" s="286" customFormat="1" customHeight="1" spans="1:9">
      <c r="A573" s="267">
        <v>4</v>
      </c>
      <c r="B573" s="417" t="s">
        <v>503</v>
      </c>
      <c r="C573" s="419" t="s">
        <v>735</v>
      </c>
      <c r="D573" s="419"/>
      <c r="E573" s="415" t="s">
        <v>497</v>
      </c>
      <c r="F573" s="446">
        <v>0.55</v>
      </c>
      <c r="G573" s="386"/>
      <c r="H573" s="305"/>
      <c r="I573" s="305"/>
    </row>
    <row r="574" s="286" customFormat="1" customHeight="1" spans="1:9">
      <c r="A574" s="267">
        <v>0</v>
      </c>
      <c r="B574" s="417" t="s">
        <v>489</v>
      </c>
      <c r="C574" s="419" t="s">
        <v>504</v>
      </c>
      <c r="D574" s="419"/>
      <c r="E574" s="415" t="s">
        <v>132</v>
      </c>
      <c r="F574" s="446">
        <v>555.5</v>
      </c>
      <c r="G574" s="386"/>
      <c r="H574" s="448"/>
      <c r="I574" s="305"/>
    </row>
    <row r="575" s="286" customFormat="1" customHeight="1" spans="1:9">
      <c r="A575" s="267">
        <v>5</v>
      </c>
      <c r="B575" s="417" t="s">
        <v>736</v>
      </c>
      <c r="C575" s="419" t="s">
        <v>737</v>
      </c>
      <c r="D575" s="419"/>
      <c r="E575" s="415" t="s">
        <v>738</v>
      </c>
      <c r="F575" s="446">
        <v>12</v>
      </c>
      <c r="G575" s="386"/>
      <c r="H575" s="305"/>
      <c r="I575" s="305"/>
    </row>
    <row r="576" s="286" customFormat="1" customHeight="1" spans="1:9">
      <c r="A576" s="267">
        <v>0</v>
      </c>
      <c r="B576" s="417" t="s">
        <v>489</v>
      </c>
      <c r="C576" s="419" t="s">
        <v>737</v>
      </c>
      <c r="D576" s="419"/>
      <c r="E576" s="415" t="s">
        <v>132</v>
      </c>
      <c r="F576" s="446">
        <v>1224</v>
      </c>
      <c r="G576" s="386"/>
      <c r="H576" s="305"/>
      <c r="I576" s="305"/>
    </row>
    <row r="577" s="286" customFormat="1" customHeight="1" spans="1:9">
      <c r="A577" s="267">
        <v>6</v>
      </c>
      <c r="B577" s="417" t="s">
        <v>698</v>
      </c>
      <c r="C577" s="419" t="s">
        <v>699</v>
      </c>
      <c r="D577" s="419"/>
      <c r="E577" s="415" t="s">
        <v>700</v>
      </c>
      <c r="F577" s="415">
        <v>0.9</v>
      </c>
      <c r="G577" s="421"/>
      <c r="H577" s="266"/>
      <c r="I577" s="386"/>
    </row>
    <row r="578" s="286" customFormat="1" customHeight="1" spans="1:9">
      <c r="A578" s="267">
        <v>0</v>
      </c>
      <c r="B578" s="417" t="s">
        <v>489</v>
      </c>
      <c r="C578" s="419" t="s">
        <v>702</v>
      </c>
      <c r="D578" s="419"/>
      <c r="E578" s="415" t="s">
        <v>556</v>
      </c>
      <c r="F578" s="415">
        <v>9</v>
      </c>
      <c r="G578" s="421"/>
      <c r="H578" s="266"/>
      <c r="I578" s="386"/>
    </row>
    <row r="579" s="286" customFormat="1" customHeight="1" spans="1:9">
      <c r="A579" s="267">
        <v>7</v>
      </c>
      <c r="B579" s="417" t="s">
        <v>698</v>
      </c>
      <c r="C579" s="419" t="s">
        <v>699</v>
      </c>
      <c r="D579" s="419"/>
      <c r="E579" s="415" t="s">
        <v>700</v>
      </c>
      <c r="F579" s="415">
        <v>1.2</v>
      </c>
      <c r="G579" s="386"/>
      <c r="H579" s="266"/>
      <c r="I579" s="386"/>
    </row>
    <row r="580" s="286" customFormat="1" customHeight="1" spans="1:9">
      <c r="A580" s="267">
        <v>0</v>
      </c>
      <c r="B580" s="417" t="s">
        <v>489</v>
      </c>
      <c r="C580" s="419" t="s">
        <v>739</v>
      </c>
      <c r="D580" s="419"/>
      <c r="E580" s="415" t="s">
        <v>556</v>
      </c>
      <c r="F580" s="415">
        <v>12</v>
      </c>
      <c r="G580" s="386"/>
      <c r="H580" s="266"/>
      <c r="I580" s="386"/>
    </row>
    <row r="581" s="286" customFormat="1" customHeight="1" spans="1:9">
      <c r="A581" s="267">
        <v>8</v>
      </c>
      <c r="B581" s="417" t="s">
        <v>491</v>
      </c>
      <c r="C581" s="419" t="s">
        <v>492</v>
      </c>
      <c r="D581" s="419"/>
      <c r="E581" s="415" t="s">
        <v>703</v>
      </c>
      <c r="F581" s="420">
        <v>0.16</v>
      </c>
      <c r="G581" s="386"/>
      <c r="H581" s="266"/>
      <c r="I581" s="386"/>
    </row>
    <row r="582" s="286" customFormat="1" customHeight="1" spans="1:9">
      <c r="A582" s="267">
        <v>0</v>
      </c>
      <c r="B582" s="417" t="s">
        <v>489</v>
      </c>
      <c r="C582" s="419" t="s">
        <v>704</v>
      </c>
      <c r="D582" s="419"/>
      <c r="E582" s="415" t="s">
        <v>132</v>
      </c>
      <c r="F582" s="415">
        <v>42</v>
      </c>
      <c r="G582" s="386"/>
      <c r="H582" s="266"/>
      <c r="I582" s="386"/>
    </row>
    <row r="583" s="286" customFormat="1" customHeight="1" spans="1:9">
      <c r="A583" s="267">
        <v>0</v>
      </c>
      <c r="B583" s="417" t="s">
        <v>489</v>
      </c>
      <c r="C583" s="419" t="s">
        <v>705</v>
      </c>
      <c r="D583" s="419"/>
      <c r="E583" s="415" t="s">
        <v>132</v>
      </c>
      <c r="F583" s="415">
        <v>9</v>
      </c>
      <c r="G583" s="386"/>
      <c r="H583" s="266"/>
      <c r="I583" s="386"/>
    </row>
    <row r="584" s="286" customFormat="1" customHeight="1" spans="1:9">
      <c r="A584" s="267">
        <v>9</v>
      </c>
      <c r="B584" s="417" t="s">
        <v>740</v>
      </c>
      <c r="C584" s="449" t="s">
        <v>741</v>
      </c>
      <c r="D584" s="449"/>
      <c r="E584" s="415" t="s">
        <v>551</v>
      </c>
      <c r="F584" s="415">
        <v>3</v>
      </c>
      <c r="G584" s="386"/>
      <c r="H584" s="394"/>
      <c r="I584" s="386"/>
    </row>
    <row r="585" s="286" customFormat="1" customHeight="1" spans="1:9">
      <c r="A585" s="267"/>
      <c r="B585" s="417" t="s">
        <v>489</v>
      </c>
      <c r="C585" s="449" t="s">
        <v>742</v>
      </c>
      <c r="D585" s="449"/>
      <c r="E585" s="415" t="s">
        <v>132</v>
      </c>
      <c r="F585" s="415">
        <v>30</v>
      </c>
      <c r="G585" s="386"/>
      <c r="H585" s="394"/>
      <c r="I585" s="305"/>
    </row>
    <row r="586" s="320" customFormat="1" customHeight="1" spans="1:9">
      <c r="A586" s="144" t="s">
        <v>574</v>
      </c>
      <c r="B586" s="144"/>
      <c r="C586" s="338" t="s">
        <v>575</v>
      </c>
      <c r="D586" s="338"/>
      <c r="E586" s="338"/>
      <c r="F586" s="337"/>
      <c r="G586" s="337"/>
      <c r="H586" s="337"/>
      <c r="I586" s="337"/>
    </row>
    <row r="587" s="286" customFormat="1" customHeight="1" spans="1:9">
      <c r="A587" s="267"/>
      <c r="B587" s="303">
        <v>0</v>
      </c>
      <c r="C587" s="414" t="s">
        <v>229</v>
      </c>
      <c r="D587" s="414"/>
      <c r="E587" s="415"/>
      <c r="F587" s="415"/>
      <c r="G587" s="386"/>
      <c r="H587" s="394"/>
      <c r="I587" s="305"/>
    </row>
    <row r="588" s="286" customFormat="1" customHeight="1" spans="1:9">
      <c r="A588" s="267" t="s">
        <v>61</v>
      </c>
      <c r="B588" s="303" t="s">
        <v>61</v>
      </c>
      <c r="C588" s="417" t="s">
        <v>688</v>
      </c>
      <c r="D588" s="417"/>
      <c r="E588" s="415" t="s">
        <v>61</v>
      </c>
      <c r="F588" s="415" t="s">
        <v>61</v>
      </c>
      <c r="G588" s="386"/>
      <c r="H588" s="394"/>
      <c r="I588" s="305"/>
    </row>
    <row r="589" s="286" customFormat="1" customHeight="1" spans="1:9">
      <c r="A589" s="267">
        <v>1</v>
      </c>
      <c r="B589" s="417" t="s">
        <v>689</v>
      </c>
      <c r="C589" s="419" t="s">
        <v>690</v>
      </c>
      <c r="D589" s="419"/>
      <c r="E589" s="415" t="s">
        <v>31</v>
      </c>
      <c r="F589" s="415">
        <v>4</v>
      </c>
      <c r="G589" s="386"/>
      <c r="H589" s="266"/>
      <c r="I589" s="386"/>
    </row>
    <row r="590" s="286" customFormat="1" customHeight="1" spans="1:9">
      <c r="A590" s="267">
        <v>2</v>
      </c>
      <c r="B590" s="417" t="s">
        <v>691</v>
      </c>
      <c r="C590" s="419" t="s">
        <v>692</v>
      </c>
      <c r="D590" s="419"/>
      <c r="E590" s="415" t="s">
        <v>31</v>
      </c>
      <c r="F590" s="415">
        <v>4</v>
      </c>
      <c r="G590" s="421"/>
      <c r="H590" s="266"/>
      <c r="I590" s="386"/>
    </row>
    <row r="591" s="286" customFormat="1" customHeight="1" spans="1:9">
      <c r="A591" s="267">
        <v>3</v>
      </c>
      <c r="B591" s="417" t="s">
        <v>693</v>
      </c>
      <c r="C591" s="419" t="s">
        <v>694</v>
      </c>
      <c r="D591" s="419"/>
      <c r="E591" s="415" t="s">
        <v>31</v>
      </c>
      <c r="F591" s="415">
        <v>4</v>
      </c>
      <c r="G591" s="421"/>
      <c r="H591" s="266"/>
      <c r="I591" s="386"/>
    </row>
    <row r="592" s="286" customFormat="1" customHeight="1" spans="1:9">
      <c r="A592" s="267">
        <v>4</v>
      </c>
      <c r="B592" s="417" t="s">
        <v>695</v>
      </c>
      <c r="C592" s="419" t="s">
        <v>696</v>
      </c>
      <c r="D592" s="419"/>
      <c r="E592" s="415" t="s">
        <v>497</v>
      </c>
      <c r="F592" s="415">
        <v>0.45</v>
      </c>
      <c r="G592" s="421"/>
      <c r="H592" s="436"/>
      <c r="I592" s="386"/>
    </row>
    <row r="593" s="286" customFormat="1" customHeight="1" spans="1:9">
      <c r="A593" s="267">
        <v>0</v>
      </c>
      <c r="B593" s="417" t="s">
        <v>489</v>
      </c>
      <c r="C593" s="419" t="s">
        <v>696</v>
      </c>
      <c r="D593" s="419"/>
      <c r="E593" s="415" t="s">
        <v>132</v>
      </c>
      <c r="F593" s="415">
        <v>456.75</v>
      </c>
      <c r="G593" s="421"/>
      <c r="H593" s="266"/>
      <c r="I593" s="386"/>
    </row>
    <row r="594" s="286" customFormat="1" customHeight="1" spans="1:9">
      <c r="A594" s="267">
        <v>5</v>
      </c>
      <c r="B594" s="417" t="s">
        <v>667</v>
      </c>
      <c r="C594" s="419" t="s">
        <v>697</v>
      </c>
      <c r="D594" s="419"/>
      <c r="E594" s="415" t="s">
        <v>497</v>
      </c>
      <c r="F594" s="415">
        <v>0.04</v>
      </c>
      <c r="G594" s="421"/>
      <c r="H594" s="266"/>
      <c r="I594" s="386"/>
    </row>
    <row r="595" s="286" customFormat="1" customHeight="1" spans="1:9">
      <c r="A595" s="267">
        <v>0</v>
      </c>
      <c r="B595" s="417" t="s">
        <v>489</v>
      </c>
      <c r="C595" s="419" t="s">
        <v>697</v>
      </c>
      <c r="D595" s="419"/>
      <c r="E595" s="415" t="s">
        <v>132</v>
      </c>
      <c r="F595" s="415">
        <v>40.6</v>
      </c>
      <c r="G595" s="421"/>
      <c r="H595" s="266"/>
      <c r="I595" s="386"/>
    </row>
    <row r="596" s="286" customFormat="1" customHeight="1" spans="1:9">
      <c r="A596" s="267">
        <v>6</v>
      </c>
      <c r="B596" s="417" t="s">
        <v>698</v>
      </c>
      <c r="C596" s="419" t="s">
        <v>699</v>
      </c>
      <c r="D596" s="419"/>
      <c r="E596" s="415" t="s">
        <v>700</v>
      </c>
      <c r="F596" s="415">
        <v>1.2</v>
      </c>
      <c r="G596" s="421"/>
      <c r="H596" s="266"/>
      <c r="I596" s="386"/>
    </row>
    <row r="597" s="286" customFormat="1" customHeight="1" spans="1:9">
      <c r="A597" s="267">
        <v>0</v>
      </c>
      <c r="B597" s="417" t="s">
        <v>489</v>
      </c>
      <c r="C597" s="419" t="s">
        <v>701</v>
      </c>
      <c r="D597" s="419"/>
      <c r="E597" s="415" t="s">
        <v>556</v>
      </c>
      <c r="F597" s="415">
        <v>12</v>
      </c>
      <c r="G597" s="421"/>
      <c r="H597" s="266"/>
      <c r="I597" s="386"/>
    </row>
    <row r="598" s="286" customFormat="1" customHeight="1" spans="1:9">
      <c r="A598" s="267">
        <v>7</v>
      </c>
      <c r="B598" s="417" t="s">
        <v>698</v>
      </c>
      <c r="C598" s="419" t="s">
        <v>699</v>
      </c>
      <c r="D598" s="419"/>
      <c r="E598" s="415" t="s">
        <v>700</v>
      </c>
      <c r="F598" s="415">
        <v>0.8</v>
      </c>
      <c r="G598" s="386"/>
      <c r="H598" s="266"/>
      <c r="I598" s="386"/>
    </row>
    <row r="599" s="286" customFormat="1" customHeight="1" spans="1:9">
      <c r="A599" s="267">
        <v>0</v>
      </c>
      <c r="B599" s="417" t="s">
        <v>489</v>
      </c>
      <c r="C599" s="419" t="s">
        <v>702</v>
      </c>
      <c r="D599" s="419"/>
      <c r="E599" s="415" t="s">
        <v>556</v>
      </c>
      <c r="F599" s="415">
        <v>8</v>
      </c>
      <c r="G599" s="386"/>
      <c r="H599" s="266"/>
      <c r="I599" s="386"/>
    </row>
    <row r="600" s="286" customFormat="1" customHeight="1" spans="1:9">
      <c r="A600" s="267">
        <v>8</v>
      </c>
      <c r="B600" s="417" t="s">
        <v>491</v>
      </c>
      <c r="C600" s="419" t="s">
        <v>492</v>
      </c>
      <c r="D600" s="419"/>
      <c r="E600" s="415" t="s">
        <v>703</v>
      </c>
      <c r="F600" s="420">
        <v>0.13</v>
      </c>
      <c r="G600" s="386"/>
      <c r="H600" s="266"/>
      <c r="I600" s="386"/>
    </row>
    <row r="601" s="286" customFormat="1" customHeight="1" spans="1:9">
      <c r="A601" s="267">
        <v>0</v>
      </c>
      <c r="B601" s="417" t="s">
        <v>489</v>
      </c>
      <c r="C601" s="419" t="s">
        <v>704</v>
      </c>
      <c r="D601" s="419"/>
      <c r="E601" s="415" t="s">
        <v>132</v>
      </c>
      <c r="F601" s="415">
        <v>12</v>
      </c>
      <c r="G601" s="386"/>
      <c r="H601" s="266"/>
      <c r="I601" s="386"/>
    </row>
    <row r="602" s="286" customFormat="1" customHeight="1" spans="1:9">
      <c r="A602" s="267">
        <v>0</v>
      </c>
      <c r="B602" s="417" t="s">
        <v>489</v>
      </c>
      <c r="C602" s="419" t="s">
        <v>705</v>
      </c>
      <c r="D602" s="419"/>
      <c r="E602" s="415" t="s">
        <v>132</v>
      </c>
      <c r="F602" s="415">
        <v>12</v>
      </c>
      <c r="G602" s="386"/>
      <c r="H602" s="266"/>
      <c r="I602" s="386"/>
    </row>
    <row r="603" s="286" customFormat="1" customHeight="1" spans="1:9">
      <c r="A603" s="267">
        <v>9</v>
      </c>
      <c r="B603" s="417" t="s">
        <v>487</v>
      </c>
      <c r="C603" s="419" t="s">
        <v>706</v>
      </c>
      <c r="D603" s="419"/>
      <c r="E603" s="415" t="s">
        <v>143</v>
      </c>
      <c r="F603" s="415">
        <v>1</v>
      </c>
      <c r="G603" s="386"/>
      <c r="H603" s="266"/>
      <c r="I603" s="386"/>
    </row>
    <row r="604" s="286" customFormat="1" customHeight="1" spans="1:9">
      <c r="A604" s="267">
        <v>0</v>
      </c>
      <c r="B604" s="417">
        <v>0</v>
      </c>
      <c r="C604" s="417" t="s">
        <v>707</v>
      </c>
      <c r="D604" s="417"/>
      <c r="E604" s="415" t="s">
        <v>61</v>
      </c>
      <c r="F604" s="415">
        <v>0</v>
      </c>
      <c r="G604" s="386"/>
      <c r="H604" s="266"/>
      <c r="I604" s="386"/>
    </row>
    <row r="605" s="286" customFormat="1" customHeight="1" spans="1:9">
      <c r="A605" s="267">
        <v>1</v>
      </c>
      <c r="B605" s="417" t="s">
        <v>708</v>
      </c>
      <c r="C605" s="419" t="s">
        <v>709</v>
      </c>
      <c r="D605" s="419"/>
      <c r="E605" s="415" t="s">
        <v>710</v>
      </c>
      <c r="F605" s="415">
        <v>7</v>
      </c>
      <c r="G605" s="386"/>
      <c r="H605" s="266"/>
      <c r="I605" s="386"/>
    </row>
    <row r="606" s="286" customFormat="1" customHeight="1" spans="1:9">
      <c r="A606" s="267">
        <v>2</v>
      </c>
      <c r="B606" s="417" t="s">
        <v>711</v>
      </c>
      <c r="C606" s="419" t="s">
        <v>712</v>
      </c>
      <c r="D606" s="419"/>
      <c r="E606" s="415" t="s">
        <v>710</v>
      </c>
      <c r="F606" s="415">
        <v>7</v>
      </c>
      <c r="G606" s="386"/>
      <c r="H606" s="266"/>
      <c r="I606" s="386"/>
    </row>
    <row r="607" s="286" customFormat="1" customHeight="1" spans="1:9">
      <c r="A607" s="267">
        <v>3</v>
      </c>
      <c r="B607" s="417" t="s">
        <v>491</v>
      </c>
      <c r="C607" s="419" t="s">
        <v>713</v>
      </c>
      <c r="D607" s="419"/>
      <c r="E607" s="415" t="s">
        <v>703</v>
      </c>
      <c r="F607" s="420">
        <v>0.07</v>
      </c>
      <c r="G607" s="386"/>
      <c r="H607" s="266"/>
      <c r="I607" s="386"/>
    </row>
    <row r="608" s="286" customFormat="1" customHeight="1" spans="1:9">
      <c r="A608" s="267">
        <v>4</v>
      </c>
      <c r="B608" s="417" t="s">
        <v>714</v>
      </c>
      <c r="C608" s="419" t="s">
        <v>715</v>
      </c>
      <c r="D608" s="419"/>
      <c r="E608" s="415" t="s">
        <v>29</v>
      </c>
      <c r="F608" s="415">
        <v>1</v>
      </c>
      <c r="G608" s="386"/>
      <c r="H608" s="266"/>
      <c r="I608" s="386"/>
    </row>
    <row r="609" s="286" customFormat="1" customHeight="1" spans="1:9">
      <c r="A609" s="267">
        <v>0</v>
      </c>
      <c r="B609" s="417" t="s">
        <v>489</v>
      </c>
      <c r="C609" s="419" t="s">
        <v>716</v>
      </c>
      <c r="D609" s="419"/>
      <c r="E609" s="415" t="s">
        <v>710</v>
      </c>
      <c r="F609" s="415">
        <v>1</v>
      </c>
      <c r="G609" s="386"/>
      <c r="H609" s="266"/>
      <c r="I609" s="386"/>
    </row>
    <row r="610" s="286" customFormat="1" customHeight="1" spans="1:9">
      <c r="A610" s="267">
        <v>5</v>
      </c>
      <c r="B610" s="417" t="s">
        <v>717</v>
      </c>
      <c r="C610" s="419" t="s">
        <v>718</v>
      </c>
      <c r="D610" s="419"/>
      <c r="E610" s="415" t="s">
        <v>497</v>
      </c>
      <c r="F610" s="415">
        <v>0.13</v>
      </c>
      <c r="G610" s="386"/>
      <c r="H610" s="266"/>
      <c r="I610" s="386"/>
    </row>
    <row r="611" s="286" customFormat="1" customHeight="1" spans="1:9">
      <c r="A611" s="267">
        <v>0</v>
      </c>
      <c r="B611" s="417" t="s">
        <v>489</v>
      </c>
      <c r="C611" s="419" t="s">
        <v>718</v>
      </c>
      <c r="D611" s="419"/>
      <c r="E611" s="415" t="s">
        <v>132</v>
      </c>
      <c r="F611" s="415">
        <v>131.95</v>
      </c>
      <c r="G611" s="421"/>
      <c r="H611" s="272"/>
      <c r="I611" s="386"/>
    </row>
    <row r="612" s="286" customFormat="1" customHeight="1" spans="1:9">
      <c r="A612" s="267">
        <v>6</v>
      </c>
      <c r="B612" s="417" t="s">
        <v>717</v>
      </c>
      <c r="C612" s="419" t="s">
        <v>719</v>
      </c>
      <c r="D612" s="419"/>
      <c r="E612" s="415" t="s">
        <v>497</v>
      </c>
      <c r="F612" s="446">
        <v>0.72</v>
      </c>
      <c r="G612" s="386"/>
      <c r="H612" s="272"/>
      <c r="I612" s="386"/>
    </row>
    <row r="613" s="286" customFormat="1" customHeight="1" spans="1:9">
      <c r="A613" s="267">
        <v>0</v>
      </c>
      <c r="B613" s="417" t="s">
        <v>489</v>
      </c>
      <c r="C613" s="419" t="s">
        <v>719</v>
      </c>
      <c r="D613" s="419"/>
      <c r="E613" s="415" t="s">
        <v>132</v>
      </c>
      <c r="F613" s="415">
        <v>730.8</v>
      </c>
      <c r="G613" s="421"/>
      <c r="H613" s="272"/>
      <c r="I613" s="386"/>
    </row>
    <row r="614" s="286" customFormat="1" customHeight="1" spans="1:9">
      <c r="A614" s="267">
        <v>7</v>
      </c>
      <c r="B614" s="417" t="s">
        <v>717</v>
      </c>
      <c r="C614" s="419" t="s">
        <v>720</v>
      </c>
      <c r="D614" s="419"/>
      <c r="E614" s="415" t="s">
        <v>497</v>
      </c>
      <c r="F614" s="446">
        <v>0.35</v>
      </c>
      <c r="G614" s="386"/>
      <c r="H614" s="272"/>
      <c r="I614" s="386"/>
    </row>
    <row r="615" s="286" customFormat="1" customHeight="1" spans="1:9">
      <c r="A615" s="267">
        <v>0</v>
      </c>
      <c r="B615" s="417" t="s">
        <v>489</v>
      </c>
      <c r="C615" s="419" t="s">
        <v>720</v>
      </c>
      <c r="D615" s="419"/>
      <c r="E615" s="415" t="s">
        <v>132</v>
      </c>
      <c r="F615" s="415">
        <v>355.25</v>
      </c>
      <c r="G615" s="421"/>
      <c r="H615" s="272"/>
      <c r="I615" s="386"/>
    </row>
    <row r="616" s="286" customFormat="1" customHeight="1" spans="1:9">
      <c r="A616" s="267">
        <v>8</v>
      </c>
      <c r="B616" s="417" t="s">
        <v>698</v>
      </c>
      <c r="C616" s="419" t="s">
        <v>699</v>
      </c>
      <c r="D616" s="419"/>
      <c r="E616" s="415" t="s">
        <v>700</v>
      </c>
      <c r="F616" s="415">
        <v>1.4</v>
      </c>
      <c r="G616" s="386"/>
      <c r="H616" s="266"/>
      <c r="I616" s="386"/>
    </row>
    <row r="617" s="286" customFormat="1" customHeight="1" spans="1:9">
      <c r="A617" s="267">
        <v>0</v>
      </c>
      <c r="B617" s="417" t="s">
        <v>489</v>
      </c>
      <c r="C617" s="419" t="s">
        <v>702</v>
      </c>
      <c r="D617" s="419"/>
      <c r="E617" s="415" t="s">
        <v>556</v>
      </c>
      <c r="F617" s="415">
        <v>14</v>
      </c>
      <c r="G617" s="386"/>
      <c r="H617" s="266"/>
      <c r="I617" s="386"/>
    </row>
    <row r="618" s="286" customFormat="1" customHeight="1" spans="1:9">
      <c r="A618" s="267">
        <v>9</v>
      </c>
      <c r="B618" s="417" t="s">
        <v>491</v>
      </c>
      <c r="C618" s="419" t="s">
        <v>492</v>
      </c>
      <c r="D618" s="419"/>
      <c r="E618" s="415" t="s">
        <v>703</v>
      </c>
      <c r="F618" s="420">
        <v>0.18</v>
      </c>
      <c r="G618" s="386"/>
      <c r="H618" s="266"/>
      <c r="I618" s="386"/>
    </row>
    <row r="619" s="286" customFormat="1" customHeight="1" spans="1:9">
      <c r="A619" s="267">
        <v>0</v>
      </c>
      <c r="B619" s="417" t="s">
        <v>489</v>
      </c>
      <c r="C619" s="419" t="s">
        <v>704</v>
      </c>
      <c r="D619" s="419"/>
      <c r="E619" s="415" t="s">
        <v>132</v>
      </c>
      <c r="F619" s="415">
        <v>12</v>
      </c>
      <c r="G619" s="386"/>
      <c r="H619" s="266"/>
      <c r="I619" s="386"/>
    </row>
    <row r="620" s="286" customFormat="1" customHeight="1" spans="1:9">
      <c r="A620" s="267">
        <v>0</v>
      </c>
      <c r="B620" s="417" t="s">
        <v>489</v>
      </c>
      <c r="C620" s="419" t="s">
        <v>705</v>
      </c>
      <c r="D620" s="419"/>
      <c r="E620" s="415" t="s">
        <v>132</v>
      </c>
      <c r="F620" s="415">
        <v>18</v>
      </c>
      <c r="G620" s="386"/>
      <c r="H620" s="266"/>
      <c r="I620" s="386"/>
    </row>
    <row r="621" s="286" customFormat="1" customHeight="1" spans="1:9">
      <c r="A621" s="267">
        <v>10</v>
      </c>
      <c r="B621" s="417" t="s">
        <v>721</v>
      </c>
      <c r="C621" s="419" t="s">
        <v>722</v>
      </c>
      <c r="D621" s="419"/>
      <c r="E621" s="415" t="s">
        <v>497</v>
      </c>
      <c r="F621" s="415">
        <v>0.35</v>
      </c>
      <c r="G621" s="386"/>
      <c r="H621" s="266"/>
      <c r="I621" s="386"/>
    </row>
    <row r="622" s="286" customFormat="1" customHeight="1" spans="1:9">
      <c r="A622" s="267">
        <v>11</v>
      </c>
      <c r="B622" s="417" t="s">
        <v>723</v>
      </c>
      <c r="C622" s="419" t="s">
        <v>724</v>
      </c>
      <c r="D622" s="419"/>
      <c r="E622" s="415" t="s">
        <v>497</v>
      </c>
      <c r="F622" s="415">
        <v>0.35</v>
      </c>
      <c r="G622" s="386"/>
      <c r="H622" s="266"/>
      <c r="I622" s="386"/>
    </row>
    <row r="623" s="286" customFormat="1" customHeight="1" spans="1:9">
      <c r="A623" s="267">
        <v>0</v>
      </c>
      <c r="B623" s="417">
        <v>0</v>
      </c>
      <c r="C623" s="417" t="s">
        <v>725</v>
      </c>
      <c r="D623" s="417"/>
      <c r="E623" s="415" t="s">
        <v>61</v>
      </c>
      <c r="F623" s="446">
        <v>0</v>
      </c>
      <c r="G623" s="386"/>
      <c r="H623" s="266"/>
      <c r="I623" s="386"/>
    </row>
    <row r="624" s="286" customFormat="1" ht="39.75" customHeight="1" spans="1:9">
      <c r="A624" s="267">
        <v>1</v>
      </c>
      <c r="B624" s="417" t="s">
        <v>726</v>
      </c>
      <c r="C624" s="447" t="s">
        <v>727</v>
      </c>
      <c r="D624" s="447"/>
      <c r="E624" s="415" t="s">
        <v>29</v>
      </c>
      <c r="F624" s="446">
        <v>4</v>
      </c>
      <c r="G624" s="386"/>
      <c r="H624" s="266"/>
      <c r="I624" s="386"/>
    </row>
    <row r="625" s="286" customFormat="1" customHeight="1" spans="1:9">
      <c r="A625" s="267">
        <v>2</v>
      </c>
      <c r="B625" s="417" t="s">
        <v>728</v>
      </c>
      <c r="C625" s="419" t="s">
        <v>729</v>
      </c>
      <c r="D625" s="419"/>
      <c r="E625" s="415" t="s">
        <v>31</v>
      </c>
      <c r="F625" s="446">
        <v>4</v>
      </c>
      <c r="G625" s="386"/>
      <c r="H625" s="266"/>
      <c r="I625" s="386"/>
    </row>
    <row r="626" s="286" customFormat="1" customHeight="1" spans="1:9">
      <c r="A626" s="267">
        <v>0</v>
      </c>
      <c r="B626" s="417" t="s">
        <v>489</v>
      </c>
      <c r="C626" s="419" t="s">
        <v>730</v>
      </c>
      <c r="D626" s="419"/>
      <c r="E626" s="415" t="s">
        <v>31</v>
      </c>
      <c r="F626" s="446">
        <v>1</v>
      </c>
      <c r="G626" s="386"/>
      <c r="H626" s="266"/>
      <c r="I626" s="386"/>
    </row>
    <row r="627" s="286" customFormat="1" customHeight="1" spans="1:9">
      <c r="A627" s="267">
        <v>0</v>
      </c>
      <c r="B627" s="417" t="s">
        <v>489</v>
      </c>
      <c r="C627" s="419" t="s">
        <v>731</v>
      </c>
      <c r="D627" s="419"/>
      <c r="E627" s="415" t="s">
        <v>710</v>
      </c>
      <c r="F627" s="446">
        <v>1</v>
      </c>
      <c r="G627" s="386"/>
      <c r="H627" s="266"/>
      <c r="I627" s="386"/>
    </row>
    <row r="628" s="286" customFormat="1" customHeight="1" spans="1:9">
      <c r="A628" s="267">
        <v>0</v>
      </c>
      <c r="B628" s="417" t="s">
        <v>489</v>
      </c>
      <c r="C628" s="419" t="s">
        <v>732</v>
      </c>
      <c r="D628" s="419"/>
      <c r="E628" s="415" t="s">
        <v>710</v>
      </c>
      <c r="F628" s="446">
        <v>1</v>
      </c>
      <c r="G628" s="386"/>
      <c r="H628" s="266"/>
      <c r="I628" s="386"/>
    </row>
    <row r="629" s="286" customFormat="1" customHeight="1" spans="1:9">
      <c r="A629" s="267">
        <v>0</v>
      </c>
      <c r="B629" s="417" t="s">
        <v>489</v>
      </c>
      <c r="C629" s="419" t="s">
        <v>733</v>
      </c>
      <c r="D629" s="419"/>
      <c r="E629" s="415" t="s">
        <v>556</v>
      </c>
      <c r="F629" s="446">
        <v>1</v>
      </c>
      <c r="G629" s="386"/>
      <c r="H629" s="266"/>
      <c r="I629" s="386"/>
    </row>
    <row r="630" s="286" customFormat="1" customHeight="1" spans="1:9">
      <c r="A630" s="267">
        <v>3</v>
      </c>
      <c r="B630" s="417" t="s">
        <v>717</v>
      </c>
      <c r="C630" s="419" t="s">
        <v>734</v>
      </c>
      <c r="D630" s="419"/>
      <c r="E630" s="415" t="s">
        <v>497</v>
      </c>
      <c r="F630" s="446">
        <v>0.04</v>
      </c>
      <c r="G630" s="386"/>
      <c r="H630" s="266"/>
      <c r="I630" s="386"/>
    </row>
    <row r="631" s="286" customFormat="1" customHeight="1" spans="1:9">
      <c r="A631" s="267">
        <v>4</v>
      </c>
      <c r="B631" s="417" t="s">
        <v>503</v>
      </c>
      <c r="C631" s="419" t="s">
        <v>735</v>
      </c>
      <c r="D631" s="419"/>
      <c r="E631" s="415" t="s">
        <v>497</v>
      </c>
      <c r="F631" s="446">
        <v>0.43</v>
      </c>
      <c r="G631" s="386"/>
      <c r="H631" s="305"/>
      <c r="I631" s="305"/>
    </row>
    <row r="632" s="286" customFormat="1" customHeight="1" spans="1:9">
      <c r="A632" s="267">
        <v>0</v>
      </c>
      <c r="B632" s="417" t="s">
        <v>489</v>
      </c>
      <c r="C632" s="419" t="s">
        <v>504</v>
      </c>
      <c r="D632" s="419"/>
      <c r="E632" s="415" t="s">
        <v>132</v>
      </c>
      <c r="F632" s="446">
        <v>434.3</v>
      </c>
      <c r="G632" s="386"/>
      <c r="H632" s="448"/>
      <c r="I632" s="305"/>
    </row>
    <row r="633" s="286" customFormat="1" customHeight="1" spans="1:9">
      <c r="A633" s="267">
        <v>5</v>
      </c>
      <c r="B633" s="417" t="s">
        <v>736</v>
      </c>
      <c r="C633" s="419" t="s">
        <v>737</v>
      </c>
      <c r="D633" s="419"/>
      <c r="E633" s="415" t="s">
        <v>738</v>
      </c>
      <c r="F633" s="446">
        <v>16.5</v>
      </c>
      <c r="G633" s="386"/>
      <c r="H633" s="305"/>
      <c r="I633" s="305"/>
    </row>
    <row r="634" s="286" customFormat="1" customHeight="1" spans="1:9">
      <c r="A634" s="267">
        <v>0</v>
      </c>
      <c r="B634" s="417" t="s">
        <v>489</v>
      </c>
      <c r="C634" s="419" t="s">
        <v>737</v>
      </c>
      <c r="D634" s="419"/>
      <c r="E634" s="415" t="s">
        <v>132</v>
      </c>
      <c r="F634" s="446">
        <v>1683</v>
      </c>
      <c r="G634" s="386"/>
      <c r="H634" s="305"/>
      <c r="I634" s="305"/>
    </row>
    <row r="635" s="286" customFormat="1" customHeight="1" spans="1:9">
      <c r="A635" s="267">
        <v>6</v>
      </c>
      <c r="B635" s="417" t="s">
        <v>698</v>
      </c>
      <c r="C635" s="419" t="s">
        <v>699</v>
      </c>
      <c r="D635" s="419"/>
      <c r="E635" s="415" t="s">
        <v>700</v>
      </c>
      <c r="F635" s="415">
        <v>1.2</v>
      </c>
      <c r="G635" s="421"/>
      <c r="H635" s="266"/>
      <c r="I635" s="386"/>
    </row>
    <row r="636" s="286" customFormat="1" customHeight="1" spans="1:9">
      <c r="A636" s="267">
        <v>0</v>
      </c>
      <c r="B636" s="417" t="s">
        <v>489</v>
      </c>
      <c r="C636" s="419" t="s">
        <v>702</v>
      </c>
      <c r="D636" s="419"/>
      <c r="E636" s="415" t="s">
        <v>556</v>
      </c>
      <c r="F636" s="415">
        <v>12</v>
      </c>
      <c r="G636" s="421"/>
      <c r="H636" s="266"/>
      <c r="I636" s="386"/>
    </row>
    <row r="637" s="286" customFormat="1" customHeight="1" spans="1:9">
      <c r="A637" s="267">
        <v>7</v>
      </c>
      <c r="B637" s="417" t="s">
        <v>698</v>
      </c>
      <c r="C637" s="419" t="s">
        <v>699</v>
      </c>
      <c r="D637" s="419"/>
      <c r="E637" s="415" t="s">
        <v>700</v>
      </c>
      <c r="F637" s="415">
        <v>1.6</v>
      </c>
      <c r="G637" s="386"/>
      <c r="H637" s="266"/>
      <c r="I637" s="386"/>
    </row>
    <row r="638" s="286" customFormat="1" customHeight="1" spans="1:9">
      <c r="A638" s="267">
        <v>0</v>
      </c>
      <c r="B638" s="417" t="s">
        <v>489</v>
      </c>
      <c r="C638" s="419" t="s">
        <v>739</v>
      </c>
      <c r="D638" s="419"/>
      <c r="E638" s="415" t="s">
        <v>556</v>
      </c>
      <c r="F638" s="415">
        <v>16</v>
      </c>
      <c r="G638" s="386"/>
      <c r="H638" s="266"/>
      <c r="I638" s="386"/>
    </row>
    <row r="639" s="286" customFormat="1" customHeight="1" spans="1:9">
      <c r="A639" s="267">
        <v>8</v>
      </c>
      <c r="B639" s="417" t="s">
        <v>491</v>
      </c>
      <c r="C639" s="419" t="s">
        <v>492</v>
      </c>
      <c r="D639" s="419"/>
      <c r="E639" s="415" t="s">
        <v>703</v>
      </c>
      <c r="F639" s="420">
        <v>0.17</v>
      </c>
      <c r="G639" s="386"/>
      <c r="H639" s="266"/>
      <c r="I639" s="386"/>
    </row>
    <row r="640" s="286" customFormat="1" customHeight="1" spans="1:9">
      <c r="A640" s="267">
        <v>0</v>
      </c>
      <c r="B640" s="417" t="s">
        <v>489</v>
      </c>
      <c r="C640" s="419" t="s">
        <v>704</v>
      </c>
      <c r="D640" s="419"/>
      <c r="E640" s="415" t="s">
        <v>132</v>
      </c>
      <c r="F640" s="415">
        <v>36</v>
      </c>
      <c r="G640" s="386"/>
      <c r="H640" s="266"/>
      <c r="I640" s="386"/>
    </row>
    <row r="641" s="286" customFormat="1" customHeight="1" spans="1:9">
      <c r="A641" s="267">
        <v>0</v>
      </c>
      <c r="B641" s="417" t="s">
        <v>489</v>
      </c>
      <c r="C641" s="419" t="s">
        <v>705</v>
      </c>
      <c r="D641" s="419"/>
      <c r="E641" s="415" t="s">
        <v>132</v>
      </c>
      <c r="F641" s="415">
        <v>12</v>
      </c>
      <c r="G641" s="386"/>
      <c r="H641" s="266"/>
      <c r="I641" s="386"/>
    </row>
    <row r="642" s="286" customFormat="1" customHeight="1" spans="1:9">
      <c r="A642" s="267">
        <v>9</v>
      </c>
      <c r="B642" s="417" t="s">
        <v>740</v>
      </c>
      <c r="C642" s="449" t="s">
        <v>741</v>
      </c>
      <c r="D642" s="449"/>
      <c r="E642" s="415" t="s">
        <v>551</v>
      </c>
      <c r="F642" s="415">
        <v>4</v>
      </c>
      <c r="G642" s="386"/>
      <c r="H642" s="394"/>
      <c r="I642" s="386"/>
    </row>
    <row r="643" s="286" customFormat="1" customHeight="1" spans="1:9">
      <c r="A643" s="267"/>
      <c r="B643" s="417" t="s">
        <v>489</v>
      </c>
      <c r="C643" s="449" t="s">
        <v>742</v>
      </c>
      <c r="D643" s="449"/>
      <c r="E643" s="415" t="s">
        <v>132</v>
      </c>
      <c r="F643" s="415">
        <v>40</v>
      </c>
      <c r="G643" s="386"/>
      <c r="H643" s="394"/>
      <c r="I643" s="305"/>
    </row>
    <row r="644" s="320" customFormat="1" customHeight="1" spans="1:9">
      <c r="A644" s="144" t="s">
        <v>574</v>
      </c>
      <c r="B644" s="144"/>
      <c r="C644" s="338" t="s">
        <v>575</v>
      </c>
      <c r="D644" s="338"/>
      <c r="E644" s="338"/>
      <c r="F644" s="337"/>
      <c r="G644" s="337"/>
      <c r="H644" s="337"/>
      <c r="I644" s="337"/>
    </row>
    <row r="645" s="286" customFormat="1" customHeight="1" spans="1:9">
      <c r="A645" s="267"/>
      <c r="B645" s="303">
        <v>0</v>
      </c>
      <c r="C645" s="414" t="s">
        <v>280</v>
      </c>
      <c r="D645" s="414"/>
      <c r="E645" s="415"/>
      <c r="F645" s="415"/>
      <c r="G645" s="386"/>
      <c r="H645" s="394"/>
      <c r="I645" s="305"/>
    </row>
    <row r="646" s="286" customFormat="1" customHeight="1" spans="1:9">
      <c r="A646" s="267" t="s">
        <v>61</v>
      </c>
      <c r="B646" s="303" t="s">
        <v>61</v>
      </c>
      <c r="C646" s="417" t="s">
        <v>688</v>
      </c>
      <c r="D646" s="417"/>
      <c r="E646" s="415" t="s">
        <v>61</v>
      </c>
      <c r="F646" s="415" t="s">
        <v>61</v>
      </c>
      <c r="G646" s="386"/>
      <c r="H646" s="394"/>
      <c r="I646" s="305"/>
    </row>
    <row r="647" s="286" customFormat="1" customHeight="1" spans="1:9">
      <c r="A647" s="267">
        <v>1</v>
      </c>
      <c r="B647" s="417" t="s">
        <v>689</v>
      </c>
      <c r="C647" s="419" t="s">
        <v>690</v>
      </c>
      <c r="D647" s="419"/>
      <c r="E647" s="415" t="s">
        <v>31</v>
      </c>
      <c r="F647" s="415">
        <v>4</v>
      </c>
      <c r="G647" s="386"/>
      <c r="H647" s="266"/>
      <c r="I647" s="386"/>
    </row>
    <row r="648" s="286" customFormat="1" customHeight="1" spans="1:9">
      <c r="A648" s="267">
        <v>2</v>
      </c>
      <c r="B648" s="417" t="s">
        <v>691</v>
      </c>
      <c r="C648" s="419" t="s">
        <v>692</v>
      </c>
      <c r="D648" s="419"/>
      <c r="E648" s="415" t="s">
        <v>31</v>
      </c>
      <c r="F648" s="415">
        <v>4</v>
      </c>
      <c r="G648" s="421"/>
      <c r="H648" s="266"/>
      <c r="I648" s="386"/>
    </row>
    <row r="649" s="286" customFormat="1" customHeight="1" spans="1:9">
      <c r="A649" s="267">
        <v>3</v>
      </c>
      <c r="B649" s="417" t="s">
        <v>693</v>
      </c>
      <c r="C649" s="419" t="s">
        <v>694</v>
      </c>
      <c r="D649" s="419"/>
      <c r="E649" s="415" t="s">
        <v>31</v>
      </c>
      <c r="F649" s="415">
        <v>4</v>
      </c>
      <c r="G649" s="421"/>
      <c r="H649" s="266"/>
      <c r="I649" s="386"/>
    </row>
    <row r="650" s="286" customFormat="1" customHeight="1" spans="1:9">
      <c r="A650" s="267">
        <v>4</v>
      </c>
      <c r="B650" s="417" t="s">
        <v>695</v>
      </c>
      <c r="C650" s="419" t="s">
        <v>696</v>
      </c>
      <c r="D650" s="419"/>
      <c r="E650" s="415" t="s">
        <v>497</v>
      </c>
      <c r="F650" s="415">
        <v>0.4</v>
      </c>
      <c r="G650" s="421"/>
      <c r="H650" s="436"/>
      <c r="I650" s="386"/>
    </row>
    <row r="651" s="286" customFormat="1" customHeight="1" spans="1:9">
      <c r="A651" s="267">
        <v>0</v>
      </c>
      <c r="B651" s="417" t="s">
        <v>489</v>
      </c>
      <c r="C651" s="419" t="s">
        <v>696</v>
      </c>
      <c r="D651" s="419"/>
      <c r="E651" s="415" t="s">
        <v>132</v>
      </c>
      <c r="F651" s="415">
        <v>406</v>
      </c>
      <c r="G651" s="421"/>
      <c r="H651" s="266"/>
      <c r="I651" s="386"/>
    </row>
    <row r="652" s="286" customFormat="1" customHeight="1" spans="1:9">
      <c r="A652" s="267">
        <v>5</v>
      </c>
      <c r="B652" s="417" t="s">
        <v>667</v>
      </c>
      <c r="C652" s="419" t="s">
        <v>697</v>
      </c>
      <c r="D652" s="419"/>
      <c r="E652" s="415" t="s">
        <v>497</v>
      </c>
      <c r="F652" s="415">
        <v>0.04</v>
      </c>
      <c r="G652" s="421"/>
      <c r="H652" s="266"/>
      <c r="I652" s="386"/>
    </row>
    <row r="653" s="286" customFormat="1" customHeight="1" spans="1:9">
      <c r="A653" s="267">
        <v>0</v>
      </c>
      <c r="B653" s="417" t="s">
        <v>489</v>
      </c>
      <c r="C653" s="419" t="s">
        <v>697</v>
      </c>
      <c r="D653" s="419"/>
      <c r="E653" s="415" t="s">
        <v>132</v>
      </c>
      <c r="F653" s="415">
        <v>40.6</v>
      </c>
      <c r="G653" s="421"/>
      <c r="H653" s="266"/>
      <c r="I653" s="386"/>
    </row>
    <row r="654" s="286" customFormat="1" customHeight="1" spans="1:9">
      <c r="A654" s="267">
        <v>6</v>
      </c>
      <c r="B654" s="417" t="s">
        <v>698</v>
      </c>
      <c r="C654" s="419" t="s">
        <v>699</v>
      </c>
      <c r="D654" s="419"/>
      <c r="E654" s="415" t="s">
        <v>700</v>
      </c>
      <c r="F654" s="415">
        <v>1.2</v>
      </c>
      <c r="G654" s="421"/>
      <c r="H654" s="266"/>
      <c r="I654" s="386"/>
    </row>
    <row r="655" s="286" customFormat="1" customHeight="1" spans="1:9">
      <c r="A655" s="267">
        <v>0</v>
      </c>
      <c r="B655" s="417" t="s">
        <v>489</v>
      </c>
      <c r="C655" s="419" t="s">
        <v>701</v>
      </c>
      <c r="D655" s="419"/>
      <c r="E655" s="415" t="s">
        <v>556</v>
      </c>
      <c r="F655" s="415">
        <v>12</v>
      </c>
      <c r="G655" s="421"/>
      <c r="H655" s="266"/>
      <c r="I655" s="386"/>
    </row>
    <row r="656" s="286" customFormat="1" customHeight="1" spans="1:9">
      <c r="A656" s="267">
        <v>7</v>
      </c>
      <c r="B656" s="417" t="s">
        <v>698</v>
      </c>
      <c r="C656" s="419" t="s">
        <v>699</v>
      </c>
      <c r="D656" s="419"/>
      <c r="E656" s="415" t="s">
        <v>700</v>
      </c>
      <c r="F656" s="415">
        <v>0.8</v>
      </c>
      <c r="G656" s="386"/>
      <c r="H656" s="266"/>
      <c r="I656" s="386"/>
    </row>
    <row r="657" s="286" customFormat="1" customHeight="1" spans="1:9">
      <c r="A657" s="267">
        <v>0</v>
      </c>
      <c r="B657" s="417" t="s">
        <v>489</v>
      </c>
      <c r="C657" s="419" t="s">
        <v>702</v>
      </c>
      <c r="D657" s="419"/>
      <c r="E657" s="415" t="s">
        <v>556</v>
      </c>
      <c r="F657" s="415">
        <v>8</v>
      </c>
      <c r="G657" s="386"/>
      <c r="H657" s="266"/>
      <c r="I657" s="386"/>
    </row>
    <row r="658" s="286" customFormat="1" customHeight="1" spans="1:9">
      <c r="A658" s="267">
        <v>8</v>
      </c>
      <c r="B658" s="417" t="s">
        <v>491</v>
      </c>
      <c r="C658" s="419" t="s">
        <v>492</v>
      </c>
      <c r="D658" s="419"/>
      <c r="E658" s="415" t="s">
        <v>703</v>
      </c>
      <c r="F658" s="420">
        <v>0.16</v>
      </c>
      <c r="G658" s="386"/>
      <c r="H658" s="266"/>
      <c r="I658" s="386"/>
    </row>
    <row r="659" s="286" customFormat="1" customHeight="1" spans="1:9">
      <c r="A659" s="267">
        <v>0</v>
      </c>
      <c r="B659" s="417" t="s">
        <v>489</v>
      </c>
      <c r="C659" s="419" t="s">
        <v>704</v>
      </c>
      <c r="D659" s="419"/>
      <c r="E659" s="415" t="s">
        <v>132</v>
      </c>
      <c r="F659" s="415">
        <v>30</v>
      </c>
      <c r="G659" s="386"/>
      <c r="H659" s="266"/>
      <c r="I659" s="386"/>
    </row>
    <row r="660" s="286" customFormat="1" customHeight="1" spans="1:9">
      <c r="A660" s="267">
        <v>0</v>
      </c>
      <c r="B660" s="417" t="s">
        <v>489</v>
      </c>
      <c r="C660" s="419" t="s">
        <v>705</v>
      </c>
      <c r="D660" s="419"/>
      <c r="E660" s="415" t="s">
        <v>132</v>
      </c>
      <c r="F660" s="415">
        <v>12</v>
      </c>
      <c r="G660" s="386"/>
      <c r="H660" s="266"/>
      <c r="I660" s="386"/>
    </row>
    <row r="661" s="286" customFormat="1" customHeight="1" spans="1:9">
      <c r="A661" s="267">
        <v>9</v>
      </c>
      <c r="B661" s="417" t="s">
        <v>487</v>
      </c>
      <c r="C661" s="419" t="s">
        <v>706</v>
      </c>
      <c r="D661" s="419"/>
      <c r="E661" s="415" t="s">
        <v>143</v>
      </c>
      <c r="F661" s="415">
        <v>1</v>
      </c>
      <c r="G661" s="386"/>
      <c r="H661" s="266"/>
      <c r="I661" s="386"/>
    </row>
    <row r="662" s="286" customFormat="1" customHeight="1" spans="1:9">
      <c r="A662" s="267">
        <v>0</v>
      </c>
      <c r="B662" s="417">
        <v>0</v>
      </c>
      <c r="C662" s="417" t="s">
        <v>707</v>
      </c>
      <c r="D662" s="417"/>
      <c r="E662" s="415" t="s">
        <v>61</v>
      </c>
      <c r="F662" s="415">
        <v>0</v>
      </c>
      <c r="G662" s="386"/>
      <c r="H662" s="266"/>
      <c r="I662" s="386"/>
    </row>
    <row r="663" s="286" customFormat="1" customHeight="1" spans="1:9">
      <c r="A663" s="267">
        <v>1</v>
      </c>
      <c r="B663" s="417" t="s">
        <v>708</v>
      </c>
      <c r="C663" s="419" t="s">
        <v>709</v>
      </c>
      <c r="D663" s="419"/>
      <c r="E663" s="415" t="s">
        <v>710</v>
      </c>
      <c r="F663" s="415">
        <v>4</v>
      </c>
      <c r="G663" s="386"/>
      <c r="H663" s="266"/>
      <c r="I663" s="386"/>
    </row>
    <row r="664" s="286" customFormat="1" customHeight="1" spans="1:9">
      <c r="A664" s="267">
        <v>2</v>
      </c>
      <c r="B664" s="417" t="s">
        <v>711</v>
      </c>
      <c r="C664" s="419" t="s">
        <v>712</v>
      </c>
      <c r="D664" s="419"/>
      <c r="E664" s="415" t="s">
        <v>710</v>
      </c>
      <c r="F664" s="415">
        <v>4</v>
      </c>
      <c r="G664" s="386"/>
      <c r="H664" s="266"/>
      <c r="I664" s="386"/>
    </row>
    <row r="665" s="286" customFormat="1" customHeight="1" spans="1:9">
      <c r="A665" s="267">
        <v>3</v>
      </c>
      <c r="B665" s="417" t="s">
        <v>491</v>
      </c>
      <c r="C665" s="419" t="s">
        <v>713</v>
      </c>
      <c r="D665" s="419"/>
      <c r="E665" s="415" t="s">
        <v>703</v>
      </c>
      <c r="F665" s="420">
        <v>0.04</v>
      </c>
      <c r="G665" s="386"/>
      <c r="H665" s="266"/>
      <c r="I665" s="386"/>
    </row>
    <row r="666" s="286" customFormat="1" customHeight="1" spans="1:9">
      <c r="A666" s="267">
        <v>4</v>
      </c>
      <c r="B666" s="417" t="s">
        <v>714</v>
      </c>
      <c r="C666" s="419" t="s">
        <v>715</v>
      </c>
      <c r="D666" s="419"/>
      <c r="E666" s="415" t="s">
        <v>29</v>
      </c>
      <c r="F666" s="415">
        <v>1</v>
      </c>
      <c r="G666" s="386"/>
      <c r="H666" s="266"/>
      <c r="I666" s="386"/>
    </row>
    <row r="667" s="286" customFormat="1" customHeight="1" spans="1:9">
      <c r="A667" s="267">
        <v>0</v>
      </c>
      <c r="B667" s="417" t="s">
        <v>489</v>
      </c>
      <c r="C667" s="419" t="s">
        <v>716</v>
      </c>
      <c r="D667" s="419"/>
      <c r="E667" s="415" t="s">
        <v>710</v>
      </c>
      <c r="F667" s="415">
        <v>1</v>
      </c>
      <c r="G667" s="386"/>
      <c r="H667" s="266"/>
      <c r="I667" s="386"/>
    </row>
    <row r="668" s="286" customFormat="1" customHeight="1" spans="1:9">
      <c r="A668" s="267">
        <v>5</v>
      </c>
      <c r="B668" s="417" t="s">
        <v>717</v>
      </c>
      <c r="C668" s="419" t="s">
        <v>718</v>
      </c>
      <c r="D668" s="419"/>
      <c r="E668" s="415" t="s">
        <v>497</v>
      </c>
      <c r="F668" s="415">
        <v>0.22</v>
      </c>
      <c r="G668" s="386"/>
      <c r="H668" s="266"/>
      <c r="I668" s="386"/>
    </row>
    <row r="669" s="286" customFormat="1" customHeight="1" spans="1:9">
      <c r="A669" s="267">
        <v>0</v>
      </c>
      <c r="B669" s="417" t="s">
        <v>489</v>
      </c>
      <c r="C669" s="419" t="s">
        <v>718</v>
      </c>
      <c r="D669" s="419"/>
      <c r="E669" s="415" t="s">
        <v>132</v>
      </c>
      <c r="F669" s="415">
        <v>223.3</v>
      </c>
      <c r="G669" s="421"/>
      <c r="H669" s="272"/>
      <c r="I669" s="386"/>
    </row>
    <row r="670" s="286" customFormat="1" customHeight="1" spans="1:9">
      <c r="A670" s="267">
        <v>6</v>
      </c>
      <c r="B670" s="417" t="s">
        <v>717</v>
      </c>
      <c r="C670" s="419" t="s">
        <v>719</v>
      </c>
      <c r="D670" s="419"/>
      <c r="E670" s="415" t="s">
        <v>497</v>
      </c>
      <c r="F670" s="446">
        <v>0.54</v>
      </c>
      <c r="G670" s="386"/>
      <c r="H670" s="272"/>
      <c r="I670" s="386"/>
    </row>
    <row r="671" s="286" customFormat="1" customHeight="1" spans="1:9">
      <c r="A671" s="267">
        <v>0</v>
      </c>
      <c r="B671" s="417" t="s">
        <v>489</v>
      </c>
      <c r="C671" s="419" t="s">
        <v>719</v>
      </c>
      <c r="D671" s="419"/>
      <c r="E671" s="415" t="s">
        <v>132</v>
      </c>
      <c r="F671" s="415">
        <v>548.1</v>
      </c>
      <c r="G671" s="421"/>
      <c r="H671" s="272"/>
      <c r="I671" s="386"/>
    </row>
    <row r="672" s="286" customFormat="1" customHeight="1" spans="1:9">
      <c r="A672" s="267">
        <v>7</v>
      </c>
      <c r="B672" s="417" t="s">
        <v>717</v>
      </c>
      <c r="C672" s="419" t="s">
        <v>720</v>
      </c>
      <c r="D672" s="419"/>
      <c r="E672" s="415" t="s">
        <v>497</v>
      </c>
      <c r="F672" s="446">
        <v>1.6</v>
      </c>
      <c r="G672" s="386"/>
      <c r="H672" s="272"/>
      <c r="I672" s="386"/>
    </row>
    <row r="673" s="286" customFormat="1" customHeight="1" spans="1:9">
      <c r="A673" s="267">
        <v>0</v>
      </c>
      <c r="B673" s="417" t="s">
        <v>489</v>
      </c>
      <c r="C673" s="419" t="s">
        <v>720</v>
      </c>
      <c r="D673" s="419"/>
      <c r="E673" s="415" t="s">
        <v>132</v>
      </c>
      <c r="F673" s="415">
        <v>1624</v>
      </c>
      <c r="G673" s="421"/>
      <c r="H673" s="272"/>
      <c r="I673" s="386"/>
    </row>
    <row r="674" s="286" customFormat="1" customHeight="1" spans="1:9">
      <c r="A674" s="267">
        <v>8</v>
      </c>
      <c r="B674" s="417" t="s">
        <v>698</v>
      </c>
      <c r="C674" s="419" t="s">
        <v>699</v>
      </c>
      <c r="D674" s="419"/>
      <c r="E674" s="415" t="s">
        <v>700</v>
      </c>
      <c r="F674" s="415">
        <v>0.8</v>
      </c>
      <c r="G674" s="386"/>
      <c r="H674" s="266"/>
      <c r="I674" s="386"/>
    </row>
    <row r="675" s="286" customFormat="1" customHeight="1" spans="1:9">
      <c r="A675" s="267">
        <v>0</v>
      </c>
      <c r="B675" s="417" t="s">
        <v>489</v>
      </c>
      <c r="C675" s="419" t="s">
        <v>702</v>
      </c>
      <c r="D675" s="419"/>
      <c r="E675" s="415" t="s">
        <v>556</v>
      </c>
      <c r="F675" s="415">
        <v>8</v>
      </c>
      <c r="G675" s="386"/>
      <c r="H675" s="266"/>
      <c r="I675" s="386"/>
    </row>
    <row r="676" s="286" customFormat="1" customHeight="1" spans="1:9">
      <c r="A676" s="267">
        <v>9</v>
      </c>
      <c r="B676" s="417" t="s">
        <v>491</v>
      </c>
      <c r="C676" s="419" t="s">
        <v>492</v>
      </c>
      <c r="D676" s="419"/>
      <c r="E676" s="415" t="s">
        <v>703</v>
      </c>
      <c r="F676" s="420">
        <v>0.15</v>
      </c>
      <c r="G676" s="386"/>
      <c r="H676" s="266"/>
      <c r="I676" s="386"/>
    </row>
    <row r="677" s="286" customFormat="1" customHeight="1" spans="1:9">
      <c r="A677" s="267">
        <v>0</v>
      </c>
      <c r="B677" s="417" t="s">
        <v>489</v>
      </c>
      <c r="C677" s="419" t="s">
        <v>704</v>
      </c>
      <c r="D677" s="419"/>
      <c r="E677" s="415" t="s">
        <v>132</v>
      </c>
      <c r="F677" s="415">
        <v>24</v>
      </c>
      <c r="G677" s="386"/>
      <c r="H677" s="266"/>
      <c r="I677" s="386"/>
    </row>
    <row r="678" s="286" customFormat="1" customHeight="1" spans="1:9">
      <c r="A678" s="267">
        <v>0</v>
      </c>
      <c r="B678" s="417" t="s">
        <v>489</v>
      </c>
      <c r="C678" s="419" t="s">
        <v>705</v>
      </c>
      <c r="D678" s="419"/>
      <c r="E678" s="415" t="s">
        <v>132</v>
      </c>
      <c r="F678" s="415">
        <v>12</v>
      </c>
      <c r="G678" s="386"/>
      <c r="H678" s="266"/>
      <c r="I678" s="386"/>
    </row>
    <row r="679" s="286" customFormat="1" customHeight="1" spans="1:9">
      <c r="A679" s="267">
        <v>10</v>
      </c>
      <c r="B679" s="417" t="s">
        <v>721</v>
      </c>
      <c r="C679" s="419" t="s">
        <v>722</v>
      </c>
      <c r="D679" s="419"/>
      <c r="E679" s="415" t="s">
        <v>497</v>
      </c>
      <c r="F679" s="415">
        <v>0.54</v>
      </c>
      <c r="G679" s="386"/>
      <c r="H679" s="266"/>
      <c r="I679" s="386"/>
    </row>
    <row r="680" s="286" customFormat="1" customHeight="1" spans="1:9">
      <c r="A680" s="267">
        <v>11</v>
      </c>
      <c r="B680" s="417" t="s">
        <v>723</v>
      </c>
      <c r="C680" s="419" t="s">
        <v>724</v>
      </c>
      <c r="D680" s="419"/>
      <c r="E680" s="415" t="s">
        <v>497</v>
      </c>
      <c r="F680" s="415">
        <v>0.54</v>
      </c>
      <c r="G680" s="386"/>
      <c r="H680" s="266"/>
      <c r="I680" s="386"/>
    </row>
    <row r="681" s="286" customFormat="1" customHeight="1" spans="1:9">
      <c r="A681" s="267">
        <v>0</v>
      </c>
      <c r="B681" s="417">
        <v>0</v>
      </c>
      <c r="C681" s="417" t="s">
        <v>725</v>
      </c>
      <c r="D681" s="417"/>
      <c r="E681" s="415" t="s">
        <v>61</v>
      </c>
      <c r="F681" s="446">
        <v>0</v>
      </c>
      <c r="G681" s="386"/>
      <c r="H681" s="266"/>
      <c r="I681" s="386"/>
    </row>
    <row r="682" s="286" customFormat="1" ht="37.5" customHeight="1" spans="1:9">
      <c r="A682" s="267">
        <v>1</v>
      </c>
      <c r="B682" s="417" t="s">
        <v>726</v>
      </c>
      <c r="C682" s="447" t="s">
        <v>727</v>
      </c>
      <c r="D682" s="447"/>
      <c r="E682" s="415" t="s">
        <v>29</v>
      </c>
      <c r="F682" s="446">
        <v>6</v>
      </c>
      <c r="G682" s="386"/>
      <c r="H682" s="266"/>
      <c r="I682" s="386"/>
    </row>
    <row r="683" s="286" customFormat="1" customHeight="1" spans="1:9">
      <c r="A683" s="267">
        <v>2</v>
      </c>
      <c r="B683" s="417" t="s">
        <v>728</v>
      </c>
      <c r="C683" s="419" t="s">
        <v>729</v>
      </c>
      <c r="D683" s="419"/>
      <c r="E683" s="415" t="s">
        <v>31</v>
      </c>
      <c r="F683" s="446">
        <v>6</v>
      </c>
      <c r="G683" s="386"/>
      <c r="H683" s="266"/>
      <c r="I683" s="386"/>
    </row>
    <row r="684" s="286" customFormat="1" customHeight="1" spans="1:9">
      <c r="A684" s="267">
        <v>0</v>
      </c>
      <c r="B684" s="417" t="s">
        <v>489</v>
      </c>
      <c r="C684" s="419" t="s">
        <v>730</v>
      </c>
      <c r="D684" s="419"/>
      <c r="E684" s="415" t="s">
        <v>31</v>
      </c>
      <c r="F684" s="446">
        <v>1</v>
      </c>
      <c r="G684" s="386"/>
      <c r="H684" s="266"/>
      <c r="I684" s="386"/>
    </row>
    <row r="685" s="286" customFormat="1" customHeight="1" spans="1:9">
      <c r="A685" s="267">
        <v>0</v>
      </c>
      <c r="B685" s="417" t="s">
        <v>489</v>
      </c>
      <c r="C685" s="419" t="s">
        <v>731</v>
      </c>
      <c r="D685" s="419"/>
      <c r="E685" s="415" t="s">
        <v>710</v>
      </c>
      <c r="F685" s="446">
        <v>1</v>
      </c>
      <c r="G685" s="386"/>
      <c r="H685" s="266"/>
      <c r="I685" s="386"/>
    </row>
    <row r="686" s="286" customFormat="1" customHeight="1" spans="1:9">
      <c r="A686" s="267">
        <v>0</v>
      </c>
      <c r="B686" s="417" t="s">
        <v>489</v>
      </c>
      <c r="C686" s="419" t="s">
        <v>732</v>
      </c>
      <c r="D686" s="419"/>
      <c r="E686" s="415" t="s">
        <v>710</v>
      </c>
      <c r="F686" s="446">
        <v>1</v>
      </c>
      <c r="G686" s="386"/>
      <c r="H686" s="266"/>
      <c r="I686" s="386"/>
    </row>
    <row r="687" s="286" customFormat="1" customHeight="1" spans="1:9">
      <c r="A687" s="267">
        <v>0</v>
      </c>
      <c r="B687" s="417" t="s">
        <v>489</v>
      </c>
      <c r="C687" s="419" t="s">
        <v>733</v>
      </c>
      <c r="D687" s="419"/>
      <c r="E687" s="415" t="s">
        <v>556</v>
      </c>
      <c r="F687" s="446">
        <v>1</v>
      </c>
      <c r="G687" s="386"/>
      <c r="H687" s="266"/>
      <c r="I687" s="386"/>
    </row>
    <row r="688" s="286" customFormat="1" customHeight="1" spans="1:9">
      <c r="A688" s="267">
        <v>3</v>
      </c>
      <c r="B688" s="417" t="s">
        <v>717</v>
      </c>
      <c r="C688" s="419" t="s">
        <v>734</v>
      </c>
      <c r="D688" s="419"/>
      <c r="E688" s="415" t="s">
        <v>497</v>
      </c>
      <c r="F688" s="446">
        <v>0.06</v>
      </c>
      <c r="G688" s="386"/>
      <c r="H688" s="266"/>
      <c r="I688" s="386"/>
    </row>
    <row r="689" s="286" customFormat="1" customHeight="1" spans="1:9">
      <c r="A689" s="267">
        <v>4</v>
      </c>
      <c r="B689" s="417" t="s">
        <v>503</v>
      </c>
      <c r="C689" s="419" t="s">
        <v>735</v>
      </c>
      <c r="D689" s="419"/>
      <c r="E689" s="415" t="s">
        <v>497</v>
      </c>
      <c r="F689" s="446">
        <v>0.5</v>
      </c>
      <c r="G689" s="386"/>
      <c r="H689" s="305"/>
      <c r="I689" s="305"/>
    </row>
    <row r="690" s="286" customFormat="1" customHeight="1" spans="1:9">
      <c r="A690" s="267">
        <v>0</v>
      </c>
      <c r="B690" s="417" t="s">
        <v>489</v>
      </c>
      <c r="C690" s="419" t="s">
        <v>504</v>
      </c>
      <c r="D690" s="419"/>
      <c r="E690" s="415" t="s">
        <v>132</v>
      </c>
      <c r="F690" s="446">
        <v>505</v>
      </c>
      <c r="G690" s="386"/>
      <c r="H690" s="448"/>
      <c r="I690" s="305"/>
    </row>
    <row r="691" s="286" customFormat="1" customHeight="1" spans="1:9">
      <c r="A691" s="267">
        <v>5</v>
      </c>
      <c r="B691" s="417" t="s">
        <v>736</v>
      </c>
      <c r="C691" s="419" t="s">
        <v>737</v>
      </c>
      <c r="D691" s="419"/>
      <c r="E691" s="415" t="s">
        <v>738</v>
      </c>
      <c r="F691" s="446">
        <v>1.8</v>
      </c>
      <c r="G691" s="386"/>
      <c r="H691" s="305"/>
      <c r="I691" s="305"/>
    </row>
    <row r="692" s="286" customFormat="1" customHeight="1" spans="1:9">
      <c r="A692" s="267">
        <v>0</v>
      </c>
      <c r="B692" s="417" t="s">
        <v>489</v>
      </c>
      <c r="C692" s="419" t="s">
        <v>737</v>
      </c>
      <c r="D692" s="419"/>
      <c r="E692" s="415" t="s">
        <v>132</v>
      </c>
      <c r="F692" s="446">
        <v>183.6</v>
      </c>
      <c r="G692" s="386"/>
      <c r="H692" s="305"/>
      <c r="I692" s="305"/>
    </row>
    <row r="693" s="286" customFormat="1" customHeight="1" spans="1:9">
      <c r="A693" s="267">
        <v>6</v>
      </c>
      <c r="B693" s="417" t="s">
        <v>698</v>
      </c>
      <c r="C693" s="419" t="s">
        <v>699</v>
      </c>
      <c r="D693" s="419"/>
      <c r="E693" s="415" t="s">
        <v>700</v>
      </c>
      <c r="F693" s="415">
        <v>1.8</v>
      </c>
      <c r="G693" s="421"/>
      <c r="H693" s="266"/>
      <c r="I693" s="386"/>
    </row>
    <row r="694" s="286" customFormat="1" customHeight="1" spans="1:9">
      <c r="A694" s="267">
        <v>0</v>
      </c>
      <c r="B694" s="417" t="s">
        <v>489</v>
      </c>
      <c r="C694" s="419" t="s">
        <v>702</v>
      </c>
      <c r="D694" s="419"/>
      <c r="E694" s="415" t="s">
        <v>556</v>
      </c>
      <c r="F694" s="415">
        <v>18</v>
      </c>
      <c r="G694" s="421"/>
      <c r="H694" s="266"/>
      <c r="I694" s="386"/>
    </row>
    <row r="695" s="286" customFormat="1" customHeight="1" spans="1:9">
      <c r="A695" s="267">
        <v>7</v>
      </c>
      <c r="B695" s="417" t="s">
        <v>698</v>
      </c>
      <c r="C695" s="419" t="s">
        <v>699</v>
      </c>
      <c r="D695" s="419"/>
      <c r="E695" s="415" t="s">
        <v>700</v>
      </c>
      <c r="F695" s="415">
        <v>2.4</v>
      </c>
      <c r="G695" s="386"/>
      <c r="H695" s="266"/>
      <c r="I695" s="386"/>
    </row>
    <row r="696" s="286" customFormat="1" customHeight="1" spans="1:9">
      <c r="A696" s="267">
        <v>0</v>
      </c>
      <c r="B696" s="417" t="s">
        <v>489</v>
      </c>
      <c r="C696" s="419" t="s">
        <v>739</v>
      </c>
      <c r="D696" s="419"/>
      <c r="E696" s="415" t="s">
        <v>556</v>
      </c>
      <c r="F696" s="415">
        <v>24</v>
      </c>
      <c r="G696" s="386"/>
      <c r="H696" s="266"/>
      <c r="I696" s="386"/>
    </row>
    <row r="697" s="286" customFormat="1" customHeight="1" spans="1:9">
      <c r="A697" s="267">
        <v>8</v>
      </c>
      <c r="B697" s="417" t="s">
        <v>491</v>
      </c>
      <c r="C697" s="419" t="s">
        <v>492</v>
      </c>
      <c r="D697" s="419"/>
      <c r="E697" s="415" t="s">
        <v>703</v>
      </c>
      <c r="F697" s="420">
        <v>0.32</v>
      </c>
      <c r="G697" s="386"/>
      <c r="H697" s="266"/>
      <c r="I697" s="386"/>
    </row>
    <row r="698" s="286" customFormat="1" customHeight="1" spans="1:9">
      <c r="A698" s="267">
        <v>0</v>
      </c>
      <c r="B698" s="417" t="s">
        <v>489</v>
      </c>
      <c r="C698" s="419" t="s">
        <v>704</v>
      </c>
      <c r="D698" s="419"/>
      <c r="E698" s="415" t="s">
        <v>132</v>
      </c>
      <c r="F698" s="415">
        <v>90</v>
      </c>
      <c r="G698" s="386"/>
      <c r="H698" s="266"/>
      <c r="I698" s="386"/>
    </row>
    <row r="699" s="286" customFormat="1" customHeight="1" spans="1:9">
      <c r="A699" s="267">
        <v>0</v>
      </c>
      <c r="B699" s="417" t="s">
        <v>489</v>
      </c>
      <c r="C699" s="419" t="s">
        <v>705</v>
      </c>
      <c r="D699" s="419"/>
      <c r="E699" s="415" t="s">
        <v>132</v>
      </c>
      <c r="F699" s="415">
        <v>18</v>
      </c>
      <c r="G699" s="386"/>
      <c r="H699" s="266"/>
      <c r="I699" s="386"/>
    </row>
    <row r="700" s="286" customFormat="1" customHeight="1" spans="1:9">
      <c r="A700" s="267">
        <v>9</v>
      </c>
      <c r="B700" s="417" t="s">
        <v>740</v>
      </c>
      <c r="C700" s="449" t="s">
        <v>741</v>
      </c>
      <c r="D700" s="449"/>
      <c r="E700" s="415" t="s">
        <v>551</v>
      </c>
      <c r="F700" s="415">
        <v>6</v>
      </c>
      <c r="G700" s="386"/>
      <c r="H700" s="394"/>
      <c r="I700" s="386"/>
    </row>
    <row r="701" s="286" customFormat="1" customHeight="1" spans="1:9">
      <c r="A701" s="267"/>
      <c r="B701" s="417" t="s">
        <v>489</v>
      </c>
      <c r="C701" s="449" t="s">
        <v>742</v>
      </c>
      <c r="D701" s="449"/>
      <c r="E701" s="415" t="s">
        <v>132</v>
      </c>
      <c r="F701" s="415">
        <v>60</v>
      </c>
      <c r="G701" s="386"/>
      <c r="H701" s="394"/>
      <c r="I701" s="305"/>
    </row>
    <row r="702" s="320" customFormat="1" customHeight="1" spans="1:9">
      <c r="A702" s="144" t="s">
        <v>574</v>
      </c>
      <c r="B702" s="144"/>
      <c r="C702" s="338" t="s">
        <v>575</v>
      </c>
      <c r="D702" s="338"/>
      <c r="E702" s="338"/>
      <c r="F702" s="337"/>
      <c r="G702" s="337"/>
      <c r="H702" s="337"/>
      <c r="I702" s="337"/>
    </row>
    <row r="703" s="286" customFormat="1" customHeight="1" spans="1:9">
      <c r="A703" s="267"/>
      <c r="B703" s="303">
        <v>0</v>
      </c>
      <c r="C703" s="414" t="s">
        <v>293</v>
      </c>
      <c r="D703" s="414"/>
      <c r="E703" s="415"/>
      <c r="F703" s="415"/>
      <c r="G703" s="386"/>
      <c r="H703" s="394"/>
      <c r="I703" s="305"/>
    </row>
    <row r="704" s="286" customFormat="1" customHeight="1" spans="1:9">
      <c r="A704" s="267" t="s">
        <v>61</v>
      </c>
      <c r="B704" s="303" t="s">
        <v>61</v>
      </c>
      <c r="C704" s="417" t="s">
        <v>688</v>
      </c>
      <c r="D704" s="417"/>
      <c r="E704" s="415" t="s">
        <v>61</v>
      </c>
      <c r="F704" s="415" t="s">
        <v>61</v>
      </c>
      <c r="G704" s="386"/>
      <c r="H704" s="394"/>
      <c r="I704" s="305"/>
    </row>
    <row r="705" s="286" customFormat="1" customHeight="1" spans="1:9">
      <c r="A705" s="267">
        <v>1</v>
      </c>
      <c r="B705" s="417" t="s">
        <v>689</v>
      </c>
      <c r="C705" s="419" t="s">
        <v>690</v>
      </c>
      <c r="D705" s="419"/>
      <c r="E705" s="415" t="s">
        <v>31</v>
      </c>
      <c r="F705" s="415">
        <v>3</v>
      </c>
      <c r="G705" s="386"/>
      <c r="H705" s="266"/>
      <c r="I705" s="386"/>
    </row>
    <row r="706" s="286" customFormat="1" customHeight="1" spans="1:9">
      <c r="A706" s="267">
        <v>2</v>
      </c>
      <c r="B706" s="417" t="s">
        <v>691</v>
      </c>
      <c r="C706" s="419" t="s">
        <v>692</v>
      </c>
      <c r="D706" s="419"/>
      <c r="E706" s="415" t="s">
        <v>31</v>
      </c>
      <c r="F706" s="415">
        <v>3</v>
      </c>
      <c r="G706" s="421"/>
      <c r="H706" s="266"/>
      <c r="I706" s="386"/>
    </row>
    <row r="707" s="286" customFormat="1" customHeight="1" spans="1:9">
      <c r="A707" s="267">
        <v>3</v>
      </c>
      <c r="B707" s="417" t="s">
        <v>693</v>
      </c>
      <c r="C707" s="419" t="s">
        <v>694</v>
      </c>
      <c r="D707" s="419"/>
      <c r="E707" s="415" t="s">
        <v>31</v>
      </c>
      <c r="F707" s="415">
        <v>3</v>
      </c>
      <c r="G707" s="421"/>
      <c r="H707" s="266"/>
      <c r="I707" s="386"/>
    </row>
    <row r="708" s="286" customFormat="1" customHeight="1" spans="1:9">
      <c r="A708" s="267">
        <v>4</v>
      </c>
      <c r="B708" s="417" t="s">
        <v>695</v>
      </c>
      <c r="C708" s="419" t="s">
        <v>696</v>
      </c>
      <c r="D708" s="419"/>
      <c r="E708" s="415" t="s">
        <v>497</v>
      </c>
      <c r="F708" s="415">
        <v>0.4</v>
      </c>
      <c r="G708" s="421"/>
      <c r="H708" s="436"/>
      <c r="I708" s="386"/>
    </row>
    <row r="709" s="286" customFormat="1" customHeight="1" spans="1:9">
      <c r="A709" s="267">
        <v>0</v>
      </c>
      <c r="B709" s="417" t="s">
        <v>489</v>
      </c>
      <c r="C709" s="419" t="s">
        <v>696</v>
      </c>
      <c r="D709" s="419"/>
      <c r="E709" s="415" t="s">
        <v>132</v>
      </c>
      <c r="F709" s="415">
        <v>406</v>
      </c>
      <c r="G709" s="421"/>
      <c r="H709" s="266"/>
      <c r="I709" s="386"/>
    </row>
    <row r="710" s="286" customFormat="1" customHeight="1" spans="1:9">
      <c r="A710" s="267">
        <v>5</v>
      </c>
      <c r="B710" s="417" t="s">
        <v>667</v>
      </c>
      <c r="C710" s="419" t="s">
        <v>697</v>
      </c>
      <c r="D710" s="419"/>
      <c r="E710" s="415" t="s">
        <v>497</v>
      </c>
      <c r="F710" s="415">
        <v>0.03</v>
      </c>
      <c r="G710" s="421"/>
      <c r="H710" s="266"/>
      <c r="I710" s="386"/>
    </row>
    <row r="711" s="286" customFormat="1" customHeight="1" spans="1:9">
      <c r="A711" s="267">
        <v>0</v>
      </c>
      <c r="B711" s="417" t="s">
        <v>489</v>
      </c>
      <c r="C711" s="419" t="s">
        <v>697</v>
      </c>
      <c r="D711" s="419"/>
      <c r="E711" s="415" t="s">
        <v>132</v>
      </c>
      <c r="F711" s="415">
        <v>30.45</v>
      </c>
      <c r="G711" s="421"/>
      <c r="H711" s="266"/>
      <c r="I711" s="386"/>
    </row>
    <row r="712" s="286" customFormat="1" customHeight="1" spans="1:9">
      <c r="A712" s="267">
        <v>6</v>
      </c>
      <c r="B712" s="417" t="s">
        <v>698</v>
      </c>
      <c r="C712" s="419" t="s">
        <v>699</v>
      </c>
      <c r="D712" s="419"/>
      <c r="E712" s="415" t="s">
        <v>700</v>
      </c>
      <c r="F712" s="415">
        <v>0.9</v>
      </c>
      <c r="G712" s="421"/>
      <c r="H712" s="266"/>
      <c r="I712" s="386"/>
    </row>
    <row r="713" s="286" customFormat="1" customHeight="1" spans="1:9">
      <c r="A713" s="267">
        <v>0</v>
      </c>
      <c r="B713" s="417" t="s">
        <v>489</v>
      </c>
      <c r="C713" s="419" t="s">
        <v>701</v>
      </c>
      <c r="D713" s="419"/>
      <c r="E713" s="415" t="s">
        <v>556</v>
      </c>
      <c r="F713" s="415">
        <v>9</v>
      </c>
      <c r="G713" s="421"/>
      <c r="H713" s="266"/>
      <c r="I713" s="386"/>
    </row>
    <row r="714" s="286" customFormat="1" customHeight="1" spans="1:9">
      <c r="A714" s="267">
        <v>7</v>
      </c>
      <c r="B714" s="417" t="s">
        <v>698</v>
      </c>
      <c r="C714" s="419" t="s">
        <v>699</v>
      </c>
      <c r="D714" s="419"/>
      <c r="E714" s="415" t="s">
        <v>700</v>
      </c>
      <c r="F714" s="415">
        <v>0.6</v>
      </c>
      <c r="G714" s="386"/>
      <c r="H714" s="266"/>
      <c r="I714" s="386"/>
    </row>
    <row r="715" s="286" customFormat="1" customHeight="1" spans="1:9">
      <c r="A715" s="267">
        <v>0</v>
      </c>
      <c r="B715" s="417" t="s">
        <v>489</v>
      </c>
      <c r="C715" s="419" t="s">
        <v>702</v>
      </c>
      <c r="D715" s="419"/>
      <c r="E715" s="415" t="s">
        <v>556</v>
      </c>
      <c r="F715" s="415">
        <v>6</v>
      </c>
      <c r="G715" s="386"/>
      <c r="H715" s="266"/>
      <c r="I715" s="386"/>
    </row>
    <row r="716" s="286" customFormat="1" customHeight="1" spans="1:9">
      <c r="A716" s="267">
        <v>8</v>
      </c>
      <c r="B716" s="417" t="s">
        <v>491</v>
      </c>
      <c r="C716" s="419" t="s">
        <v>492</v>
      </c>
      <c r="D716" s="419"/>
      <c r="E716" s="415" t="s">
        <v>703</v>
      </c>
      <c r="F716" s="420">
        <v>0.11</v>
      </c>
      <c r="G716" s="386"/>
      <c r="H716" s="266"/>
      <c r="I716" s="386"/>
    </row>
    <row r="717" s="286" customFormat="1" customHeight="1" spans="1:9">
      <c r="A717" s="267">
        <v>0</v>
      </c>
      <c r="B717" s="417" t="s">
        <v>489</v>
      </c>
      <c r="C717" s="419" t="s">
        <v>704</v>
      </c>
      <c r="D717" s="419"/>
      <c r="E717" s="415" t="s">
        <v>132</v>
      </c>
      <c r="F717" s="415">
        <v>18</v>
      </c>
      <c r="G717" s="386"/>
      <c r="H717" s="266"/>
      <c r="I717" s="386"/>
    </row>
    <row r="718" s="286" customFormat="1" customHeight="1" spans="1:9">
      <c r="A718" s="267">
        <v>0</v>
      </c>
      <c r="B718" s="417" t="s">
        <v>489</v>
      </c>
      <c r="C718" s="419" t="s">
        <v>705</v>
      </c>
      <c r="D718" s="419"/>
      <c r="E718" s="415" t="s">
        <v>132</v>
      </c>
      <c r="F718" s="415">
        <v>9</v>
      </c>
      <c r="G718" s="386"/>
      <c r="H718" s="266"/>
      <c r="I718" s="386"/>
    </row>
    <row r="719" s="286" customFormat="1" customHeight="1" spans="1:9">
      <c r="A719" s="267">
        <v>9</v>
      </c>
      <c r="B719" s="417" t="s">
        <v>487</v>
      </c>
      <c r="C719" s="419" t="s">
        <v>706</v>
      </c>
      <c r="D719" s="419"/>
      <c r="E719" s="415" t="s">
        <v>143</v>
      </c>
      <c r="F719" s="415">
        <v>1</v>
      </c>
      <c r="G719" s="386"/>
      <c r="H719" s="266"/>
      <c r="I719" s="386"/>
    </row>
    <row r="720" s="286" customFormat="1" customHeight="1" spans="1:9">
      <c r="A720" s="267">
        <v>0</v>
      </c>
      <c r="B720" s="417">
        <v>0</v>
      </c>
      <c r="C720" s="417" t="s">
        <v>707</v>
      </c>
      <c r="D720" s="417"/>
      <c r="E720" s="415" t="s">
        <v>61</v>
      </c>
      <c r="F720" s="415">
        <v>0</v>
      </c>
      <c r="G720" s="386"/>
      <c r="H720" s="266"/>
      <c r="I720" s="386"/>
    </row>
    <row r="721" s="286" customFormat="1" customHeight="1" spans="1:9">
      <c r="A721" s="267">
        <v>1</v>
      </c>
      <c r="B721" s="417" t="s">
        <v>708</v>
      </c>
      <c r="C721" s="419" t="s">
        <v>709</v>
      </c>
      <c r="D721" s="419"/>
      <c r="E721" s="415" t="s">
        <v>710</v>
      </c>
      <c r="F721" s="415">
        <v>3</v>
      </c>
      <c r="G721" s="386"/>
      <c r="H721" s="266"/>
      <c r="I721" s="386"/>
    </row>
    <row r="722" s="286" customFormat="1" customHeight="1" spans="1:9">
      <c r="A722" s="267">
        <v>2</v>
      </c>
      <c r="B722" s="417" t="s">
        <v>711</v>
      </c>
      <c r="C722" s="419" t="s">
        <v>712</v>
      </c>
      <c r="D722" s="419"/>
      <c r="E722" s="415" t="s">
        <v>710</v>
      </c>
      <c r="F722" s="415">
        <v>3</v>
      </c>
      <c r="G722" s="386"/>
      <c r="H722" s="266"/>
      <c r="I722" s="386"/>
    </row>
    <row r="723" s="286" customFormat="1" customHeight="1" spans="1:9">
      <c r="A723" s="267">
        <v>3</v>
      </c>
      <c r="B723" s="417" t="s">
        <v>491</v>
      </c>
      <c r="C723" s="419" t="s">
        <v>713</v>
      </c>
      <c r="D723" s="419"/>
      <c r="E723" s="415" t="s">
        <v>703</v>
      </c>
      <c r="F723" s="420">
        <v>0.03</v>
      </c>
      <c r="G723" s="386"/>
      <c r="H723" s="266"/>
      <c r="I723" s="386"/>
    </row>
    <row r="724" s="286" customFormat="1" customHeight="1" spans="1:9">
      <c r="A724" s="267">
        <v>4</v>
      </c>
      <c r="B724" s="417" t="s">
        <v>714</v>
      </c>
      <c r="C724" s="419" t="s">
        <v>715</v>
      </c>
      <c r="D724" s="419"/>
      <c r="E724" s="415" t="s">
        <v>29</v>
      </c>
      <c r="F724" s="415">
        <v>1</v>
      </c>
      <c r="G724" s="386"/>
      <c r="H724" s="266"/>
      <c r="I724" s="386"/>
    </row>
    <row r="725" s="286" customFormat="1" customHeight="1" spans="1:9">
      <c r="A725" s="267">
        <v>0</v>
      </c>
      <c r="B725" s="417" t="s">
        <v>489</v>
      </c>
      <c r="C725" s="419" t="s">
        <v>716</v>
      </c>
      <c r="D725" s="419"/>
      <c r="E725" s="415" t="s">
        <v>710</v>
      </c>
      <c r="F725" s="415">
        <v>1</v>
      </c>
      <c r="G725" s="386"/>
      <c r="H725" s="266"/>
      <c r="I725" s="386"/>
    </row>
    <row r="726" s="286" customFormat="1" customHeight="1" spans="1:9">
      <c r="A726" s="267">
        <v>5</v>
      </c>
      <c r="B726" s="417" t="s">
        <v>717</v>
      </c>
      <c r="C726" s="419" t="s">
        <v>718</v>
      </c>
      <c r="D726" s="419"/>
      <c r="E726" s="415" t="s">
        <v>497</v>
      </c>
      <c r="F726" s="415">
        <v>0.13</v>
      </c>
      <c r="G726" s="386"/>
      <c r="H726" s="266"/>
      <c r="I726" s="386"/>
    </row>
    <row r="727" s="286" customFormat="1" customHeight="1" spans="1:9">
      <c r="A727" s="267">
        <v>0</v>
      </c>
      <c r="B727" s="417" t="s">
        <v>489</v>
      </c>
      <c r="C727" s="419" t="s">
        <v>718</v>
      </c>
      <c r="D727" s="419"/>
      <c r="E727" s="415" t="s">
        <v>132</v>
      </c>
      <c r="F727" s="415">
        <v>131.95</v>
      </c>
      <c r="G727" s="421"/>
      <c r="H727" s="272"/>
      <c r="I727" s="386"/>
    </row>
    <row r="728" s="286" customFormat="1" customHeight="1" spans="1:9">
      <c r="A728" s="267">
        <v>6</v>
      </c>
      <c r="B728" s="417" t="s">
        <v>717</v>
      </c>
      <c r="C728" s="419" t="s">
        <v>719</v>
      </c>
      <c r="D728" s="419"/>
      <c r="E728" s="415" t="s">
        <v>497</v>
      </c>
      <c r="F728" s="446">
        <v>0.45</v>
      </c>
      <c r="G728" s="386"/>
      <c r="H728" s="272"/>
      <c r="I728" s="386"/>
    </row>
    <row r="729" s="286" customFormat="1" customHeight="1" spans="1:9">
      <c r="A729" s="267">
        <v>0</v>
      </c>
      <c r="B729" s="417" t="s">
        <v>489</v>
      </c>
      <c r="C729" s="419" t="s">
        <v>719</v>
      </c>
      <c r="D729" s="419"/>
      <c r="E729" s="415" t="s">
        <v>132</v>
      </c>
      <c r="F729" s="415">
        <v>456.75</v>
      </c>
      <c r="G729" s="421"/>
      <c r="H729" s="272"/>
      <c r="I729" s="386"/>
    </row>
    <row r="730" s="286" customFormat="1" customHeight="1" spans="1:9">
      <c r="A730" s="267">
        <v>7</v>
      </c>
      <c r="B730" s="417" t="s">
        <v>717</v>
      </c>
      <c r="C730" s="419" t="s">
        <v>720</v>
      </c>
      <c r="D730" s="419"/>
      <c r="E730" s="415" t="s">
        <v>497</v>
      </c>
      <c r="F730" s="446">
        <v>0.95</v>
      </c>
      <c r="G730" s="386"/>
      <c r="H730" s="272"/>
      <c r="I730" s="386"/>
    </row>
    <row r="731" s="286" customFormat="1" customHeight="1" spans="1:9">
      <c r="A731" s="267">
        <v>0</v>
      </c>
      <c r="B731" s="417" t="s">
        <v>489</v>
      </c>
      <c r="C731" s="419" t="s">
        <v>720</v>
      </c>
      <c r="D731" s="419"/>
      <c r="E731" s="415" t="s">
        <v>132</v>
      </c>
      <c r="F731" s="415">
        <v>964.25</v>
      </c>
      <c r="G731" s="421"/>
      <c r="H731" s="272"/>
      <c r="I731" s="386"/>
    </row>
    <row r="732" s="286" customFormat="1" customHeight="1" spans="1:9">
      <c r="A732" s="267">
        <v>8</v>
      </c>
      <c r="B732" s="417" t="s">
        <v>698</v>
      </c>
      <c r="C732" s="419" t="s">
        <v>699</v>
      </c>
      <c r="D732" s="419"/>
      <c r="E732" s="415" t="s">
        <v>700</v>
      </c>
      <c r="F732" s="415">
        <v>0.6</v>
      </c>
      <c r="G732" s="386"/>
      <c r="H732" s="266"/>
      <c r="I732" s="386"/>
    </row>
    <row r="733" s="286" customFormat="1" customHeight="1" spans="1:9">
      <c r="A733" s="267">
        <v>0</v>
      </c>
      <c r="B733" s="417" t="s">
        <v>489</v>
      </c>
      <c r="C733" s="419" t="s">
        <v>702</v>
      </c>
      <c r="D733" s="419"/>
      <c r="E733" s="415" t="s">
        <v>556</v>
      </c>
      <c r="F733" s="415">
        <v>6</v>
      </c>
      <c r="G733" s="386"/>
      <c r="H733" s="266"/>
      <c r="I733" s="386"/>
    </row>
    <row r="734" s="286" customFormat="1" customHeight="1" spans="1:9">
      <c r="A734" s="267">
        <v>9</v>
      </c>
      <c r="B734" s="417" t="s">
        <v>491</v>
      </c>
      <c r="C734" s="419" t="s">
        <v>492</v>
      </c>
      <c r="D734" s="419"/>
      <c r="E734" s="415" t="s">
        <v>703</v>
      </c>
      <c r="F734" s="420">
        <v>0.1</v>
      </c>
      <c r="G734" s="386"/>
      <c r="H734" s="266"/>
      <c r="I734" s="386"/>
    </row>
    <row r="735" s="286" customFormat="1" customHeight="1" spans="1:9">
      <c r="A735" s="267">
        <v>0</v>
      </c>
      <c r="B735" s="417" t="s">
        <v>489</v>
      </c>
      <c r="C735" s="419" t="s">
        <v>704</v>
      </c>
      <c r="D735" s="419"/>
      <c r="E735" s="415" t="s">
        <v>132</v>
      </c>
      <c r="F735" s="415">
        <v>12</v>
      </c>
      <c r="G735" s="386"/>
      <c r="H735" s="266"/>
      <c r="I735" s="386"/>
    </row>
    <row r="736" s="286" customFormat="1" customHeight="1" spans="1:9">
      <c r="A736" s="267">
        <v>0</v>
      </c>
      <c r="B736" s="417" t="s">
        <v>489</v>
      </c>
      <c r="C736" s="419" t="s">
        <v>705</v>
      </c>
      <c r="D736" s="419"/>
      <c r="E736" s="415" t="s">
        <v>132</v>
      </c>
      <c r="F736" s="415">
        <v>9</v>
      </c>
      <c r="G736" s="386"/>
      <c r="H736" s="266"/>
      <c r="I736" s="386"/>
    </row>
    <row r="737" s="286" customFormat="1" customHeight="1" spans="1:9">
      <c r="A737" s="267">
        <v>10</v>
      </c>
      <c r="B737" s="417" t="s">
        <v>721</v>
      </c>
      <c r="C737" s="419" t="s">
        <v>722</v>
      </c>
      <c r="D737" s="419"/>
      <c r="E737" s="415" t="s">
        <v>497</v>
      </c>
      <c r="F737" s="415">
        <v>0.45</v>
      </c>
      <c r="G737" s="386"/>
      <c r="H737" s="266"/>
      <c r="I737" s="386"/>
    </row>
    <row r="738" s="286" customFormat="1" customHeight="1" spans="1:9">
      <c r="A738" s="267">
        <v>11</v>
      </c>
      <c r="B738" s="417" t="s">
        <v>723</v>
      </c>
      <c r="C738" s="419" t="s">
        <v>724</v>
      </c>
      <c r="D738" s="419"/>
      <c r="E738" s="415" t="s">
        <v>497</v>
      </c>
      <c r="F738" s="415">
        <v>0.45</v>
      </c>
      <c r="G738" s="386"/>
      <c r="H738" s="266"/>
      <c r="I738" s="386"/>
    </row>
    <row r="739" s="286" customFormat="1" customHeight="1" spans="1:9">
      <c r="A739" s="267">
        <v>0</v>
      </c>
      <c r="B739" s="417">
        <v>0</v>
      </c>
      <c r="C739" s="417" t="s">
        <v>725</v>
      </c>
      <c r="D739" s="417"/>
      <c r="E739" s="415" t="s">
        <v>61</v>
      </c>
      <c r="F739" s="446">
        <v>0</v>
      </c>
      <c r="G739" s="386"/>
      <c r="H739" s="266"/>
      <c r="I739" s="386"/>
    </row>
    <row r="740" s="286" customFormat="1" ht="37.5" customHeight="1" spans="1:9">
      <c r="A740" s="267">
        <v>1</v>
      </c>
      <c r="B740" s="417" t="s">
        <v>726</v>
      </c>
      <c r="C740" s="447" t="s">
        <v>727</v>
      </c>
      <c r="D740" s="447"/>
      <c r="E740" s="415" t="s">
        <v>29</v>
      </c>
      <c r="F740" s="446">
        <v>3</v>
      </c>
      <c r="G740" s="386"/>
      <c r="H740" s="266"/>
      <c r="I740" s="386"/>
    </row>
    <row r="741" s="286" customFormat="1" customHeight="1" spans="1:9">
      <c r="A741" s="267">
        <v>2</v>
      </c>
      <c r="B741" s="417" t="s">
        <v>728</v>
      </c>
      <c r="C741" s="419" t="s">
        <v>729</v>
      </c>
      <c r="D741" s="419"/>
      <c r="E741" s="415" t="s">
        <v>31</v>
      </c>
      <c r="F741" s="446">
        <v>3</v>
      </c>
      <c r="G741" s="386"/>
      <c r="H741" s="266"/>
      <c r="I741" s="386"/>
    </row>
    <row r="742" s="286" customFormat="1" customHeight="1" spans="1:9">
      <c r="A742" s="267">
        <v>0</v>
      </c>
      <c r="B742" s="417" t="s">
        <v>489</v>
      </c>
      <c r="C742" s="419" t="s">
        <v>730</v>
      </c>
      <c r="D742" s="419"/>
      <c r="E742" s="415" t="s">
        <v>31</v>
      </c>
      <c r="F742" s="446">
        <v>1</v>
      </c>
      <c r="G742" s="386"/>
      <c r="H742" s="266"/>
      <c r="I742" s="386"/>
    </row>
    <row r="743" s="286" customFormat="1" customHeight="1" spans="1:9">
      <c r="A743" s="267">
        <v>0</v>
      </c>
      <c r="B743" s="417" t="s">
        <v>489</v>
      </c>
      <c r="C743" s="419" t="s">
        <v>731</v>
      </c>
      <c r="D743" s="419"/>
      <c r="E743" s="415" t="s">
        <v>710</v>
      </c>
      <c r="F743" s="446">
        <v>1</v>
      </c>
      <c r="G743" s="386"/>
      <c r="H743" s="266"/>
      <c r="I743" s="386"/>
    </row>
    <row r="744" s="286" customFormat="1" customHeight="1" spans="1:9">
      <c r="A744" s="267">
        <v>0</v>
      </c>
      <c r="B744" s="417" t="s">
        <v>489</v>
      </c>
      <c r="C744" s="419" t="s">
        <v>732</v>
      </c>
      <c r="D744" s="419"/>
      <c r="E744" s="415" t="s">
        <v>710</v>
      </c>
      <c r="F744" s="446">
        <v>1</v>
      </c>
      <c r="G744" s="386"/>
      <c r="H744" s="266"/>
      <c r="I744" s="386"/>
    </row>
    <row r="745" s="286" customFormat="1" customHeight="1" spans="1:9">
      <c r="A745" s="267">
        <v>0</v>
      </c>
      <c r="B745" s="417" t="s">
        <v>489</v>
      </c>
      <c r="C745" s="419" t="s">
        <v>733</v>
      </c>
      <c r="D745" s="419"/>
      <c r="E745" s="415" t="s">
        <v>556</v>
      </c>
      <c r="F745" s="446">
        <v>1</v>
      </c>
      <c r="G745" s="386"/>
      <c r="H745" s="266"/>
      <c r="I745" s="386"/>
    </row>
    <row r="746" s="286" customFormat="1" customHeight="1" spans="1:9">
      <c r="A746" s="267">
        <v>3</v>
      </c>
      <c r="B746" s="417" t="s">
        <v>717</v>
      </c>
      <c r="C746" s="419" t="s">
        <v>734</v>
      </c>
      <c r="D746" s="419"/>
      <c r="E746" s="415" t="s">
        <v>497</v>
      </c>
      <c r="F746" s="446">
        <v>0.03</v>
      </c>
      <c r="G746" s="386"/>
      <c r="H746" s="266"/>
      <c r="I746" s="386"/>
    </row>
    <row r="747" s="286" customFormat="1" customHeight="1" spans="1:9">
      <c r="A747" s="267">
        <v>4</v>
      </c>
      <c r="B747" s="417" t="s">
        <v>503</v>
      </c>
      <c r="C747" s="419" t="s">
        <v>735</v>
      </c>
      <c r="D747" s="419"/>
      <c r="E747" s="415" t="s">
        <v>497</v>
      </c>
      <c r="F747" s="446">
        <v>0.4</v>
      </c>
      <c r="G747" s="386"/>
      <c r="H747" s="305"/>
      <c r="I747" s="305"/>
    </row>
    <row r="748" s="286" customFormat="1" customHeight="1" spans="1:9">
      <c r="A748" s="267">
        <v>0</v>
      </c>
      <c r="B748" s="417" t="s">
        <v>489</v>
      </c>
      <c r="C748" s="419" t="s">
        <v>504</v>
      </c>
      <c r="D748" s="419"/>
      <c r="E748" s="415" t="s">
        <v>132</v>
      </c>
      <c r="F748" s="446">
        <v>404</v>
      </c>
      <c r="G748" s="386"/>
      <c r="H748" s="448"/>
      <c r="I748" s="305"/>
    </row>
    <row r="749" s="286" customFormat="1" customHeight="1" spans="1:9">
      <c r="A749" s="267">
        <v>5</v>
      </c>
      <c r="B749" s="417" t="s">
        <v>736</v>
      </c>
      <c r="C749" s="419" t="s">
        <v>737</v>
      </c>
      <c r="D749" s="419"/>
      <c r="E749" s="415" t="s">
        <v>738</v>
      </c>
      <c r="F749" s="446">
        <v>0.92</v>
      </c>
      <c r="G749" s="386"/>
      <c r="H749" s="305"/>
      <c r="I749" s="305"/>
    </row>
    <row r="750" s="286" customFormat="1" customHeight="1" spans="1:9">
      <c r="A750" s="267">
        <v>0</v>
      </c>
      <c r="B750" s="417" t="s">
        <v>489</v>
      </c>
      <c r="C750" s="419" t="s">
        <v>737</v>
      </c>
      <c r="D750" s="419"/>
      <c r="E750" s="415" t="s">
        <v>132</v>
      </c>
      <c r="F750" s="446">
        <v>93.84</v>
      </c>
      <c r="G750" s="386"/>
      <c r="H750" s="305"/>
      <c r="I750" s="305"/>
    </row>
    <row r="751" s="286" customFormat="1" customHeight="1" spans="1:9">
      <c r="A751" s="267">
        <v>6</v>
      </c>
      <c r="B751" s="417" t="s">
        <v>698</v>
      </c>
      <c r="C751" s="419" t="s">
        <v>699</v>
      </c>
      <c r="D751" s="419"/>
      <c r="E751" s="415" t="s">
        <v>700</v>
      </c>
      <c r="F751" s="415">
        <v>0.9</v>
      </c>
      <c r="G751" s="421"/>
      <c r="H751" s="266"/>
      <c r="I751" s="386"/>
    </row>
    <row r="752" s="286" customFormat="1" customHeight="1" spans="1:9">
      <c r="A752" s="267">
        <v>0</v>
      </c>
      <c r="B752" s="417" t="s">
        <v>489</v>
      </c>
      <c r="C752" s="419" t="s">
        <v>702</v>
      </c>
      <c r="D752" s="419"/>
      <c r="E752" s="415" t="s">
        <v>556</v>
      </c>
      <c r="F752" s="415">
        <v>9</v>
      </c>
      <c r="G752" s="421"/>
      <c r="H752" s="266"/>
      <c r="I752" s="386"/>
    </row>
    <row r="753" s="286" customFormat="1" customHeight="1" spans="1:9">
      <c r="A753" s="267">
        <v>7</v>
      </c>
      <c r="B753" s="417" t="s">
        <v>698</v>
      </c>
      <c r="C753" s="419" t="s">
        <v>699</v>
      </c>
      <c r="D753" s="419"/>
      <c r="E753" s="415" t="s">
        <v>700</v>
      </c>
      <c r="F753" s="415">
        <v>1.2</v>
      </c>
      <c r="G753" s="386"/>
      <c r="H753" s="266"/>
      <c r="I753" s="386"/>
    </row>
    <row r="754" s="286" customFormat="1" customHeight="1" spans="1:9">
      <c r="A754" s="267">
        <v>0</v>
      </c>
      <c r="B754" s="417" t="s">
        <v>489</v>
      </c>
      <c r="C754" s="419" t="s">
        <v>739</v>
      </c>
      <c r="D754" s="419"/>
      <c r="E754" s="415" t="s">
        <v>556</v>
      </c>
      <c r="F754" s="415">
        <v>12</v>
      </c>
      <c r="G754" s="386"/>
      <c r="H754" s="266"/>
      <c r="I754" s="386"/>
    </row>
    <row r="755" s="286" customFormat="1" customHeight="1" spans="1:9">
      <c r="A755" s="267">
        <v>8</v>
      </c>
      <c r="B755" s="417" t="s">
        <v>491</v>
      </c>
      <c r="C755" s="419" t="s">
        <v>492</v>
      </c>
      <c r="D755" s="419"/>
      <c r="E755" s="415" t="s">
        <v>703</v>
      </c>
      <c r="F755" s="420">
        <v>0.13</v>
      </c>
      <c r="G755" s="386"/>
      <c r="H755" s="266"/>
      <c r="I755" s="386"/>
    </row>
    <row r="756" s="286" customFormat="1" customHeight="1" spans="1:9">
      <c r="A756" s="267">
        <v>0</v>
      </c>
      <c r="B756" s="417" t="s">
        <v>489</v>
      </c>
      <c r="C756" s="419" t="s">
        <v>704</v>
      </c>
      <c r="D756" s="419"/>
      <c r="E756" s="415" t="s">
        <v>132</v>
      </c>
      <c r="F756" s="415">
        <v>30</v>
      </c>
      <c r="G756" s="386"/>
      <c r="H756" s="266"/>
      <c r="I756" s="386"/>
    </row>
    <row r="757" s="286" customFormat="1" customHeight="1" spans="1:9">
      <c r="A757" s="267">
        <v>0</v>
      </c>
      <c r="B757" s="417" t="s">
        <v>489</v>
      </c>
      <c r="C757" s="419" t="s">
        <v>705</v>
      </c>
      <c r="D757" s="419"/>
      <c r="E757" s="415" t="s">
        <v>132</v>
      </c>
      <c r="F757" s="415">
        <v>9</v>
      </c>
      <c r="G757" s="386"/>
      <c r="H757" s="266"/>
      <c r="I757" s="386"/>
    </row>
    <row r="758" s="286" customFormat="1" customHeight="1" spans="1:9">
      <c r="A758" s="267">
        <v>9</v>
      </c>
      <c r="B758" s="417" t="s">
        <v>740</v>
      </c>
      <c r="C758" s="449" t="s">
        <v>741</v>
      </c>
      <c r="D758" s="449"/>
      <c r="E758" s="415" t="s">
        <v>551</v>
      </c>
      <c r="F758" s="415">
        <v>3</v>
      </c>
      <c r="G758" s="386"/>
      <c r="H758" s="394"/>
      <c r="I758" s="386"/>
    </row>
    <row r="759" s="286" customFormat="1" customHeight="1" spans="1:9">
      <c r="A759" s="267"/>
      <c r="B759" s="417" t="s">
        <v>489</v>
      </c>
      <c r="C759" s="449" t="s">
        <v>742</v>
      </c>
      <c r="D759" s="449"/>
      <c r="E759" s="415" t="s">
        <v>132</v>
      </c>
      <c r="F759" s="415">
        <v>30</v>
      </c>
      <c r="G759" s="386"/>
      <c r="H759" s="394"/>
      <c r="I759" s="305"/>
    </row>
    <row r="760" s="320" customFormat="1" customHeight="1" spans="1:9">
      <c r="A760" s="144" t="s">
        <v>574</v>
      </c>
      <c r="B760" s="144"/>
      <c r="C760" s="338" t="s">
        <v>575</v>
      </c>
      <c r="D760" s="338"/>
      <c r="E760" s="338"/>
      <c r="F760" s="337"/>
      <c r="G760" s="337"/>
      <c r="H760" s="337"/>
      <c r="I760" s="337"/>
    </row>
    <row r="761" s="286" customFormat="1" customHeight="1" spans="1:9">
      <c r="A761" s="267"/>
      <c r="B761" s="303">
        <v>0</v>
      </c>
      <c r="C761" s="414" t="s">
        <v>311</v>
      </c>
      <c r="D761" s="414"/>
      <c r="E761" s="415"/>
      <c r="F761" s="415"/>
      <c r="G761" s="386"/>
      <c r="H761" s="394"/>
      <c r="I761" s="305"/>
    </row>
    <row r="762" s="286" customFormat="1" customHeight="1" spans="1:9">
      <c r="A762" s="267" t="s">
        <v>61</v>
      </c>
      <c r="B762" s="303" t="s">
        <v>61</v>
      </c>
      <c r="C762" s="417" t="s">
        <v>688</v>
      </c>
      <c r="D762" s="417"/>
      <c r="E762" s="415" t="s">
        <v>61</v>
      </c>
      <c r="F762" s="415" t="s">
        <v>61</v>
      </c>
      <c r="G762" s="386"/>
      <c r="H762" s="394"/>
      <c r="I762" s="305"/>
    </row>
    <row r="763" s="286" customFormat="1" customHeight="1" spans="1:9">
      <c r="A763" s="267">
        <v>1</v>
      </c>
      <c r="B763" s="417" t="s">
        <v>689</v>
      </c>
      <c r="C763" s="419" t="s">
        <v>690</v>
      </c>
      <c r="D763" s="419"/>
      <c r="E763" s="415" t="s">
        <v>31</v>
      </c>
      <c r="F763" s="415">
        <v>4</v>
      </c>
      <c r="G763" s="386"/>
      <c r="H763" s="266"/>
      <c r="I763" s="386"/>
    </row>
    <row r="764" s="286" customFormat="1" customHeight="1" spans="1:9">
      <c r="A764" s="267">
        <v>2</v>
      </c>
      <c r="B764" s="417" t="s">
        <v>691</v>
      </c>
      <c r="C764" s="419" t="s">
        <v>692</v>
      </c>
      <c r="D764" s="419"/>
      <c r="E764" s="415" t="s">
        <v>31</v>
      </c>
      <c r="F764" s="415">
        <v>4</v>
      </c>
      <c r="G764" s="421"/>
      <c r="H764" s="266"/>
      <c r="I764" s="386"/>
    </row>
    <row r="765" s="286" customFormat="1" customHeight="1" spans="1:9">
      <c r="A765" s="267">
        <v>3</v>
      </c>
      <c r="B765" s="417" t="s">
        <v>693</v>
      </c>
      <c r="C765" s="419" t="s">
        <v>694</v>
      </c>
      <c r="D765" s="419"/>
      <c r="E765" s="415" t="s">
        <v>31</v>
      </c>
      <c r="F765" s="415">
        <v>3</v>
      </c>
      <c r="G765" s="421"/>
      <c r="H765" s="266"/>
      <c r="I765" s="386"/>
    </row>
    <row r="766" s="286" customFormat="1" customHeight="1" spans="1:9">
      <c r="A766" s="267">
        <v>4</v>
      </c>
      <c r="B766" s="417" t="s">
        <v>695</v>
      </c>
      <c r="C766" s="419" t="s">
        <v>696</v>
      </c>
      <c r="D766" s="419"/>
      <c r="E766" s="415" t="s">
        <v>497</v>
      </c>
      <c r="F766" s="415">
        <v>0.7</v>
      </c>
      <c r="G766" s="421"/>
      <c r="H766" s="436"/>
      <c r="I766" s="386"/>
    </row>
    <row r="767" s="286" customFormat="1" customHeight="1" spans="1:9">
      <c r="A767" s="267">
        <v>0</v>
      </c>
      <c r="B767" s="417" t="s">
        <v>489</v>
      </c>
      <c r="C767" s="419" t="s">
        <v>696</v>
      </c>
      <c r="D767" s="419"/>
      <c r="E767" s="415" t="s">
        <v>132</v>
      </c>
      <c r="F767" s="415">
        <v>710.5</v>
      </c>
      <c r="G767" s="421"/>
      <c r="H767" s="266"/>
      <c r="I767" s="386"/>
    </row>
    <row r="768" s="286" customFormat="1" customHeight="1" spans="1:9">
      <c r="A768" s="267">
        <v>5</v>
      </c>
      <c r="B768" s="417" t="s">
        <v>667</v>
      </c>
      <c r="C768" s="419" t="s">
        <v>697</v>
      </c>
      <c r="D768" s="419"/>
      <c r="E768" s="415" t="s">
        <v>497</v>
      </c>
      <c r="F768" s="415">
        <v>0.04</v>
      </c>
      <c r="G768" s="421"/>
      <c r="H768" s="266"/>
      <c r="I768" s="386"/>
    </row>
    <row r="769" s="286" customFormat="1" customHeight="1" spans="1:9">
      <c r="A769" s="267">
        <v>0</v>
      </c>
      <c r="B769" s="417" t="s">
        <v>489</v>
      </c>
      <c r="C769" s="419" t="s">
        <v>697</v>
      </c>
      <c r="D769" s="419"/>
      <c r="E769" s="415" t="s">
        <v>132</v>
      </c>
      <c r="F769" s="415">
        <v>40.6</v>
      </c>
      <c r="G769" s="421"/>
      <c r="H769" s="266"/>
      <c r="I769" s="386"/>
    </row>
    <row r="770" s="286" customFormat="1" customHeight="1" spans="1:9">
      <c r="A770" s="267">
        <v>6</v>
      </c>
      <c r="B770" s="417" t="s">
        <v>698</v>
      </c>
      <c r="C770" s="419" t="s">
        <v>699</v>
      </c>
      <c r="D770" s="419"/>
      <c r="E770" s="415" t="s">
        <v>700</v>
      </c>
      <c r="F770" s="415">
        <v>1.2</v>
      </c>
      <c r="G770" s="421"/>
      <c r="H770" s="266"/>
      <c r="I770" s="386"/>
    </row>
    <row r="771" s="286" customFormat="1" customHeight="1" spans="1:9">
      <c r="A771" s="267">
        <v>0</v>
      </c>
      <c r="B771" s="417" t="s">
        <v>489</v>
      </c>
      <c r="C771" s="419" t="s">
        <v>701</v>
      </c>
      <c r="D771" s="419"/>
      <c r="E771" s="415" t="s">
        <v>556</v>
      </c>
      <c r="F771" s="415">
        <v>12</v>
      </c>
      <c r="G771" s="421"/>
      <c r="H771" s="266"/>
      <c r="I771" s="386"/>
    </row>
    <row r="772" s="286" customFormat="1" customHeight="1" spans="1:9">
      <c r="A772" s="267">
        <v>7</v>
      </c>
      <c r="B772" s="417" t="s">
        <v>698</v>
      </c>
      <c r="C772" s="419" t="s">
        <v>699</v>
      </c>
      <c r="D772" s="419"/>
      <c r="E772" s="415" t="s">
        <v>700</v>
      </c>
      <c r="F772" s="415">
        <v>0.8</v>
      </c>
      <c r="G772" s="386"/>
      <c r="H772" s="266"/>
      <c r="I772" s="386"/>
    </row>
    <row r="773" s="286" customFormat="1" customHeight="1" spans="1:9">
      <c r="A773" s="267">
        <v>0</v>
      </c>
      <c r="B773" s="417" t="s">
        <v>489</v>
      </c>
      <c r="C773" s="419" t="s">
        <v>702</v>
      </c>
      <c r="D773" s="419"/>
      <c r="E773" s="415" t="s">
        <v>556</v>
      </c>
      <c r="F773" s="415">
        <v>8</v>
      </c>
      <c r="G773" s="386"/>
      <c r="H773" s="266"/>
      <c r="I773" s="386"/>
    </row>
    <row r="774" s="286" customFormat="1" customHeight="1" spans="1:9">
      <c r="A774" s="267">
        <v>8</v>
      </c>
      <c r="B774" s="417" t="s">
        <v>491</v>
      </c>
      <c r="C774" s="419" t="s">
        <v>492</v>
      </c>
      <c r="D774" s="419"/>
      <c r="E774" s="415" t="s">
        <v>703</v>
      </c>
      <c r="F774" s="420">
        <v>0.16</v>
      </c>
      <c r="G774" s="386"/>
      <c r="H774" s="266"/>
      <c r="I774" s="386"/>
    </row>
    <row r="775" s="286" customFormat="1" customHeight="1" spans="1:9">
      <c r="A775" s="267">
        <v>0</v>
      </c>
      <c r="B775" s="417" t="s">
        <v>489</v>
      </c>
      <c r="C775" s="419" t="s">
        <v>704</v>
      </c>
      <c r="D775" s="419"/>
      <c r="E775" s="415" t="s">
        <v>132</v>
      </c>
      <c r="F775" s="415">
        <v>30</v>
      </c>
      <c r="G775" s="386"/>
      <c r="H775" s="266"/>
      <c r="I775" s="386"/>
    </row>
    <row r="776" s="286" customFormat="1" customHeight="1" spans="1:9">
      <c r="A776" s="267">
        <v>0</v>
      </c>
      <c r="B776" s="417" t="s">
        <v>489</v>
      </c>
      <c r="C776" s="419" t="s">
        <v>705</v>
      </c>
      <c r="D776" s="419"/>
      <c r="E776" s="415" t="s">
        <v>132</v>
      </c>
      <c r="F776" s="415">
        <v>12</v>
      </c>
      <c r="G776" s="386"/>
      <c r="H776" s="266"/>
      <c r="I776" s="386"/>
    </row>
    <row r="777" s="286" customFormat="1" customHeight="1" spans="1:9">
      <c r="A777" s="267">
        <v>9</v>
      </c>
      <c r="B777" s="417" t="s">
        <v>487</v>
      </c>
      <c r="C777" s="419" t="s">
        <v>706</v>
      </c>
      <c r="D777" s="419"/>
      <c r="E777" s="415" t="s">
        <v>143</v>
      </c>
      <c r="F777" s="415">
        <v>1</v>
      </c>
      <c r="G777" s="386"/>
      <c r="H777" s="266"/>
      <c r="I777" s="386"/>
    </row>
    <row r="778" s="286" customFormat="1" customHeight="1" spans="1:9">
      <c r="A778" s="267">
        <v>0</v>
      </c>
      <c r="B778" s="417">
        <v>0</v>
      </c>
      <c r="C778" s="417" t="s">
        <v>707</v>
      </c>
      <c r="D778" s="417"/>
      <c r="E778" s="415" t="s">
        <v>61</v>
      </c>
      <c r="F778" s="415">
        <v>0</v>
      </c>
      <c r="G778" s="386"/>
      <c r="H778" s="266"/>
      <c r="I778" s="386"/>
    </row>
    <row r="779" s="286" customFormat="1" customHeight="1" spans="1:9">
      <c r="A779" s="267">
        <v>1</v>
      </c>
      <c r="B779" s="417" t="s">
        <v>708</v>
      </c>
      <c r="C779" s="419" t="s">
        <v>709</v>
      </c>
      <c r="D779" s="419"/>
      <c r="E779" s="415" t="s">
        <v>710</v>
      </c>
      <c r="F779" s="415">
        <v>4</v>
      </c>
      <c r="G779" s="386"/>
      <c r="H779" s="266"/>
      <c r="I779" s="386"/>
    </row>
    <row r="780" s="286" customFormat="1" customHeight="1" spans="1:9">
      <c r="A780" s="267">
        <v>2</v>
      </c>
      <c r="B780" s="417" t="s">
        <v>711</v>
      </c>
      <c r="C780" s="419" t="s">
        <v>712</v>
      </c>
      <c r="D780" s="419"/>
      <c r="E780" s="415" t="s">
        <v>710</v>
      </c>
      <c r="F780" s="415">
        <v>4</v>
      </c>
      <c r="G780" s="386"/>
      <c r="H780" s="266"/>
      <c r="I780" s="386"/>
    </row>
    <row r="781" s="286" customFormat="1" customHeight="1" spans="1:9">
      <c r="A781" s="267">
        <v>3</v>
      </c>
      <c r="B781" s="417" t="s">
        <v>491</v>
      </c>
      <c r="C781" s="419" t="s">
        <v>713</v>
      </c>
      <c r="D781" s="419"/>
      <c r="E781" s="415" t="s">
        <v>703</v>
      </c>
      <c r="F781" s="420">
        <v>0.04</v>
      </c>
      <c r="G781" s="386"/>
      <c r="H781" s="266"/>
      <c r="I781" s="386"/>
    </row>
    <row r="782" s="286" customFormat="1" customHeight="1" spans="1:9">
      <c r="A782" s="267">
        <v>4</v>
      </c>
      <c r="B782" s="417" t="s">
        <v>714</v>
      </c>
      <c r="C782" s="419" t="s">
        <v>715</v>
      </c>
      <c r="D782" s="419"/>
      <c r="E782" s="415" t="s">
        <v>29</v>
      </c>
      <c r="F782" s="415">
        <v>1</v>
      </c>
      <c r="G782" s="386"/>
      <c r="H782" s="266"/>
      <c r="I782" s="386"/>
    </row>
    <row r="783" s="286" customFormat="1" customHeight="1" spans="1:9">
      <c r="A783" s="267">
        <v>0</v>
      </c>
      <c r="B783" s="417" t="s">
        <v>489</v>
      </c>
      <c r="C783" s="419" t="s">
        <v>716</v>
      </c>
      <c r="D783" s="419"/>
      <c r="E783" s="415" t="s">
        <v>710</v>
      </c>
      <c r="F783" s="415">
        <v>1</v>
      </c>
      <c r="G783" s="386"/>
      <c r="H783" s="266"/>
      <c r="I783" s="386"/>
    </row>
    <row r="784" s="286" customFormat="1" customHeight="1" spans="1:9">
      <c r="A784" s="267">
        <v>5</v>
      </c>
      <c r="B784" s="417" t="s">
        <v>717</v>
      </c>
      <c r="C784" s="419" t="s">
        <v>718</v>
      </c>
      <c r="D784" s="419"/>
      <c r="E784" s="415" t="s">
        <v>497</v>
      </c>
      <c r="F784" s="415">
        <v>0.24</v>
      </c>
      <c r="G784" s="386"/>
      <c r="H784" s="266"/>
      <c r="I784" s="386"/>
    </row>
    <row r="785" s="286" customFormat="1" customHeight="1" spans="1:9">
      <c r="A785" s="267">
        <v>0</v>
      </c>
      <c r="B785" s="417" t="s">
        <v>489</v>
      </c>
      <c r="C785" s="419" t="s">
        <v>718</v>
      </c>
      <c r="D785" s="419"/>
      <c r="E785" s="415" t="s">
        <v>132</v>
      </c>
      <c r="F785" s="415">
        <v>243.6</v>
      </c>
      <c r="G785" s="421"/>
      <c r="H785" s="272"/>
      <c r="I785" s="386"/>
    </row>
    <row r="786" s="286" customFormat="1" customHeight="1" spans="1:9">
      <c r="A786" s="267">
        <v>6</v>
      </c>
      <c r="B786" s="417" t="s">
        <v>717</v>
      </c>
      <c r="C786" s="419" t="s">
        <v>719</v>
      </c>
      <c r="D786" s="419"/>
      <c r="E786" s="415" t="s">
        <v>497</v>
      </c>
      <c r="F786" s="446">
        <v>0.95</v>
      </c>
      <c r="G786" s="386"/>
      <c r="H786" s="272"/>
      <c r="I786" s="386"/>
    </row>
    <row r="787" s="286" customFormat="1" customHeight="1" spans="1:9">
      <c r="A787" s="267">
        <v>0</v>
      </c>
      <c r="B787" s="417" t="s">
        <v>489</v>
      </c>
      <c r="C787" s="419" t="s">
        <v>719</v>
      </c>
      <c r="D787" s="419"/>
      <c r="E787" s="415" t="s">
        <v>132</v>
      </c>
      <c r="F787" s="415">
        <v>964.25</v>
      </c>
      <c r="G787" s="421"/>
      <c r="H787" s="272"/>
      <c r="I787" s="386"/>
    </row>
    <row r="788" s="286" customFormat="1" customHeight="1" spans="1:9">
      <c r="A788" s="267">
        <v>7</v>
      </c>
      <c r="B788" s="417" t="s">
        <v>717</v>
      </c>
      <c r="C788" s="419" t="s">
        <v>720</v>
      </c>
      <c r="D788" s="419"/>
      <c r="E788" s="415" t="s">
        <v>497</v>
      </c>
      <c r="F788" s="446">
        <v>0.3</v>
      </c>
      <c r="G788" s="386"/>
      <c r="H788" s="272"/>
      <c r="I788" s="386"/>
    </row>
    <row r="789" s="286" customFormat="1" customHeight="1" spans="1:9">
      <c r="A789" s="267">
        <v>0</v>
      </c>
      <c r="B789" s="417" t="s">
        <v>489</v>
      </c>
      <c r="C789" s="419" t="s">
        <v>720</v>
      </c>
      <c r="D789" s="419"/>
      <c r="E789" s="415" t="s">
        <v>132</v>
      </c>
      <c r="F789" s="415">
        <v>304.5</v>
      </c>
      <c r="G789" s="421"/>
      <c r="H789" s="272"/>
      <c r="I789" s="386"/>
    </row>
    <row r="790" s="286" customFormat="1" customHeight="1" spans="1:9">
      <c r="A790" s="267">
        <v>8</v>
      </c>
      <c r="B790" s="417" t="s">
        <v>698</v>
      </c>
      <c r="C790" s="419" t="s">
        <v>699</v>
      </c>
      <c r="D790" s="419"/>
      <c r="E790" s="415" t="s">
        <v>700</v>
      </c>
      <c r="F790" s="415">
        <v>0.8</v>
      </c>
      <c r="G790" s="386"/>
      <c r="H790" s="266"/>
      <c r="I790" s="386"/>
    </row>
    <row r="791" s="286" customFormat="1" customHeight="1" spans="1:9">
      <c r="A791" s="267">
        <v>0</v>
      </c>
      <c r="B791" s="417" t="s">
        <v>489</v>
      </c>
      <c r="C791" s="419" t="s">
        <v>702</v>
      </c>
      <c r="D791" s="419"/>
      <c r="E791" s="415" t="s">
        <v>556</v>
      </c>
      <c r="F791" s="415">
        <v>8</v>
      </c>
      <c r="G791" s="386"/>
      <c r="H791" s="266"/>
      <c r="I791" s="386"/>
    </row>
    <row r="792" s="286" customFormat="1" customHeight="1" spans="1:9">
      <c r="A792" s="267">
        <v>9</v>
      </c>
      <c r="B792" s="417" t="s">
        <v>491</v>
      </c>
      <c r="C792" s="419" t="s">
        <v>492</v>
      </c>
      <c r="D792" s="419"/>
      <c r="E792" s="415" t="s">
        <v>703</v>
      </c>
      <c r="F792" s="420">
        <v>0.15</v>
      </c>
      <c r="G792" s="386"/>
      <c r="H792" s="266"/>
      <c r="I792" s="386"/>
    </row>
    <row r="793" s="286" customFormat="1" customHeight="1" spans="1:9">
      <c r="A793" s="267">
        <v>0</v>
      </c>
      <c r="B793" s="417" t="s">
        <v>489</v>
      </c>
      <c r="C793" s="419" t="s">
        <v>704</v>
      </c>
      <c r="D793" s="419"/>
      <c r="E793" s="415" t="s">
        <v>132</v>
      </c>
      <c r="F793" s="415">
        <v>24</v>
      </c>
      <c r="G793" s="386"/>
      <c r="H793" s="266"/>
      <c r="I793" s="386"/>
    </row>
    <row r="794" s="286" customFormat="1" customHeight="1" spans="1:9">
      <c r="A794" s="267">
        <v>0</v>
      </c>
      <c r="B794" s="417" t="s">
        <v>489</v>
      </c>
      <c r="C794" s="419" t="s">
        <v>705</v>
      </c>
      <c r="D794" s="419"/>
      <c r="E794" s="415" t="s">
        <v>132</v>
      </c>
      <c r="F794" s="415">
        <v>12</v>
      </c>
      <c r="G794" s="386"/>
      <c r="H794" s="266"/>
      <c r="I794" s="386"/>
    </row>
    <row r="795" s="286" customFormat="1" customHeight="1" spans="1:9">
      <c r="A795" s="267">
        <v>10</v>
      </c>
      <c r="B795" s="417" t="s">
        <v>721</v>
      </c>
      <c r="C795" s="419" t="s">
        <v>722</v>
      </c>
      <c r="D795" s="419"/>
      <c r="E795" s="415" t="s">
        <v>497</v>
      </c>
      <c r="F795" s="415">
        <v>0.3</v>
      </c>
      <c r="G795" s="386"/>
      <c r="H795" s="266"/>
      <c r="I795" s="386"/>
    </row>
    <row r="796" s="286" customFormat="1" customHeight="1" spans="1:9">
      <c r="A796" s="267">
        <v>11</v>
      </c>
      <c r="B796" s="417" t="s">
        <v>723</v>
      </c>
      <c r="C796" s="419" t="s">
        <v>724</v>
      </c>
      <c r="D796" s="419"/>
      <c r="E796" s="415" t="s">
        <v>497</v>
      </c>
      <c r="F796" s="415">
        <v>0.3</v>
      </c>
      <c r="G796" s="386"/>
      <c r="H796" s="266"/>
      <c r="I796" s="386"/>
    </row>
    <row r="797" s="286" customFormat="1" customHeight="1" spans="1:9">
      <c r="A797" s="267">
        <v>0</v>
      </c>
      <c r="B797" s="417">
        <v>0</v>
      </c>
      <c r="C797" s="417" t="s">
        <v>725</v>
      </c>
      <c r="D797" s="417"/>
      <c r="E797" s="415" t="s">
        <v>61</v>
      </c>
      <c r="F797" s="446">
        <v>0</v>
      </c>
      <c r="G797" s="386"/>
      <c r="H797" s="266"/>
      <c r="I797" s="386"/>
    </row>
    <row r="798" s="286" customFormat="1" ht="39" customHeight="1" spans="1:9">
      <c r="A798" s="267">
        <v>1</v>
      </c>
      <c r="B798" s="417" t="s">
        <v>726</v>
      </c>
      <c r="C798" s="447" t="s">
        <v>727</v>
      </c>
      <c r="D798" s="447"/>
      <c r="E798" s="415" t="s">
        <v>29</v>
      </c>
      <c r="F798" s="446">
        <v>2</v>
      </c>
      <c r="G798" s="386"/>
      <c r="H798" s="266"/>
      <c r="I798" s="386"/>
    </row>
    <row r="799" s="286" customFormat="1" customHeight="1" spans="1:9">
      <c r="A799" s="267">
        <v>2</v>
      </c>
      <c r="B799" s="417" t="s">
        <v>728</v>
      </c>
      <c r="C799" s="419" t="s">
        <v>729</v>
      </c>
      <c r="D799" s="419"/>
      <c r="E799" s="415" t="s">
        <v>31</v>
      </c>
      <c r="F799" s="446">
        <v>2</v>
      </c>
      <c r="G799" s="386"/>
      <c r="H799" s="266"/>
      <c r="I799" s="386"/>
    </row>
    <row r="800" s="286" customFormat="1" customHeight="1" spans="1:9">
      <c r="A800" s="267">
        <v>0</v>
      </c>
      <c r="B800" s="417" t="s">
        <v>489</v>
      </c>
      <c r="C800" s="419" t="s">
        <v>730</v>
      </c>
      <c r="D800" s="419"/>
      <c r="E800" s="415" t="s">
        <v>31</v>
      </c>
      <c r="F800" s="446">
        <v>1</v>
      </c>
      <c r="G800" s="386"/>
      <c r="H800" s="266"/>
      <c r="I800" s="386"/>
    </row>
    <row r="801" s="286" customFormat="1" customHeight="1" spans="1:9">
      <c r="A801" s="267">
        <v>0</v>
      </c>
      <c r="B801" s="417" t="s">
        <v>489</v>
      </c>
      <c r="C801" s="419" t="s">
        <v>731</v>
      </c>
      <c r="D801" s="419"/>
      <c r="E801" s="415" t="s">
        <v>710</v>
      </c>
      <c r="F801" s="446">
        <v>1</v>
      </c>
      <c r="G801" s="386"/>
      <c r="H801" s="266"/>
      <c r="I801" s="386"/>
    </row>
    <row r="802" s="286" customFormat="1" customHeight="1" spans="1:9">
      <c r="A802" s="267">
        <v>0</v>
      </c>
      <c r="B802" s="417" t="s">
        <v>489</v>
      </c>
      <c r="C802" s="419" t="s">
        <v>732</v>
      </c>
      <c r="D802" s="419"/>
      <c r="E802" s="415" t="s">
        <v>710</v>
      </c>
      <c r="F802" s="446">
        <v>1</v>
      </c>
      <c r="G802" s="386"/>
      <c r="H802" s="266"/>
      <c r="I802" s="386"/>
    </row>
    <row r="803" s="286" customFormat="1" customHeight="1" spans="1:9">
      <c r="A803" s="267">
        <v>0</v>
      </c>
      <c r="B803" s="417" t="s">
        <v>489</v>
      </c>
      <c r="C803" s="419" t="s">
        <v>733</v>
      </c>
      <c r="D803" s="419"/>
      <c r="E803" s="415" t="s">
        <v>556</v>
      </c>
      <c r="F803" s="446">
        <v>1</v>
      </c>
      <c r="G803" s="386"/>
      <c r="H803" s="266"/>
      <c r="I803" s="386"/>
    </row>
    <row r="804" s="286" customFormat="1" customHeight="1" spans="1:9">
      <c r="A804" s="267">
        <v>3</v>
      </c>
      <c r="B804" s="417" t="s">
        <v>717</v>
      </c>
      <c r="C804" s="419" t="s">
        <v>734</v>
      </c>
      <c r="D804" s="419"/>
      <c r="E804" s="415" t="s">
        <v>497</v>
      </c>
      <c r="F804" s="446">
        <v>0.02</v>
      </c>
      <c r="G804" s="386"/>
      <c r="H804" s="266"/>
      <c r="I804" s="386"/>
    </row>
    <row r="805" s="286" customFormat="1" customHeight="1" spans="1:9">
      <c r="A805" s="267">
        <v>4</v>
      </c>
      <c r="B805" s="417" t="s">
        <v>503</v>
      </c>
      <c r="C805" s="419" t="s">
        <v>735</v>
      </c>
      <c r="D805" s="419"/>
      <c r="E805" s="415" t="s">
        <v>497</v>
      </c>
      <c r="F805" s="446">
        <v>0.6</v>
      </c>
      <c r="G805" s="386"/>
      <c r="H805" s="305"/>
      <c r="I805" s="305"/>
    </row>
    <row r="806" s="286" customFormat="1" customHeight="1" spans="1:9">
      <c r="A806" s="267">
        <v>0</v>
      </c>
      <c r="B806" s="417" t="s">
        <v>489</v>
      </c>
      <c r="C806" s="419" t="s">
        <v>504</v>
      </c>
      <c r="D806" s="419"/>
      <c r="E806" s="415" t="s">
        <v>132</v>
      </c>
      <c r="F806" s="446">
        <v>606</v>
      </c>
      <c r="G806" s="386"/>
      <c r="H806" s="448"/>
      <c r="I806" s="305"/>
    </row>
    <row r="807" s="286" customFormat="1" customHeight="1" spans="1:9">
      <c r="A807" s="267">
        <v>5</v>
      </c>
      <c r="B807" s="417" t="s">
        <v>736</v>
      </c>
      <c r="C807" s="419" t="s">
        <v>737</v>
      </c>
      <c r="D807" s="419"/>
      <c r="E807" s="415" t="s">
        <v>738</v>
      </c>
      <c r="F807" s="446">
        <v>1.45</v>
      </c>
      <c r="G807" s="386"/>
      <c r="H807" s="305"/>
      <c r="I807" s="305"/>
    </row>
    <row r="808" s="286" customFormat="1" customHeight="1" spans="1:9">
      <c r="A808" s="267">
        <v>0</v>
      </c>
      <c r="B808" s="417" t="s">
        <v>489</v>
      </c>
      <c r="C808" s="419" t="s">
        <v>737</v>
      </c>
      <c r="D808" s="419"/>
      <c r="E808" s="415" t="s">
        <v>132</v>
      </c>
      <c r="F808" s="446">
        <v>147.9</v>
      </c>
      <c r="G808" s="386"/>
      <c r="H808" s="305"/>
      <c r="I808" s="305"/>
    </row>
    <row r="809" s="286" customFormat="1" customHeight="1" spans="1:9">
      <c r="A809" s="267">
        <v>6</v>
      </c>
      <c r="B809" s="417" t="s">
        <v>698</v>
      </c>
      <c r="C809" s="419" t="s">
        <v>699</v>
      </c>
      <c r="D809" s="419"/>
      <c r="E809" s="415" t="s">
        <v>700</v>
      </c>
      <c r="F809" s="415">
        <v>0.6</v>
      </c>
      <c r="G809" s="421"/>
      <c r="H809" s="266"/>
      <c r="I809" s="386"/>
    </row>
    <row r="810" s="286" customFormat="1" customHeight="1" spans="1:9">
      <c r="A810" s="267">
        <v>0</v>
      </c>
      <c r="B810" s="417" t="s">
        <v>489</v>
      </c>
      <c r="C810" s="419" t="s">
        <v>702</v>
      </c>
      <c r="D810" s="419"/>
      <c r="E810" s="415" t="s">
        <v>556</v>
      </c>
      <c r="F810" s="415">
        <v>6</v>
      </c>
      <c r="G810" s="421"/>
      <c r="H810" s="266"/>
      <c r="I810" s="386"/>
    </row>
    <row r="811" s="286" customFormat="1" customHeight="1" spans="1:9">
      <c r="A811" s="267">
        <v>7</v>
      </c>
      <c r="B811" s="417" t="s">
        <v>698</v>
      </c>
      <c r="C811" s="419" t="s">
        <v>699</v>
      </c>
      <c r="D811" s="419"/>
      <c r="E811" s="415" t="s">
        <v>700</v>
      </c>
      <c r="F811" s="415">
        <v>0.8</v>
      </c>
      <c r="G811" s="386"/>
      <c r="H811" s="266"/>
      <c r="I811" s="386"/>
    </row>
    <row r="812" s="286" customFormat="1" customHeight="1" spans="1:9">
      <c r="A812" s="267">
        <v>0</v>
      </c>
      <c r="B812" s="417" t="s">
        <v>489</v>
      </c>
      <c r="C812" s="419" t="s">
        <v>739</v>
      </c>
      <c r="D812" s="419"/>
      <c r="E812" s="415" t="s">
        <v>556</v>
      </c>
      <c r="F812" s="415">
        <v>8</v>
      </c>
      <c r="G812" s="386"/>
      <c r="H812" s="266"/>
      <c r="I812" s="386"/>
    </row>
    <row r="813" s="286" customFormat="1" customHeight="1" spans="1:9">
      <c r="A813" s="267">
        <v>8</v>
      </c>
      <c r="B813" s="417" t="s">
        <v>491</v>
      </c>
      <c r="C813" s="419" t="s">
        <v>492</v>
      </c>
      <c r="D813" s="419"/>
      <c r="E813" s="415" t="s">
        <v>703</v>
      </c>
      <c r="F813" s="420">
        <v>0.11</v>
      </c>
      <c r="G813" s="386"/>
      <c r="H813" s="266"/>
      <c r="I813" s="386"/>
    </row>
    <row r="814" s="286" customFormat="1" customHeight="1" spans="1:9">
      <c r="A814" s="267">
        <v>0</v>
      </c>
      <c r="B814" s="417" t="s">
        <v>489</v>
      </c>
      <c r="C814" s="419" t="s">
        <v>704</v>
      </c>
      <c r="D814" s="419"/>
      <c r="E814" s="415" t="s">
        <v>132</v>
      </c>
      <c r="F814" s="415">
        <v>30</v>
      </c>
      <c r="G814" s="386"/>
      <c r="H814" s="266"/>
      <c r="I814" s="386"/>
    </row>
    <row r="815" s="286" customFormat="1" customHeight="1" spans="1:9">
      <c r="A815" s="267">
        <v>0</v>
      </c>
      <c r="B815" s="417" t="s">
        <v>489</v>
      </c>
      <c r="C815" s="419" t="s">
        <v>705</v>
      </c>
      <c r="D815" s="419"/>
      <c r="E815" s="415" t="s">
        <v>132</v>
      </c>
      <c r="F815" s="415">
        <v>6</v>
      </c>
      <c r="G815" s="386"/>
      <c r="H815" s="266"/>
      <c r="I815" s="386"/>
    </row>
    <row r="816" s="286" customFormat="1" customHeight="1" spans="1:9">
      <c r="A816" s="267">
        <v>9</v>
      </c>
      <c r="B816" s="417" t="s">
        <v>740</v>
      </c>
      <c r="C816" s="449" t="s">
        <v>741</v>
      </c>
      <c r="D816" s="449"/>
      <c r="E816" s="415" t="s">
        <v>551</v>
      </c>
      <c r="F816" s="415">
        <v>2</v>
      </c>
      <c r="G816" s="386"/>
      <c r="H816" s="394"/>
      <c r="I816" s="386"/>
    </row>
    <row r="817" s="286" customFormat="1" customHeight="1" spans="1:9">
      <c r="A817" s="267">
        <v>0</v>
      </c>
      <c r="B817" s="417" t="s">
        <v>489</v>
      </c>
      <c r="C817" s="449" t="s">
        <v>742</v>
      </c>
      <c r="D817" s="449"/>
      <c r="E817" s="415" t="s">
        <v>132</v>
      </c>
      <c r="F817" s="415">
        <v>20</v>
      </c>
      <c r="G817" s="386"/>
      <c r="H817" s="394"/>
      <c r="I817" s="305"/>
    </row>
    <row r="818" s="320" customFormat="1" customHeight="1" spans="1:9">
      <c r="A818" s="144" t="s">
        <v>574</v>
      </c>
      <c r="B818" s="144"/>
      <c r="C818" s="338" t="s">
        <v>575</v>
      </c>
      <c r="D818" s="338"/>
      <c r="E818" s="338"/>
      <c r="F818" s="337"/>
      <c r="G818" s="337"/>
      <c r="H818" s="337"/>
      <c r="I818" s="337"/>
    </row>
    <row r="819" s="286" customFormat="1" customHeight="1" spans="1:9">
      <c r="A819" s="267">
        <v>0</v>
      </c>
      <c r="B819" s="417"/>
      <c r="C819" s="451" t="s">
        <v>270</v>
      </c>
      <c r="D819" s="451"/>
      <c r="E819" s="415"/>
      <c r="F819" s="415"/>
      <c r="G819" s="386"/>
      <c r="H819" s="394"/>
      <c r="I819" s="305"/>
    </row>
    <row r="820" s="286" customFormat="1" customHeight="1" spans="1:9">
      <c r="A820" s="267">
        <v>0</v>
      </c>
      <c r="B820" s="417"/>
      <c r="C820" s="416" t="s">
        <v>748</v>
      </c>
      <c r="D820" s="416"/>
      <c r="E820" s="415">
        <v>0</v>
      </c>
      <c r="F820" s="415">
        <v>0</v>
      </c>
      <c r="G820" s="386"/>
      <c r="H820" s="394"/>
      <c r="I820" s="305"/>
    </row>
    <row r="821" s="286" customFormat="1" customHeight="1" spans="1:9">
      <c r="A821" s="267">
        <v>1</v>
      </c>
      <c r="B821" s="417" t="s">
        <v>744</v>
      </c>
      <c r="C821" s="419" t="s">
        <v>749</v>
      </c>
      <c r="D821" s="419"/>
      <c r="E821" s="415" t="s">
        <v>710</v>
      </c>
      <c r="F821" s="415">
        <v>20</v>
      </c>
      <c r="G821" s="386"/>
      <c r="H821" s="266"/>
      <c r="I821" s="386"/>
    </row>
    <row r="822" s="286" customFormat="1" customHeight="1" spans="1:9">
      <c r="A822" s="267">
        <v>2</v>
      </c>
      <c r="B822" s="417" t="s">
        <v>708</v>
      </c>
      <c r="C822" s="449" t="s">
        <v>750</v>
      </c>
      <c r="D822" s="449"/>
      <c r="E822" s="415" t="s">
        <v>710</v>
      </c>
      <c r="F822" s="415">
        <v>6</v>
      </c>
      <c r="G822" s="386"/>
      <c r="H822" s="394"/>
      <c r="I822" s="305"/>
    </row>
    <row r="823" s="286" customFormat="1" customHeight="1" spans="1:9">
      <c r="A823" s="267">
        <v>3</v>
      </c>
      <c r="B823" s="417" t="s">
        <v>751</v>
      </c>
      <c r="C823" s="449" t="s">
        <v>752</v>
      </c>
      <c r="D823" s="449"/>
      <c r="E823" s="415" t="s">
        <v>710</v>
      </c>
      <c r="F823" s="415">
        <v>6</v>
      </c>
      <c r="G823" s="386"/>
      <c r="H823" s="394"/>
      <c r="I823" s="305"/>
    </row>
    <row r="824" s="286" customFormat="1" customHeight="1" spans="1:9">
      <c r="A824" s="267">
        <v>4</v>
      </c>
      <c r="B824" s="417" t="s">
        <v>753</v>
      </c>
      <c r="C824" s="449" t="s">
        <v>754</v>
      </c>
      <c r="D824" s="449"/>
      <c r="E824" s="415" t="s">
        <v>710</v>
      </c>
      <c r="F824" s="415">
        <v>1</v>
      </c>
      <c r="G824" s="386"/>
      <c r="H824" s="394"/>
      <c r="I824" s="305"/>
    </row>
    <row r="825" s="286" customFormat="1" customHeight="1" spans="1:9">
      <c r="A825" s="267">
        <v>5</v>
      </c>
      <c r="B825" s="417" t="s">
        <v>714</v>
      </c>
      <c r="C825" s="419" t="s">
        <v>755</v>
      </c>
      <c r="D825" s="419"/>
      <c r="E825" s="415" t="s">
        <v>29</v>
      </c>
      <c r="F825" s="415">
        <v>1</v>
      </c>
      <c r="G825" s="386"/>
      <c r="H825" s="266"/>
      <c r="I825" s="386"/>
    </row>
    <row r="826" s="286" customFormat="1" customHeight="1" spans="1:9">
      <c r="A826" s="267">
        <v>0</v>
      </c>
      <c r="B826" s="417" t="s">
        <v>489</v>
      </c>
      <c r="C826" s="419" t="s">
        <v>756</v>
      </c>
      <c r="D826" s="419"/>
      <c r="E826" s="415" t="s">
        <v>710</v>
      </c>
      <c r="F826" s="415">
        <v>4</v>
      </c>
      <c r="G826" s="386"/>
      <c r="H826" s="266"/>
      <c r="I826" s="386"/>
    </row>
    <row r="827" s="286" customFormat="1" customHeight="1" spans="1:9">
      <c r="A827" s="267">
        <v>6</v>
      </c>
      <c r="B827" s="417" t="s">
        <v>757</v>
      </c>
      <c r="C827" s="449" t="s">
        <v>758</v>
      </c>
      <c r="D827" s="449"/>
      <c r="E827" s="415" t="s">
        <v>759</v>
      </c>
      <c r="F827" s="415">
        <v>80</v>
      </c>
      <c r="G827" s="386"/>
      <c r="H827" s="394"/>
      <c r="I827" s="305"/>
    </row>
    <row r="828" s="286" customFormat="1" customHeight="1" spans="1:9">
      <c r="A828" s="267">
        <v>7</v>
      </c>
      <c r="B828" s="417" t="s">
        <v>717</v>
      </c>
      <c r="C828" s="419" t="s">
        <v>719</v>
      </c>
      <c r="D828" s="419"/>
      <c r="E828" s="415" t="s">
        <v>497</v>
      </c>
      <c r="F828" s="446">
        <v>0.2</v>
      </c>
      <c r="G828" s="386"/>
      <c r="H828" s="272"/>
      <c r="I828" s="386"/>
    </row>
    <row r="829" s="286" customFormat="1" customHeight="1" spans="1:9">
      <c r="A829" s="267">
        <v>0</v>
      </c>
      <c r="B829" s="417" t="s">
        <v>489</v>
      </c>
      <c r="C829" s="419" t="s">
        <v>719</v>
      </c>
      <c r="D829" s="419"/>
      <c r="E829" s="415" t="s">
        <v>132</v>
      </c>
      <c r="F829" s="415">
        <v>203</v>
      </c>
      <c r="G829" s="421"/>
      <c r="H829" s="272"/>
      <c r="I829" s="386"/>
    </row>
    <row r="830" s="286" customFormat="1" customHeight="1" spans="1:9">
      <c r="A830" s="267">
        <v>8</v>
      </c>
      <c r="B830" s="417" t="s">
        <v>717</v>
      </c>
      <c r="C830" s="419" t="s">
        <v>718</v>
      </c>
      <c r="D830" s="419"/>
      <c r="E830" s="415" t="s">
        <v>497</v>
      </c>
      <c r="F830" s="415">
        <v>0.22</v>
      </c>
      <c r="G830" s="386"/>
      <c r="H830" s="266"/>
      <c r="I830" s="386"/>
    </row>
    <row r="831" s="286" customFormat="1" customHeight="1" spans="1:9">
      <c r="A831" s="267">
        <v>0</v>
      </c>
      <c r="B831" s="417" t="s">
        <v>489</v>
      </c>
      <c r="C831" s="419" t="s">
        <v>718</v>
      </c>
      <c r="D831" s="419"/>
      <c r="E831" s="415" t="s">
        <v>132</v>
      </c>
      <c r="F831" s="415">
        <v>223.3</v>
      </c>
      <c r="G831" s="421"/>
      <c r="H831" s="272"/>
      <c r="I831" s="386"/>
    </row>
    <row r="832" s="286" customFormat="1" customHeight="1" spans="1:9">
      <c r="A832" s="267">
        <v>9</v>
      </c>
      <c r="B832" s="417" t="s">
        <v>717</v>
      </c>
      <c r="C832" s="419" t="s">
        <v>720</v>
      </c>
      <c r="D832" s="419"/>
      <c r="E832" s="415" t="s">
        <v>497</v>
      </c>
      <c r="F832" s="446">
        <v>0.25</v>
      </c>
      <c r="G832" s="386"/>
      <c r="H832" s="272"/>
      <c r="I832" s="386"/>
    </row>
    <row r="833" s="286" customFormat="1" customHeight="1" spans="1:9">
      <c r="A833" s="267">
        <v>0</v>
      </c>
      <c r="B833" s="417" t="s">
        <v>489</v>
      </c>
      <c r="C833" s="419" t="s">
        <v>720</v>
      </c>
      <c r="D833" s="419"/>
      <c r="E833" s="415" t="s">
        <v>132</v>
      </c>
      <c r="F833" s="415">
        <v>253.75</v>
      </c>
      <c r="G833" s="421"/>
      <c r="H833" s="272"/>
      <c r="I833" s="386"/>
    </row>
    <row r="834" s="286" customFormat="1" customHeight="1" spans="1:9">
      <c r="A834" s="267">
        <v>10</v>
      </c>
      <c r="B834" s="417" t="s">
        <v>717</v>
      </c>
      <c r="C834" s="419" t="s">
        <v>760</v>
      </c>
      <c r="D834" s="419"/>
      <c r="E834" s="415" t="s">
        <v>497</v>
      </c>
      <c r="F834" s="446">
        <v>0.13</v>
      </c>
      <c r="G834" s="386"/>
      <c r="H834" s="272"/>
      <c r="I834" s="386"/>
    </row>
    <row r="835" s="286" customFormat="1" customHeight="1" spans="1:9">
      <c r="A835" s="267">
        <v>0</v>
      </c>
      <c r="B835" s="417" t="s">
        <v>489</v>
      </c>
      <c r="C835" s="419" t="s">
        <v>760</v>
      </c>
      <c r="D835" s="419"/>
      <c r="E835" s="415" t="s">
        <v>132</v>
      </c>
      <c r="F835" s="415">
        <v>131.95</v>
      </c>
      <c r="G835" s="421"/>
      <c r="H835" s="272"/>
      <c r="I835" s="386"/>
    </row>
    <row r="836" s="286" customFormat="1" customHeight="1" spans="1:9">
      <c r="A836" s="267">
        <v>11</v>
      </c>
      <c r="B836" s="417" t="s">
        <v>717</v>
      </c>
      <c r="C836" s="419" t="s">
        <v>761</v>
      </c>
      <c r="D836" s="419"/>
      <c r="E836" s="415" t="s">
        <v>497</v>
      </c>
      <c r="F836" s="415">
        <v>0.2</v>
      </c>
      <c r="G836" s="386"/>
      <c r="H836" s="266"/>
      <c r="I836" s="386"/>
    </row>
    <row r="837" s="286" customFormat="1" customHeight="1" spans="1:9">
      <c r="A837" s="267">
        <v>0</v>
      </c>
      <c r="B837" s="417" t="s">
        <v>489</v>
      </c>
      <c r="C837" s="419" t="s">
        <v>761</v>
      </c>
      <c r="D837" s="419"/>
      <c r="E837" s="415" t="s">
        <v>132</v>
      </c>
      <c r="F837" s="415">
        <v>203</v>
      </c>
      <c r="G837" s="421"/>
      <c r="H837" s="272"/>
      <c r="I837" s="386"/>
    </row>
    <row r="838" s="286" customFormat="1" customHeight="1" spans="1:9">
      <c r="A838" s="267">
        <v>12</v>
      </c>
      <c r="B838" s="417" t="s">
        <v>491</v>
      </c>
      <c r="C838" s="419" t="s">
        <v>492</v>
      </c>
      <c r="D838" s="419"/>
      <c r="E838" s="415" t="s">
        <v>703</v>
      </c>
      <c r="F838" s="420">
        <v>0.2</v>
      </c>
      <c r="G838" s="386"/>
      <c r="H838" s="266"/>
      <c r="I838" s="386"/>
    </row>
    <row r="839" s="286" customFormat="1" customHeight="1" spans="1:9">
      <c r="A839" s="267">
        <v>0</v>
      </c>
      <c r="B839" s="417" t="s">
        <v>489</v>
      </c>
      <c r="C839" s="419" t="s">
        <v>704</v>
      </c>
      <c r="D839" s="419"/>
      <c r="E839" s="415" t="s">
        <v>132</v>
      </c>
      <c r="F839" s="415">
        <v>54</v>
      </c>
      <c r="G839" s="386"/>
      <c r="H839" s="266"/>
      <c r="I839" s="386"/>
    </row>
    <row r="840" s="286" customFormat="1" customHeight="1" spans="1:9">
      <c r="A840" s="267">
        <v>0</v>
      </c>
      <c r="B840" s="417" t="s">
        <v>489</v>
      </c>
      <c r="C840" s="419" t="s">
        <v>705</v>
      </c>
      <c r="D840" s="419"/>
      <c r="E840" s="415" t="s">
        <v>132</v>
      </c>
      <c r="F840" s="415">
        <v>12</v>
      </c>
      <c r="G840" s="386"/>
      <c r="H840" s="266"/>
      <c r="I840" s="386"/>
    </row>
    <row r="841" s="286" customFormat="1" customHeight="1" spans="1:9">
      <c r="A841" s="267">
        <v>13</v>
      </c>
      <c r="B841" s="417" t="s">
        <v>721</v>
      </c>
      <c r="C841" s="419" t="s">
        <v>722</v>
      </c>
      <c r="D841" s="419"/>
      <c r="E841" s="415" t="s">
        <v>497</v>
      </c>
      <c r="F841" s="415">
        <v>0.2</v>
      </c>
      <c r="G841" s="386"/>
      <c r="H841" s="266"/>
      <c r="I841" s="386"/>
    </row>
    <row r="842" s="286" customFormat="1" customHeight="1" spans="1:9">
      <c r="A842" s="267">
        <v>14</v>
      </c>
      <c r="B842" s="417" t="s">
        <v>723</v>
      </c>
      <c r="C842" s="419" t="s">
        <v>724</v>
      </c>
      <c r="D842" s="419"/>
      <c r="E842" s="415" t="s">
        <v>497</v>
      </c>
      <c r="F842" s="415">
        <v>0.2</v>
      </c>
      <c r="G842" s="386"/>
      <c r="H842" s="266"/>
      <c r="I842" s="386"/>
    </row>
    <row r="843" s="286" customFormat="1" customHeight="1" spans="1:9">
      <c r="A843" s="267">
        <v>0</v>
      </c>
      <c r="B843" s="417">
        <v>0</v>
      </c>
      <c r="C843" s="417" t="s">
        <v>725</v>
      </c>
      <c r="D843" s="417"/>
      <c r="E843" s="415" t="s">
        <v>61</v>
      </c>
      <c r="F843" s="446">
        <v>0</v>
      </c>
      <c r="G843" s="386"/>
      <c r="H843" s="266"/>
      <c r="I843" s="386"/>
    </row>
    <row r="844" s="286" customFormat="1" ht="41.25" customHeight="1" spans="1:9">
      <c r="A844" s="267">
        <v>1</v>
      </c>
      <c r="B844" s="417" t="s">
        <v>726</v>
      </c>
      <c r="C844" s="447" t="s">
        <v>762</v>
      </c>
      <c r="D844" s="447"/>
      <c r="E844" s="415" t="s">
        <v>29</v>
      </c>
      <c r="F844" s="446">
        <v>9</v>
      </c>
      <c r="G844" s="386"/>
      <c r="H844" s="266"/>
      <c r="I844" s="386"/>
    </row>
    <row r="845" s="286" customFormat="1" customHeight="1" spans="1:9">
      <c r="A845" s="267">
        <v>2</v>
      </c>
      <c r="B845" s="417" t="s">
        <v>728</v>
      </c>
      <c r="C845" s="419" t="s">
        <v>763</v>
      </c>
      <c r="D845" s="419"/>
      <c r="E845" s="415" t="s">
        <v>31</v>
      </c>
      <c r="F845" s="446">
        <v>9</v>
      </c>
      <c r="G845" s="386"/>
      <c r="H845" s="266"/>
      <c r="I845" s="386"/>
    </row>
    <row r="846" s="286" customFormat="1" customHeight="1" spans="1:9">
      <c r="A846" s="267">
        <v>0</v>
      </c>
      <c r="B846" s="417" t="s">
        <v>489</v>
      </c>
      <c r="C846" s="419" t="s">
        <v>730</v>
      </c>
      <c r="D846" s="419"/>
      <c r="E846" s="415" t="s">
        <v>31</v>
      </c>
      <c r="F846" s="446">
        <v>1</v>
      </c>
      <c r="G846" s="386"/>
      <c r="H846" s="266"/>
      <c r="I846" s="386"/>
    </row>
    <row r="847" s="286" customFormat="1" customHeight="1" spans="1:9">
      <c r="A847" s="267">
        <v>0</v>
      </c>
      <c r="B847" s="417" t="s">
        <v>489</v>
      </c>
      <c r="C847" s="419" t="s">
        <v>731</v>
      </c>
      <c r="D847" s="419"/>
      <c r="E847" s="415" t="s">
        <v>710</v>
      </c>
      <c r="F847" s="446">
        <v>1</v>
      </c>
      <c r="G847" s="386"/>
      <c r="H847" s="266"/>
      <c r="I847" s="386"/>
    </row>
    <row r="848" s="286" customFormat="1" customHeight="1" spans="1:9">
      <c r="A848" s="267">
        <v>0</v>
      </c>
      <c r="B848" s="417" t="s">
        <v>489</v>
      </c>
      <c r="C848" s="419" t="s">
        <v>732</v>
      </c>
      <c r="D848" s="419"/>
      <c r="E848" s="415" t="s">
        <v>710</v>
      </c>
      <c r="F848" s="446">
        <v>1</v>
      </c>
      <c r="G848" s="386"/>
      <c r="H848" s="266"/>
      <c r="I848" s="386"/>
    </row>
    <row r="849" s="286" customFormat="1" customHeight="1" spans="1:9">
      <c r="A849" s="267">
        <v>0</v>
      </c>
      <c r="B849" s="417" t="s">
        <v>489</v>
      </c>
      <c r="C849" s="419" t="s">
        <v>733</v>
      </c>
      <c r="D849" s="419"/>
      <c r="E849" s="415" t="s">
        <v>556</v>
      </c>
      <c r="F849" s="446">
        <v>1</v>
      </c>
      <c r="G849" s="386"/>
      <c r="H849" s="266"/>
      <c r="I849" s="386"/>
    </row>
    <row r="850" s="286" customFormat="1" customHeight="1" spans="1:9">
      <c r="A850" s="267">
        <v>3</v>
      </c>
      <c r="B850" s="417" t="s">
        <v>717</v>
      </c>
      <c r="C850" s="419" t="s">
        <v>734</v>
      </c>
      <c r="D850" s="419"/>
      <c r="E850" s="415" t="s">
        <v>497</v>
      </c>
      <c r="F850" s="446">
        <v>0.09</v>
      </c>
      <c r="G850" s="386"/>
      <c r="H850" s="266"/>
      <c r="I850" s="386"/>
    </row>
    <row r="851" s="286" customFormat="1" customHeight="1" spans="1:9">
      <c r="A851" s="267">
        <v>4</v>
      </c>
      <c r="B851" s="417" t="s">
        <v>503</v>
      </c>
      <c r="C851" s="419" t="s">
        <v>735</v>
      </c>
      <c r="D851" s="419"/>
      <c r="E851" s="415" t="s">
        <v>497</v>
      </c>
      <c r="F851" s="446">
        <v>0.28</v>
      </c>
      <c r="G851" s="386"/>
      <c r="H851" s="305"/>
      <c r="I851" s="305"/>
    </row>
    <row r="852" s="286" customFormat="1" customHeight="1" spans="1:9">
      <c r="A852" s="267">
        <v>0</v>
      </c>
      <c r="B852" s="417" t="s">
        <v>489</v>
      </c>
      <c r="C852" s="419" t="s">
        <v>504</v>
      </c>
      <c r="D852" s="419"/>
      <c r="E852" s="415" t="s">
        <v>132</v>
      </c>
      <c r="F852" s="446">
        <v>282.8</v>
      </c>
      <c r="G852" s="386"/>
      <c r="H852" s="448"/>
      <c r="I852" s="305"/>
    </row>
    <row r="853" s="286" customFormat="1" customHeight="1" spans="1:9">
      <c r="A853" s="267">
        <v>5</v>
      </c>
      <c r="B853" s="417" t="s">
        <v>736</v>
      </c>
      <c r="C853" s="419" t="s">
        <v>737</v>
      </c>
      <c r="D853" s="419"/>
      <c r="E853" s="415" t="s">
        <v>738</v>
      </c>
      <c r="F853" s="446">
        <v>0.3</v>
      </c>
      <c r="G853" s="386"/>
      <c r="H853" s="305"/>
      <c r="I853" s="305"/>
    </row>
    <row r="854" s="286" customFormat="1" customHeight="1" spans="1:9">
      <c r="A854" s="267">
        <v>0</v>
      </c>
      <c r="B854" s="417" t="s">
        <v>489</v>
      </c>
      <c r="C854" s="419" t="s">
        <v>737</v>
      </c>
      <c r="D854" s="419"/>
      <c r="E854" s="415" t="s">
        <v>132</v>
      </c>
      <c r="F854" s="446">
        <v>30.6</v>
      </c>
      <c r="G854" s="386"/>
      <c r="H854" s="305"/>
      <c r="I854" s="305"/>
    </row>
    <row r="855" s="286" customFormat="1" customHeight="1" spans="1:9">
      <c r="A855" s="267">
        <v>6</v>
      </c>
      <c r="B855" s="417" t="s">
        <v>491</v>
      </c>
      <c r="C855" s="419" t="s">
        <v>492</v>
      </c>
      <c r="D855" s="419"/>
      <c r="E855" s="415" t="s">
        <v>703</v>
      </c>
      <c r="F855" s="420">
        <v>0.31</v>
      </c>
      <c r="G855" s="386"/>
      <c r="H855" s="266"/>
      <c r="I855" s="386"/>
    </row>
    <row r="856" s="286" customFormat="1" customHeight="1" spans="1:9">
      <c r="A856" s="267">
        <v>0</v>
      </c>
      <c r="B856" s="417" t="s">
        <v>489</v>
      </c>
      <c r="C856" s="419" t="s">
        <v>704</v>
      </c>
      <c r="D856" s="419"/>
      <c r="E856" s="415" t="s">
        <v>132</v>
      </c>
      <c r="F856" s="415">
        <v>42</v>
      </c>
      <c r="G856" s="386"/>
      <c r="H856" s="266"/>
      <c r="I856" s="386"/>
    </row>
    <row r="857" s="286" customFormat="1" customHeight="1" spans="1:9">
      <c r="A857" s="267">
        <v>0</v>
      </c>
      <c r="B857" s="417" t="s">
        <v>489</v>
      </c>
      <c r="C857" s="419" t="s">
        <v>705</v>
      </c>
      <c r="D857" s="419"/>
      <c r="E857" s="415" t="s">
        <v>132</v>
      </c>
      <c r="F857" s="415">
        <v>27</v>
      </c>
      <c r="G857" s="386"/>
      <c r="H857" s="266"/>
      <c r="I857" s="386"/>
    </row>
    <row r="858" s="286" customFormat="1" customHeight="1" spans="1:9">
      <c r="A858" s="267">
        <v>7</v>
      </c>
      <c r="B858" s="417" t="s">
        <v>740</v>
      </c>
      <c r="C858" s="449" t="s">
        <v>741</v>
      </c>
      <c r="D858" s="449"/>
      <c r="E858" s="415" t="s">
        <v>551</v>
      </c>
      <c r="F858" s="415">
        <v>9</v>
      </c>
      <c r="G858" s="386"/>
      <c r="H858" s="394"/>
      <c r="I858" s="386"/>
    </row>
    <row r="859" s="286" customFormat="1" customHeight="1" spans="1:9">
      <c r="A859" s="267"/>
      <c r="B859" s="417" t="s">
        <v>489</v>
      </c>
      <c r="C859" s="449" t="s">
        <v>742</v>
      </c>
      <c r="D859" s="449"/>
      <c r="E859" s="415" t="s">
        <v>132</v>
      </c>
      <c r="F859" s="415">
        <v>90</v>
      </c>
      <c r="G859" s="386"/>
      <c r="H859" s="394"/>
      <c r="I859" s="305"/>
    </row>
    <row r="860" s="286" customFormat="1" customHeight="1" spans="1:9">
      <c r="A860" s="267">
        <v>0</v>
      </c>
      <c r="B860" s="417"/>
      <c r="C860" s="416" t="s">
        <v>688</v>
      </c>
      <c r="D860" s="416"/>
      <c r="E860" s="415">
        <v>0</v>
      </c>
      <c r="F860" s="415">
        <v>0</v>
      </c>
      <c r="G860" s="386"/>
      <c r="H860" s="394"/>
      <c r="I860" s="305"/>
    </row>
    <row r="861" s="286" customFormat="1" customHeight="1" spans="1:9">
      <c r="A861" s="267">
        <v>1</v>
      </c>
      <c r="B861" s="417" t="s">
        <v>764</v>
      </c>
      <c r="C861" s="419" t="s">
        <v>765</v>
      </c>
      <c r="D861" s="419"/>
      <c r="E861" s="415" t="s">
        <v>31</v>
      </c>
      <c r="F861" s="415">
        <v>1</v>
      </c>
      <c r="G861" s="386"/>
      <c r="H861" s="266"/>
      <c r="I861" s="386"/>
    </row>
    <row r="862" s="286" customFormat="1" customHeight="1" spans="1:9">
      <c r="A862" s="267">
        <v>2</v>
      </c>
      <c r="B862" s="417" t="s">
        <v>766</v>
      </c>
      <c r="C862" s="419" t="s">
        <v>767</v>
      </c>
      <c r="D862" s="419"/>
      <c r="E862" s="415" t="s">
        <v>31</v>
      </c>
      <c r="F862" s="415">
        <v>1</v>
      </c>
      <c r="G862" s="421"/>
      <c r="H862" s="266"/>
      <c r="I862" s="386"/>
    </row>
    <row r="863" s="286" customFormat="1" customHeight="1" spans="1:9">
      <c r="A863" s="267">
        <v>3</v>
      </c>
      <c r="B863" s="417" t="s">
        <v>693</v>
      </c>
      <c r="C863" s="419" t="s">
        <v>768</v>
      </c>
      <c r="D863" s="419"/>
      <c r="E863" s="415" t="s">
        <v>31</v>
      </c>
      <c r="F863" s="415">
        <v>1</v>
      </c>
      <c r="G863" s="421"/>
      <c r="H863" s="266"/>
      <c r="I863" s="386"/>
    </row>
    <row r="864" s="286" customFormat="1" customHeight="1" spans="1:9">
      <c r="A864" s="267">
        <v>4</v>
      </c>
      <c r="B864" s="417" t="s">
        <v>695</v>
      </c>
      <c r="C864" s="419" t="s">
        <v>696</v>
      </c>
      <c r="D864" s="419"/>
      <c r="E864" s="415" t="s">
        <v>497</v>
      </c>
      <c r="F864" s="415">
        <v>0.1</v>
      </c>
      <c r="G864" s="421"/>
      <c r="H864" s="436"/>
      <c r="I864" s="386"/>
    </row>
    <row r="865" s="286" customFormat="1" customHeight="1" spans="1:9">
      <c r="A865" s="267">
        <v>0</v>
      </c>
      <c r="B865" s="417" t="s">
        <v>489</v>
      </c>
      <c r="C865" s="419" t="s">
        <v>696</v>
      </c>
      <c r="D865" s="419"/>
      <c r="E865" s="415" t="s">
        <v>132</v>
      </c>
      <c r="F865" s="415">
        <v>101.5</v>
      </c>
      <c r="G865" s="421"/>
      <c r="H865" s="266"/>
      <c r="I865" s="386"/>
    </row>
    <row r="866" s="286" customFormat="1" customHeight="1" spans="1:9">
      <c r="A866" s="267">
        <v>5</v>
      </c>
      <c r="B866" s="417" t="s">
        <v>667</v>
      </c>
      <c r="C866" s="419" t="s">
        <v>697</v>
      </c>
      <c r="D866" s="419"/>
      <c r="E866" s="415" t="s">
        <v>497</v>
      </c>
      <c r="F866" s="415">
        <v>0.003</v>
      </c>
      <c r="G866" s="421"/>
      <c r="H866" s="266"/>
      <c r="I866" s="386"/>
    </row>
    <row r="867" s="286" customFormat="1" customHeight="1" spans="1:9">
      <c r="A867" s="267">
        <v>0</v>
      </c>
      <c r="B867" s="417" t="s">
        <v>489</v>
      </c>
      <c r="C867" s="419" t="s">
        <v>697</v>
      </c>
      <c r="D867" s="419"/>
      <c r="E867" s="415" t="s">
        <v>132</v>
      </c>
      <c r="F867" s="415">
        <v>3.045</v>
      </c>
      <c r="G867" s="421"/>
      <c r="H867" s="266"/>
      <c r="I867" s="386"/>
    </row>
    <row r="868" s="286" customFormat="1" customHeight="1" spans="1:9">
      <c r="A868" s="267">
        <v>6</v>
      </c>
      <c r="B868" s="417" t="s">
        <v>491</v>
      </c>
      <c r="C868" s="419" t="s">
        <v>492</v>
      </c>
      <c r="D868" s="419"/>
      <c r="E868" s="415" t="s">
        <v>703</v>
      </c>
      <c r="F868" s="420">
        <v>0.01</v>
      </c>
      <c r="G868" s="386"/>
      <c r="H868" s="266"/>
      <c r="I868" s="386"/>
    </row>
    <row r="869" s="286" customFormat="1" customHeight="1" spans="1:9">
      <c r="A869" s="267">
        <v>0</v>
      </c>
      <c r="B869" s="417" t="s">
        <v>489</v>
      </c>
      <c r="C869" s="419" t="s">
        <v>704</v>
      </c>
      <c r="D869" s="419"/>
      <c r="E869" s="415" t="s">
        <v>132</v>
      </c>
      <c r="F869" s="415">
        <v>3</v>
      </c>
      <c r="G869" s="386"/>
      <c r="H869" s="266"/>
      <c r="I869" s="386"/>
    </row>
    <row r="870" s="286" customFormat="1" customHeight="1" spans="1:9">
      <c r="A870" s="267">
        <v>7</v>
      </c>
      <c r="B870" s="417" t="s">
        <v>740</v>
      </c>
      <c r="C870" s="449" t="s">
        <v>741</v>
      </c>
      <c r="D870" s="449"/>
      <c r="E870" s="415" t="s">
        <v>551</v>
      </c>
      <c r="F870" s="415">
        <v>1</v>
      </c>
      <c r="G870" s="386"/>
      <c r="H870" s="394"/>
      <c r="I870" s="386"/>
    </row>
    <row r="871" s="286" customFormat="1" customHeight="1" spans="1:9">
      <c r="A871" s="267">
        <v>0</v>
      </c>
      <c r="B871" s="417" t="s">
        <v>489</v>
      </c>
      <c r="C871" s="449" t="s">
        <v>742</v>
      </c>
      <c r="D871" s="449"/>
      <c r="E871" s="415" t="s">
        <v>132</v>
      </c>
      <c r="F871" s="415">
        <v>10</v>
      </c>
      <c r="G871" s="386"/>
      <c r="H871" s="394"/>
      <c r="I871" s="305"/>
    </row>
    <row r="872" s="286" customFormat="1" customHeight="1" spans="1:9">
      <c r="A872" s="267">
        <v>0</v>
      </c>
      <c r="B872" s="417"/>
      <c r="C872" s="416" t="s">
        <v>769</v>
      </c>
      <c r="D872" s="416"/>
      <c r="E872" s="415">
        <v>0</v>
      </c>
      <c r="F872" s="415">
        <v>0</v>
      </c>
      <c r="G872" s="386"/>
      <c r="H872" s="394"/>
      <c r="I872" s="305"/>
    </row>
    <row r="873" s="286" customFormat="1" customHeight="1" spans="1:9">
      <c r="A873" s="267">
        <v>1</v>
      </c>
      <c r="B873" s="417" t="s">
        <v>770</v>
      </c>
      <c r="C873" s="419" t="s">
        <v>771</v>
      </c>
      <c r="D873" s="419"/>
      <c r="E873" s="415" t="s">
        <v>31</v>
      </c>
      <c r="F873" s="415">
        <v>1</v>
      </c>
      <c r="G873" s="386"/>
      <c r="H873" s="394"/>
      <c r="I873" s="305"/>
    </row>
    <row r="874" s="286" customFormat="1" customHeight="1" spans="1:9">
      <c r="A874" s="267">
        <v>0</v>
      </c>
      <c r="B874" s="417"/>
      <c r="C874" s="419" t="s">
        <v>772</v>
      </c>
      <c r="D874" s="419"/>
      <c r="E874" s="415" t="s">
        <v>31</v>
      </c>
      <c r="F874" s="415">
        <v>1</v>
      </c>
      <c r="G874" s="386"/>
      <c r="H874" s="394"/>
      <c r="I874" s="305"/>
    </row>
    <row r="875" s="286" customFormat="1" customHeight="1" spans="1:9">
      <c r="A875" s="267">
        <v>0</v>
      </c>
      <c r="B875" s="417"/>
      <c r="C875" s="419" t="s">
        <v>773</v>
      </c>
      <c r="D875" s="419"/>
      <c r="E875" s="415" t="s">
        <v>710</v>
      </c>
      <c r="F875" s="415">
        <v>1</v>
      </c>
      <c r="G875" s="386"/>
      <c r="H875" s="394"/>
      <c r="I875" s="305"/>
    </row>
    <row r="876" s="286" customFormat="1" customHeight="1" spans="1:9">
      <c r="A876" s="267">
        <v>0</v>
      </c>
      <c r="B876" s="417"/>
      <c r="C876" s="419" t="s">
        <v>774</v>
      </c>
      <c r="D876" s="419"/>
      <c r="E876" s="415" t="s">
        <v>710</v>
      </c>
      <c r="F876" s="415">
        <v>1</v>
      </c>
      <c r="G876" s="386"/>
      <c r="H876" s="394"/>
      <c r="I876" s="305"/>
    </row>
    <row r="877" s="286" customFormat="1" customHeight="1" spans="1:9">
      <c r="A877" s="267">
        <v>0</v>
      </c>
      <c r="B877" s="417"/>
      <c r="C877" s="419" t="s">
        <v>775</v>
      </c>
      <c r="D877" s="419"/>
      <c r="E877" s="415" t="s">
        <v>710</v>
      </c>
      <c r="F877" s="415">
        <v>1</v>
      </c>
      <c r="G877" s="386"/>
      <c r="H877" s="394"/>
      <c r="I877" s="305"/>
    </row>
    <row r="878" s="286" customFormat="1" customHeight="1" spans="1:9">
      <c r="A878" s="267">
        <v>0</v>
      </c>
      <c r="B878" s="417"/>
      <c r="C878" s="419" t="s">
        <v>776</v>
      </c>
      <c r="D878" s="419"/>
      <c r="E878" s="415" t="s">
        <v>710</v>
      </c>
      <c r="F878" s="415">
        <v>1</v>
      </c>
      <c r="G878" s="386"/>
      <c r="H878" s="394"/>
      <c r="I878" s="305"/>
    </row>
    <row r="879" s="286" customFormat="1" customHeight="1" spans="1:9">
      <c r="A879" s="267">
        <v>0</v>
      </c>
      <c r="B879" s="417"/>
      <c r="C879" s="419" t="s">
        <v>777</v>
      </c>
      <c r="D879" s="419"/>
      <c r="E879" s="415" t="s">
        <v>29</v>
      </c>
      <c r="F879" s="415">
        <v>1</v>
      </c>
      <c r="G879" s="386"/>
      <c r="H879" s="394"/>
      <c r="I879" s="305"/>
    </row>
    <row r="880" s="286" customFormat="1" customHeight="1" spans="1:9">
      <c r="A880" s="267">
        <v>0</v>
      </c>
      <c r="B880" s="417"/>
      <c r="C880" s="419" t="s">
        <v>778</v>
      </c>
      <c r="D880" s="419"/>
      <c r="E880" s="415" t="s">
        <v>556</v>
      </c>
      <c r="F880" s="415">
        <v>1</v>
      </c>
      <c r="G880" s="386"/>
      <c r="H880" s="394"/>
      <c r="I880" s="305"/>
    </row>
    <row r="881" s="286" customFormat="1" customHeight="1" spans="1:9">
      <c r="A881" s="267">
        <v>0</v>
      </c>
      <c r="B881" s="417"/>
      <c r="C881" s="419" t="s">
        <v>779</v>
      </c>
      <c r="D881" s="419"/>
      <c r="E881" s="415" t="s">
        <v>710</v>
      </c>
      <c r="F881" s="415">
        <v>1</v>
      </c>
      <c r="G881" s="386"/>
      <c r="H881" s="394"/>
      <c r="I881" s="305"/>
    </row>
    <row r="882" s="286" customFormat="1" customHeight="1" spans="1:9">
      <c r="A882" s="267">
        <v>0</v>
      </c>
      <c r="B882" s="417"/>
      <c r="C882" s="419" t="s">
        <v>780</v>
      </c>
      <c r="D882" s="419"/>
      <c r="E882" s="415" t="s">
        <v>556</v>
      </c>
      <c r="F882" s="415">
        <v>1</v>
      </c>
      <c r="G882" s="386"/>
      <c r="H882" s="394"/>
      <c r="I882" s="305"/>
    </row>
    <row r="883" s="286" customFormat="1" customHeight="1" spans="1:9">
      <c r="A883" s="267">
        <v>0</v>
      </c>
      <c r="B883" s="417"/>
      <c r="C883" s="419" t="s">
        <v>781</v>
      </c>
      <c r="D883" s="419"/>
      <c r="E883" s="415" t="s">
        <v>29</v>
      </c>
      <c r="F883" s="415">
        <v>1</v>
      </c>
      <c r="G883" s="386"/>
      <c r="H883" s="394"/>
      <c r="I883" s="305"/>
    </row>
    <row r="884" s="286" customFormat="1" customHeight="1" spans="1:9">
      <c r="A884" s="267">
        <v>2</v>
      </c>
      <c r="B884" s="417" t="s">
        <v>782</v>
      </c>
      <c r="C884" s="419" t="s">
        <v>783</v>
      </c>
      <c r="D884" s="419"/>
      <c r="E884" s="415" t="s">
        <v>710</v>
      </c>
      <c r="F884" s="415">
        <v>2</v>
      </c>
      <c r="G884" s="386"/>
      <c r="H884" s="394"/>
      <c r="I884" s="305"/>
    </row>
    <row r="885" s="286" customFormat="1" customHeight="1" spans="1:9">
      <c r="A885" s="267">
        <v>3</v>
      </c>
      <c r="B885" s="417" t="s">
        <v>717</v>
      </c>
      <c r="C885" s="449" t="s">
        <v>784</v>
      </c>
      <c r="D885" s="449"/>
      <c r="E885" s="415" t="s">
        <v>497</v>
      </c>
      <c r="F885" s="415">
        <v>0.05</v>
      </c>
      <c r="G885" s="386"/>
      <c r="H885" s="266"/>
      <c r="I885" s="386"/>
    </row>
    <row r="886" s="286" customFormat="1" customHeight="1" spans="1:9">
      <c r="A886" s="267">
        <v>0</v>
      </c>
      <c r="B886" s="417" t="s">
        <v>489</v>
      </c>
      <c r="C886" s="449" t="s">
        <v>784</v>
      </c>
      <c r="D886" s="449"/>
      <c r="E886" s="415" t="s">
        <v>132</v>
      </c>
      <c r="F886" s="415">
        <v>50.75</v>
      </c>
      <c r="G886" s="386"/>
      <c r="H886" s="266"/>
      <c r="I886" s="386"/>
    </row>
    <row r="887" s="286" customFormat="1" customHeight="1" spans="1:9">
      <c r="A887" s="267">
        <v>4</v>
      </c>
      <c r="B887" s="417" t="s">
        <v>740</v>
      </c>
      <c r="C887" s="449" t="s">
        <v>741</v>
      </c>
      <c r="D887" s="449"/>
      <c r="E887" s="415" t="s">
        <v>551</v>
      </c>
      <c r="F887" s="415">
        <v>1</v>
      </c>
      <c r="G887" s="386"/>
      <c r="H887" s="394"/>
      <c r="I887" s="386"/>
    </row>
    <row r="888" s="286" customFormat="1" customHeight="1" spans="1:9">
      <c r="A888" s="267">
        <v>0</v>
      </c>
      <c r="B888" s="417" t="s">
        <v>489</v>
      </c>
      <c r="C888" s="449" t="s">
        <v>785</v>
      </c>
      <c r="D888" s="449"/>
      <c r="E888" s="415" t="s">
        <v>132</v>
      </c>
      <c r="F888" s="415">
        <v>10</v>
      </c>
      <c r="G888" s="386"/>
      <c r="H888" s="407"/>
      <c r="I888" s="305"/>
    </row>
    <row r="889" s="320" customFormat="1" customHeight="1" spans="1:9">
      <c r="A889" s="144" t="s">
        <v>574</v>
      </c>
      <c r="B889" s="144"/>
      <c r="C889" s="338" t="s">
        <v>575</v>
      </c>
      <c r="D889" s="338"/>
      <c r="E889" s="338"/>
      <c r="F889" s="337"/>
      <c r="G889" s="337"/>
      <c r="H889" s="337"/>
      <c r="I889" s="337"/>
    </row>
    <row r="890" s="286" customFormat="1" customHeight="1" spans="1:9">
      <c r="A890" s="267"/>
      <c r="B890" s="417"/>
      <c r="C890" s="451" t="s">
        <v>786</v>
      </c>
      <c r="D890" s="451"/>
      <c r="E890" s="415"/>
      <c r="F890" s="415"/>
      <c r="G890" s="386"/>
      <c r="H890" s="394"/>
      <c r="I890" s="305"/>
    </row>
    <row r="891" s="286" customFormat="1" customHeight="1" spans="1:9">
      <c r="A891" s="267"/>
      <c r="B891" s="417"/>
      <c r="C891" s="416" t="s">
        <v>748</v>
      </c>
      <c r="D891" s="416"/>
      <c r="E891" s="415">
        <v>0</v>
      </c>
      <c r="F891" s="415">
        <v>0</v>
      </c>
      <c r="G891" s="386"/>
      <c r="H891" s="394"/>
      <c r="I891" s="305"/>
    </row>
    <row r="892" s="286" customFormat="1" ht="45.75" customHeight="1" spans="1:9">
      <c r="A892" s="267">
        <v>1</v>
      </c>
      <c r="B892" s="417" t="s">
        <v>787</v>
      </c>
      <c r="C892" s="452" t="s">
        <v>788</v>
      </c>
      <c r="D892" s="452"/>
      <c r="E892" s="415" t="s">
        <v>31</v>
      </c>
      <c r="F892" s="415">
        <v>1</v>
      </c>
      <c r="G892" s="386"/>
      <c r="H892" s="394"/>
      <c r="I892" s="305"/>
    </row>
    <row r="893" s="286" customFormat="1" ht="86.25" customHeight="1" spans="1:9">
      <c r="A893" s="267"/>
      <c r="B893" s="417"/>
      <c r="C893" s="452" t="s">
        <v>789</v>
      </c>
      <c r="D893" s="452"/>
      <c r="E893" s="415" t="s">
        <v>31</v>
      </c>
      <c r="F893" s="415">
        <v>1</v>
      </c>
      <c r="G893" s="386"/>
      <c r="H893" s="394"/>
      <c r="I893" s="305"/>
    </row>
    <row r="894" s="286" customFormat="1" ht="38.25" customHeight="1" spans="1:9">
      <c r="A894" s="267"/>
      <c r="B894" s="417"/>
      <c r="C894" s="452" t="s">
        <v>790</v>
      </c>
      <c r="D894" s="452"/>
      <c r="E894" s="415" t="s">
        <v>29</v>
      </c>
      <c r="F894" s="415">
        <v>1</v>
      </c>
      <c r="G894" s="386"/>
      <c r="H894" s="394"/>
      <c r="I894" s="305"/>
    </row>
    <row r="895" s="286" customFormat="1" customHeight="1" spans="1:9">
      <c r="A895" s="267"/>
      <c r="B895" s="417"/>
      <c r="C895" s="449" t="s">
        <v>791</v>
      </c>
      <c r="D895" s="449"/>
      <c r="E895" s="415" t="s">
        <v>31</v>
      </c>
      <c r="F895" s="415">
        <v>1</v>
      </c>
      <c r="G895" s="386"/>
      <c r="H895" s="394"/>
      <c r="I895" s="305"/>
    </row>
    <row r="896" s="286" customFormat="1" customHeight="1" spans="1:9">
      <c r="A896" s="267"/>
      <c r="B896" s="417"/>
      <c r="C896" s="419" t="s">
        <v>792</v>
      </c>
      <c r="D896" s="419"/>
      <c r="E896" s="415" t="s">
        <v>31</v>
      </c>
      <c r="F896" s="415">
        <v>1</v>
      </c>
      <c r="G896" s="386"/>
      <c r="H896" s="394"/>
      <c r="I896" s="305"/>
    </row>
    <row r="897" s="286" customFormat="1" customHeight="1" spans="1:9">
      <c r="A897" s="267"/>
      <c r="B897" s="417"/>
      <c r="C897" s="449" t="s">
        <v>793</v>
      </c>
      <c r="D897" s="449"/>
      <c r="E897" s="415" t="s">
        <v>31</v>
      </c>
      <c r="F897" s="415">
        <v>1</v>
      </c>
      <c r="G897" s="386"/>
      <c r="H897" s="394"/>
      <c r="I897" s="305"/>
    </row>
    <row r="898" s="286" customFormat="1" customHeight="1" spans="1:9">
      <c r="A898" s="267"/>
      <c r="B898" s="417"/>
      <c r="C898" s="449" t="s">
        <v>794</v>
      </c>
      <c r="D898" s="449"/>
      <c r="E898" s="415" t="s">
        <v>710</v>
      </c>
      <c r="F898" s="415">
        <v>9</v>
      </c>
      <c r="G898" s="386"/>
      <c r="H898" s="394"/>
      <c r="I898" s="305"/>
    </row>
    <row r="899" s="286" customFormat="1" customHeight="1" spans="1:9">
      <c r="A899" s="267"/>
      <c r="B899" s="417"/>
      <c r="C899" s="449" t="s">
        <v>795</v>
      </c>
      <c r="D899" s="449"/>
      <c r="E899" s="415" t="s">
        <v>710</v>
      </c>
      <c r="F899" s="415">
        <v>25</v>
      </c>
      <c r="G899" s="386"/>
      <c r="H899" s="394"/>
      <c r="I899" s="305"/>
    </row>
    <row r="900" s="286" customFormat="1" customHeight="1" spans="1:9">
      <c r="A900" s="267"/>
      <c r="B900" s="417"/>
      <c r="C900" s="449" t="s">
        <v>796</v>
      </c>
      <c r="D900" s="449"/>
      <c r="E900" s="415" t="s">
        <v>710</v>
      </c>
      <c r="F900" s="415">
        <v>25</v>
      </c>
      <c r="G900" s="386"/>
      <c r="H900" s="394"/>
      <c r="I900" s="305"/>
    </row>
    <row r="901" s="286" customFormat="1" customHeight="1" spans="1:9">
      <c r="A901" s="267"/>
      <c r="B901" s="417"/>
      <c r="C901" s="449" t="s">
        <v>797</v>
      </c>
      <c r="D901" s="449"/>
      <c r="E901" s="415" t="s">
        <v>710</v>
      </c>
      <c r="F901" s="415">
        <v>20</v>
      </c>
      <c r="G901" s="386"/>
      <c r="H901" s="394"/>
      <c r="I901" s="305"/>
    </row>
    <row r="902" s="286" customFormat="1" customHeight="1" spans="1:9">
      <c r="A902" s="267"/>
      <c r="B902" s="417"/>
      <c r="C902" s="449" t="s">
        <v>798</v>
      </c>
      <c r="D902" s="449"/>
      <c r="E902" s="415" t="s">
        <v>710</v>
      </c>
      <c r="F902" s="415">
        <v>18</v>
      </c>
      <c r="G902" s="386"/>
      <c r="H902" s="394"/>
      <c r="I902" s="305"/>
    </row>
    <row r="903" s="286" customFormat="1" customHeight="1" spans="1:9">
      <c r="A903" s="267"/>
      <c r="B903" s="417"/>
      <c r="C903" s="419" t="s">
        <v>799</v>
      </c>
      <c r="D903" s="419"/>
      <c r="E903" s="415" t="s">
        <v>31</v>
      </c>
      <c r="F903" s="415">
        <v>1</v>
      </c>
      <c r="G903" s="386"/>
      <c r="H903" s="394"/>
      <c r="I903" s="305"/>
    </row>
    <row r="904" s="286" customFormat="1" customHeight="1" spans="1:9">
      <c r="A904" s="267"/>
      <c r="B904" s="417"/>
      <c r="C904" s="419" t="s">
        <v>800</v>
      </c>
      <c r="D904" s="419"/>
      <c r="E904" s="415" t="s">
        <v>29</v>
      </c>
      <c r="F904" s="415">
        <v>1</v>
      </c>
      <c r="G904" s="386"/>
      <c r="H904" s="394"/>
      <c r="I904" s="305"/>
    </row>
    <row r="905" s="286" customFormat="1" customHeight="1" spans="1:9">
      <c r="A905" s="267"/>
      <c r="B905" s="417"/>
      <c r="C905" s="419" t="s">
        <v>801</v>
      </c>
      <c r="D905" s="419"/>
      <c r="E905" s="415" t="s">
        <v>29</v>
      </c>
      <c r="F905" s="415">
        <v>1</v>
      </c>
      <c r="G905" s="386"/>
      <c r="H905" s="394"/>
      <c r="I905" s="305"/>
    </row>
    <row r="906" s="286" customFormat="1" customHeight="1" spans="1:9">
      <c r="A906" s="267">
        <v>2</v>
      </c>
      <c r="B906" s="417" t="s">
        <v>744</v>
      </c>
      <c r="C906" s="419" t="s">
        <v>749</v>
      </c>
      <c r="D906" s="419"/>
      <c r="E906" s="415" t="s">
        <v>710</v>
      </c>
      <c r="F906" s="415">
        <v>17</v>
      </c>
      <c r="G906" s="386"/>
      <c r="H906" s="266"/>
      <c r="I906" s="386"/>
    </row>
    <row r="907" s="286" customFormat="1" customHeight="1" spans="1:9">
      <c r="A907" s="267"/>
      <c r="B907" s="417" t="s">
        <v>708</v>
      </c>
      <c r="C907" s="419" t="s">
        <v>750</v>
      </c>
      <c r="D907" s="419"/>
      <c r="E907" s="415" t="s">
        <v>710</v>
      </c>
      <c r="F907" s="415">
        <v>3</v>
      </c>
      <c r="G907" s="386"/>
      <c r="H907" s="394"/>
      <c r="I907" s="305"/>
    </row>
    <row r="908" s="286" customFormat="1" customHeight="1" spans="1:9">
      <c r="A908" s="267"/>
      <c r="B908" s="417" t="s">
        <v>751</v>
      </c>
      <c r="C908" s="419" t="s">
        <v>752</v>
      </c>
      <c r="D908" s="419"/>
      <c r="E908" s="415" t="s">
        <v>710</v>
      </c>
      <c r="F908" s="415">
        <v>3</v>
      </c>
      <c r="G908" s="386"/>
      <c r="H908" s="394"/>
      <c r="I908" s="305"/>
    </row>
    <row r="909" s="286" customFormat="1" customHeight="1" spans="1:9">
      <c r="A909" s="267"/>
      <c r="B909" s="417" t="s">
        <v>802</v>
      </c>
      <c r="C909" s="419" t="s">
        <v>803</v>
      </c>
      <c r="D909" s="419"/>
      <c r="E909" s="415" t="s">
        <v>710</v>
      </c>
      <c r="F909" s="415">
        <v>1</v>
      </c>
      <c r="G909" s="386"/>
      <c r="H909" s="394"/>
      <c r="I909" s="305"/>
    </row>
    <row r="910" s="286" customFormat="1" customHeight="1" spans="1:9">
      <c r="A910" s="267"/>
      <c r="B910" s="417" t="s">
        <v>757</v>
      </c>
      <c r="C910" s="419" t="s">
        <v>758</v>
      </c>
      <c r="D910" s="419"/>
      <c r="E910" s="415" t="s">
        <v>759</v>
      </c>
      <c r="F910" s="415">
        <v>5</v>
      </c>
      <c r="G910" s="386"/>
      <c r="H910" s="394"/>
      <c r="I910" s="305"/>
    </row>
    <row r="911" s="286" customFormat="1" customHeight="1" spans="1:9">
      <c r="A911" s="267">
        <v>3</v>
      </c>
      <c r="B911" s="417" t="s">
        <v>717</v>
      </c>
      <c r="C911" s="419" t="s">
        <v>804</v>
      </c>
      <c r="D911" s="419"/>
      <c r="E911" s="415" t="s">
        <v>497</v>
      </c>
      <c r="F911" s="415">
        <v>1.2</v>
      </c>
      <c r="G911" s="386"/>
      <c r="H911" s="266"/>
      <c r="I911" s="386"/>
    </row>
    <row r="912" s="286" customFormat="1" customHeight="1" spans="1:9">
      <c r="A912" s="267">
        <v>0</v>
      </c>
      <c r="B912" s="417" t="s">
        <v>489</v>
      </c>
      <c r="C912" s="419" t="s">
        <v>804</v>
      </c>
      <c r="D912" s="419"/>
      <c r="E912" s="415" t="s">
        <v>132</v>
      </c>
      <c r="F912" s="415">
        <v>1218</v>
      </c>
      <c r="G912" s="421"/>
      <c r="H912" s="272"/>
      <c r="I912" s="386"/>
    </row>
    <row r="913" s="286" customFormat="1" customHeight="1" spans="1:9">
      <c r="A913" s="267">
        <v>4</v>
      </c>
      <c r="B913" s="417" t="s">
        <v>717</v>
      </c>
      <c r="C913" s="419" t="s">
        <v>760</v>
      </c>
      <c r="D913" s="419"/>
      <c r="E913" s="415" t="s">
        <v>497</v>
      </c>
      <c r="F913" s="446">
        <v>0.15</v>
      </c>
      <c r="G913" s="386"/>
      <c r="H913" s="272"/>
      <c r="I913" s="386"/>
    </row>
    <row r="914" s="286" customFormat="1" customHeight="1" spans="1:9">
      <c r="A914" s="267">
        <v>0</v>
      </c>
      <c r="B914" s="417" t="s">
        <v>489</v>
      </c>
      <c r="C914" s="419" t="s">
        <v>760</v>
      </c>
      <c r="D914" s="419"/>
      <c r="E914" s="415" t="s">
        <v>132</v>
      </c>
      <c r="F914" s="415">
        <v>152.25</v>
      </c>
      <c r="G914" s="421"/>
      <c r="H914" s="272"/>
      <c r="I914" s="386"/>
    </row>
    <row r="915" s="286" customFormat="1" customHeight="1" spans="1:9">
      <c r="A915" s="267">
        <v>5</v>
      </c>
      <c r="B915" s="417" t="s">
        <v>717</v>
      </c>
      <c r="C915" s="419" t="s">
        <v>719</v>
      </c>
      <c r="D915" s="419"/>
      <c r="E915" s="415" t="s">
        <v>497</v>
      </c>
      <c r="F915" s="446">
        <v>0.1</v>
      </c>
      <c r="G915" s="386"/>
      <c r="H915" s="272"/>
      <c r="I915" s="386"/>
    </row>
    <row r="916" s="286" customFormat="1" customHeight="1" spans="1:9">
      <c r="A916" s="267">
        <v>0</v>
      </c>
      <c r="B916" s="417" t="s">
        <v>489</v>
      </c>
      <c r="C916" s="419" t="s">
        <v>719</v>
      </c>
      <c r="D916" s="419"/>
      <c r="E916" s="415" t="s">
        <v>132</v>
      </c>
      <c r="F916" s="415">
        <v>101.5</v>
      </c>
      <c r="G916" s="421"/>
      <c r="H916" s="272"/>
      <c r="I916" s="386"/>
    </row>
    <row r="917" s="286" customFormat="1" customHeight="1" spans="1:9">
      <c r="A917" s="267">
        <v>6</v>
      </c>
      <c r="B917" s="417" t="s">
        <v>698</v>
      </c>
      <c r="C917" s="419" t="s">
        <v>805</v>
      </c>
      <c r="D917" s="419"/>
      <c r="E917" s="415" t="s">
        <v>700</v>
      </c>
      <c r="F917" s="415">
        <v>4</v>
      </c>
      <c r="G917" s="421"/>
      <c r="H917" s="266"/>
      <c r="I917" s="386"/>
    </row>
    <row r="918" s="286" customFormat="1" customHeight="1" spans="1:9">
      <c r="A918" s="267">
        <v>0</v>
      </c>
      <c r="B918" s="417" t="s">
        <v>489</v>
      </c>
      <c r="C918" s="419" t="s">
        <v>701</v>
      </c>
      <c r="D918" s="419"/>
      <c r="E918" s="415" t="s">
        <v>556</v>
      </c>
      <c r="F918" s="415">
        <v>40</v>
      </c>
      <c r="G918" s="421"/>
      <c r="H918" s="266"/>
      <c r="I918" s="386"/>
    </row>
    <row r="919" s="286" customFormat="1" customHeight="1" spans="1:9">
      <c r="A919" s="267">
        <v>7</v>
      </c>
      <c r="B919" s="417" t="s">
        <v>698</v>
      </c>
      <c r="C919" s="419" t="s">
        <v>805</v>
      </c>
      <c r="D919" s="419"/>
      <c r="E919" s="415" t="s">
        <v>700</v>
      </c>
      <c r="F919" s="415">
        <v>0.3</v>
      </c>
      <c r="G919" s="386"/>
      <c r="H919" s="266"/>
      <c r="I919" s="386"/>
    </row>
    <row r="920" s="286" customFormat="1" customHeight="1" spans="1:9">
      <c r="A920" s="267">
        <v>0</v>
      </c>
      <c r="B920" s="417" t="s">
        <v>489</v>
      </c>
      <c r="C920" s="419" t="s">
        <v>702</v>
      </c>
      <c r="D920" s="419"/>
      <c r="E920" s="415" t="s">
        <v>556</v>
      </c>
      <c r="F920" s="415">
        <v>3</v>
      </c>
      <c r="G920" s="386"/>
      <c r="H920" s="266"/>
      <c r="I920" s="386"/>
    </row>
    <row r="921" s="286" customFormat="1" customHeight="1" spans="1:9">
      <c r="A921" s="267">
        <v>8</v>
      </c>
      <c r="B921" s="417" t="s">
        <v>491</v>
      </c>
      <c r="C921" s="419" t="s">
        <v>492</v>
      </c>
      <c r="D921" s="419"/>
      <c r="E921" s="415" t="s">
        <v>703</v>
      </c>
      <c r="F921" s="420">
        <v>0.11</v>
      </c>
      <c r="G921" s="386"/>
      <c r="H921" s="266"/>
      <c r="I921" s="386"/>
    </row>
    <row r="922" s="286" customFormat="1" customHeight="1" spans="1:9">
      <c r="A922" s="267">
        <v>0</v>
      </c>
      <c r="B922" s="417" t="s">
        <v>489</v>
      </c>
      <c r="C922" s="419" t="s">
        <v>704</v>
      </c>
      <c r="D922" s="419"/>
      <c r="E922" s="415" t="s">
        <v>132</v>
      </c>
      <c r="F922" s="415">
        <v>42</v>
      </c>
      <c r="G922" s="386"/>
      <c r="H922" s="266"/>
      <c r="I922" s="386"/>
    </row>
    <row r="923" s="286" customFormat="1" customHeight="1" spans="1:9">
      <c r="A923" s="267">
        <v>0</v>
      </c>
      <c r="B923" s="417" t="s">
        <v>489</v>
      </c>
      <c r="C923" s="419" t="s">
        <v>705</v>
      </c>
      <c r="D923" s="419"/>
      <c r="E923" s="415" t="s">
        <v>132</v>
      </c>
      <c r="F923" s="415">
        <v>3</v>
      </c>
      <c r="G923" s="386"/>
      <c r="H923" s="266"/>
      <c r="I923" s="386"/>
    </row>
    <row r="924" s="286" customFormat="1" customHeight="1" spans="1:9">
      <c r="A924" s="267">
        <v>9</v>
      </c>
      <c r="B924" s="417" t="s">
        <v>740</v>
      </c>
      <c r="C924" s="449" t="s">
        <v>741</v>
      </c>
      <c r="D924" s="449"/>
      <c r="E924" s="415" t="s">
        <v>551</v>
      </c>
      <c r="F924" s="415">
        <v>2</v>
      </c>
      <c r="G924" s="386"/>
      <c r="H924" s="394"/>
      <c r="I924" s="386"/>
    </row>
    <row r="925" s="286" customFormat="1" customHeight="1" spans="1:9">
      <c r="A925" s="267">
        <v>0</v>
      </c>
      <c r="B925" s="417" t="s">
        <v>489</v>
      </c>
      <c r="C925" s="449" t="s">
        <v>785</v>
      </c>
      <c r="D925" s="449"/>
      <c r="E925" s="415" t="s">
        <v>132</v>
      </c>
      <c r="F925" s="415">
        <v>20</v>
      </c>
      <c r="G925" s="386"/>
      <c r="H925" s="407"/>
      <c r="I925" s="305"/>
    </row>
    <row r="926" s="286" customFormat="1" customHeight="1" spans="1:9">
      <c r="A926" s="267">
        <v>10</v>
      </c>
      <c r="B926" s="417" t="s">
        <v>721</v>
      </c>
      <c r="C926" s="419" t="s">
        <v>722</v>
      </c>
      <c r="D926" s="419"/>
      <c r="E926" s="415" t="s">
        <v>497</v>
      </c>
      <c r="F926" s="415">
        <v>0.1</v>
      </c>
      <c r="G926" s="386"/>
      <c r="H926" s="266"/>
      <c r="I926" s="386"/>
    </row>
    <row r="927" s="286" customFormat="1" customHeight="1" spans="1:9">
      <c r="A927" s="267">
        <v>0</v>
      </c>
      <c r="B927" s="417"/>
      <c r="C927" s="416" t="s">
        <v>688</v>
      </c>
      <c r="D927" s="416"/>
      <c r="E927" s="415">
        <v>0</v>
      </c>
      <c r="F927" s="415">
        <v>0</v>
      </c>
      <c r="G927" s="386"/>
      <c r="H927" s="394"/>
      <c r="I927" s="305"/>
    </row>
    <row r="928" s="286" customFormat="1" customHeight="1" spans="1:9">
      <c r="A928" s="267">
        <v>1</v>
      </c>
      <c r="B928" s="417" t="s">
        <v>770</v>
      </c>
      <c r="C928" s="419" t="s">
        <v>806</v>
      </c>
      <c r="D928" s="419"/>
      <c r="E928" s="415" t="s">
        <v>31</v>
      </c>
      <c r="F928" s="415">
        <v>1</v>
      </c>
      <c r="G928" s="386"/>
      <c r="H928" s="394"/>
      <c r="I928" s="305"/>
    </row>
    <row r="929" s="286" customFormat="1" customHeight="1" spans="1:9">
      <c r="A929" s="267">
        <v>0</v>
      </c>
      <c r="B929" s="417"/>
      <c r="C929" s="449" t="s">
        <v>807</v>
      </c>
      <c r="D929" s="449"/>
      <c r="E929" s="415" t="s">
        <v>31</v>
      </c>
      <c r="F929" s="415">
        <v>1</v>
      </c>
      <c r="G929" s="386"/>
      <c r="H929" s="394"/>
      <c r="I929" s="305"/>
    </row>
    <row r="930" s="286" customFormat="1" customHeight="1" spans="1:9">
      <c r="A930" s="267">
        <v>0</v>
      </c>
      <c r="B930" s="417"/>
      <c r="C930" s="449" t="s">
        <v>808</v>
      </c>
      <c r="D930" s="449"/>
      <c r="E930" s="415" t="s">
        <v>31</v>
      </c>
      <c r="F930" s="415">
        <v>1</v>
      </c>
      <c r="G930" s="386"/>
      <c r="H930" s="394"/>
      <c r="I930" s="305"/>
    </row>
    <row r="931" s="286" customFormat="1" customHeight="1" spans="1:9">
      <c r="A931" s="267">
        <v>0</v>
      </c>
      <c r="B931" s="417"/>
      <c r="C931" s="449" t="s">
        <v>809</v>
      </c>
      <c r="D931" s="449"/>
      <c r="E931" s="415" t="s">
        <v>31</v>
      </c>
      <c r="F931" s="415">
        <v>1</v>
      </c>
      <c r="G931" s="386"/>
      <c r="H931" s="394"/>
      <c r="I931" s="305"/>
    </row>
    <row r="932" s="286" customFormat="1" customHeight="1" spans="1:9">
      <c r="A932" s="267">
        <v>0</v>
      </c>
      <c r="B932" s="417"/>
      <c r="C932" s="449" t="s">
        <v>800</v>
      </c>
      <c r="D932" s="449"/>
      <c r="E932" s="415" t="s">
        <v>29</v>
      </c>
      <c r="F932" s="415">
        <v>1</v>
      </c>
      <c r="G932" s="386"/>
      <c r="H932" s="394"/>
      <c r="I932" s="305"/>
    </row>
    <row r="933" s="286" customFormat="1" customHeight="1" spans="1:9">
      <c r="A933" s="267">
        <v>0</v>
      </c>
      <c r="B933" s="417"/>
      <c r="C933" s="449" t="s">
        <v>810</v>
      </c>
      <c r="D933" s="449"/>
      <c r="E933" s="415" t="s">
        <v>31</v>
      </c>
      <c r="F933" s="415">
        <v>1</v>
      </c>
      <c r="G933" s="386"/>
      <c r="H933" s="394"/>
      <c r="I933" s="305"/>
    </row>
    <row r="934" s="286" customFormat="1" customHeight="1" spans="1:9">
      <c r="A934" s="267">
        <v>0</v>
      </c>
      <c r="B934" s="417"/>
      <c r="C934" s="449" t="s">
        <v>811</v>
      </c>
      <c r="D934" s="449"/>
      <c r="E934" s="415" t="s">
        <v>31</v>
      </c>
      <c r="F934" s="415">
        <v>1</v>
      </c>
      <c r="G934" s="386"/>
      <c r="H934" s="394"/>
      <c r="I934" s="305"/>
    </row>
    <row r="935" s="286" customFormat="1" customHeight="1" spans="1:9">
      <c r="A935" s="267">
        <v>0</v>
      </c>
      <c r="B935" s="417"/>
      <c r="C935" s="449" t="s">
        <v>812</v>
      </c>
      <c r="D935" s="449"/>
      <c r="E935" s="415" t="s">
        <v>31</v>
      </c>
      <c r="F935" s="415">
        <v>1</v>
      </c>
      <c r="G935" s="386"/>
      <c r="H935" s="394"/>
      <c r="I935" s="305"/>
    </row>
    <row r="936" s="286" customFormat="1" customHeight="1" spans="1:9">
      <c r="A936" s="267">
        <v>0</v>
      </c>
      <c r="B936" s="417"/>
      <c r="C936" s="449" t="s">
        <v>813</v>
      </c>
      <c r="D936" s="449"/>
      <c r="E936" s="415" t="s">
        <v>710</v>
      </c>
      <c r="F936" s="415">
        <v>1</v>
      </c>
      <c r="G936" s="386"/>
      <c r="H936" s="394"/>
      <c r="I936" s="305"/>
    </row>
    <row r="937" s="286" customFormat="1" customHeight="1" spans="1:9">
      <c r="A937" s="267">
        <v>0</v>
      </c>
      <c r="B937" s="417"/>
      <c r="C937" s="449" t="s">
        <v>814</v>
      </c>
      <c r="D937" s="449"/>
      <c r="E937" s="415" t="s">
        <v>710</v>
      </c>
      <c r="F937" s="415">
        <v>1</v>
      </c>
      <c r="G937" s="386"/>
      <c r="H937" s="394"/>
      <c r="I937" s="305"/>
    </row>
    <row r="938" s="286" customFormat="1" customHeight="1" spans="1:9">
      <c r="A938" s="267">
        <v>2</v>
      </c>
      <c r="B938" s="417" t="s">
        <v>815</v>
      </c>
      <c r="C938" s="449" t="s">
        <v>816</v>
      </c>
      <c r="D938" s="449"/>
      <c r="E938" s="415" t="s">
        <v>497</v>
      </c>
      <c r="F938" s="415">
        <v>0.025</v>
      </c>
      <c r="G938" s="386"/>
      <c r="H938" s="394"/>
      <c r="I938" s="305"/>
    </row>
    <row r="939" s="286" customFormat="1" customHeight="1" spans="1:9">
      <c r="A939" s="267">
        <v>3</v>
      </c>
      <c r="B939" s="417" t="s">
        <v>817</v>
      </c>
      <c r="C939" s="449" t="s">
        <v>818</v>
      </c>
      <c r="D939" s="449"/>
      <c r="E939" s="415" t="s">
        <v>29</v>
      </c>
      <c r="F939" s="415">
        <v>1</v>
      </c>
      <c r="G939" s="386"/>
      <c r="H939" s="394"/>
      <c r="I939" s="305"/>
    </row>
    <row r="940" s="286" customFormat="1" customHeight="1" spans="1:9">
      <c r="A940" s="267">
        <v>4</v>
      </c>
      <c r="B940" s="417" t="s">
        <v>695</v>
      </c>
      <c r="C940" s="419" t="s">
        <v>696</v>
      </c>
      <c r="D940" s="419"/>
      <c r="E940" s="415" t="s">
        <v>497</v>
      </c>
      <c r="F940" s="415">
        <v>0.05</v>
      </c>
      <c r="G940" s="421"/>
      <c r="H940" s="436"/>
      <c r="I940" s="386"/>
    </row>
    <row r="941" s="286" customFormat="1" customHeight="1" spans="1:9">
      <c r="A941" s="267">
        <v>0</v>
      </c>
      <c r="B941" s="417" t="s">
        <v>489</v>
      </c>
      <c r="C941" s="419" t="s">
        <v>696</v>
      </c>
      <c r="D941" s="419"/>
      <c r="E941" s="415" t="s">
        <v>132</v>
      </c>
      <c r="F941" s="415">
        <v>50.75</v>
      </c>
      <c r="G941" s="421"/>
      <c r="H941" s="266"/>
      <c r="I941" s="386"/>
    </row>
    <row r="942" s="286" customFormat="1" customHeight="1" spans="1:9">
      <c r="A942" s="267">
        <v>5</v>
      </c>
      <c r="B942" s="417" t="s">
        <v>667</v>
      </c>
      <c r="C942" s="419" t="s">
        <v>697</v>
      </c>
      <c r="D942" s="419"/>
      <c r="E942" s="415" t="s">
        <v>497</v>
      </c>
      <c r="F942" s="415">
        <v>0.005</v>
      </c>
      <c r="G942" s="421"/>
      <c r="H942" s="266"/>
      <c r="I942" s="386"/>
    </row>
    <row r="943" s="286" customFormat="1" customHeight="1" spans="1:9">
      <c r="A943" s="267">
        <v>0</v>
      </c>
      <c r="B943" s="417" t="s">
        <v>489</v>
      </c>
      <c r="C943" s="419" t="s">
        <v>697</v>
      </c>
      <c r="D943" s="419"/>
      <c r="E943" s="415" t="s">
        <v>132</v>
      </c>
      <c r="F943" s="415">
        <v>5.075</v>
      </c>
      <c r="G943" s="421"/>
      <c r="H943" s="266"/>
      <c r="I943" s="386"/>
    </row>
    <row r="944" s="286" customFormat="1" customHeight="1" spans="1:9">
      <c r="A944" s="267">
        <v>6</v>
      </c>
      <c r="B944" s="417" t="s">
        <v>698</v>
      </c>
      <c r="C944" s="419" t="s">
        <v>805</v>
      </c>
      <c r="D944" s="419"/>
      <c r="E944" s="415" t="s">
        <v>700</v>
      </c>
      <c r="F944" s="415">
        <v>0.4</v>
      </c>
      <c r="G944" s="421"/>
      <c r="H944" s="266"/>
      <c r="I944" s="386"/>
    </row>
    <row r="945" s="286" customFormat="1" customHeight="1" spans="1:9">
      <c r="A945" s="267">
        <v>0</v>
      </c>
      <c r="B945" s="417" t="s">
        <v>489</v>
      </c>
      <c r="C945" s="419" t="s">
        <v>701</v>
      </c>
      <c r="D945" s="419"/>
      <c r="E945" s="415" t="s">
        <v>556</v>
      </c>
      <c r="F945" s="415">
        <v>4</v>
      </c>
      <c r="G945" s="421"/>
      <c r="H945" s="266"/>
      <c r="I945" s="386"/>
    </row>
    <row r="946" s="286" customFormat="1" customHeight="1" spans="1:9">
      <c r="A946" s="267">
        <v>7</v>
      </c>
      <c r="B946" s="417" t="s">
        <v>698</v>
      </c>
      <c r="C946" s="419" t="s">
        <v>805</v>
      </c>
      <c r="D946" s="419"/>
      <c r="E946" s="415" t="s">
        <v>700</v>
      </c>
      <c r="F946" s="415">
        <v>0.1</v>
      </c>
      <c r="G946" s="386"/>
      <c r="H946" s="266"/>
      <c r="I946" s="386"/>
    </row>
    <row r="947" s="286" customFormat="1" customHeight="1" spans="1:9">
      <c r="A947" s="267">
        <v>0</v>
      </c>
      <c r="B947" s="417" t="s">
        <v>489</v>
      </c>
      <c r="C947" s="419" t="s">
        <v>702</v>
      </c>
      <c r="D947" s="419"/>
      <c r="E947" s="415" t="s">
        <v>556</v>
      </c>
      <c r="F947" s="415">
        <v>1</v>
      </c>
      <c r="G947" s="386"/>
      <c r="H947" s="266"/>
      <c r="I947" s="386"/>
    </row>
    <row r="948" s="286" customFormat="1" customHeight="1" spans="1:9">
      <c r="A948" s="267">
        <v>8</v>
      </c>
      <c r="B948" s="417" t="s">
        <v>491</v>
      </c>
      <c r="C948" s="419" t="s">
        <v>492</v>
      </c>
      <c r="D948" s="419"/>
      <c r="E948" s="415" t="s">
        <v>703</v>
      </c>
      <c r="F948" s="420">
        <v>0.03</v>
      </c>
      <c r="G948" s="386"/>
      <c r="H948" s="266"/>
      <c r="I948" s="386"/>
    </row>
    <row r="949" s="286" customFormat="1" customHeight="1" spans="1:9">
      <c r="A949" s="267">
        <v>0</v>
      </c>
      <c r="B949" s="417" t="s">
        <v>489</v>
      </c>
      <c r="C949" s="419" t="s">
        <v>705</v>
      </c>
      <c r="D949" s="419"/>
      <c r="E949" s="415" t="s">
        <v>132</v>
      </c>
      <c r="F949" s="415">
        <v>3</v>
      </c>
      <c r="G949" s="386"/>
      <c r="H949" s="266"/>
      <c r="I949" s="386"/>
    </row>
    <row r="950" s="320" customFormat="1" customHeight="1" spans="1:9">
      <c r="A950" s="144" t="s">
        <v>574</v>
      </c>
      <c r="B950" s="144"/>
      <c r="C950" s="338" t="s">
        <v>575</v>
      </c>
      <c r="D950" s="338"/>
      <c r="E950" s="338"/>
      <c r="F950" s="337"/>
      <c r="G950" s="337"/>
      <c r="H950" s="337"/>
      <c r="I950" s="337"/>
    </row>
    <row r="951" customHeight="1" spans="1:9">
      <c r="A951" s="453"/>
      <c r="B951" s="453"/>
      <c r="C951" s="387" t="s">
        <v>247</v>
      </c>
      <c r="D951" s="387"/>
      <c r="E951" s="454"/>
      <c r="F951" s="453"/>
      <c r="G951" s="454"/>
      <c r="H951" s="454"/>
      <c r="I951" s="454"/>
    </row>
    <row r="952" s="286" customFormat="1" customHeight="1" spans="1:9">
      <c r="A952" s="455">
        <v>1</v>
      </c>
      <c r="B952" s="456" t="s">
        <v>487</v>
      </c>
      <c r="C952" s="457" t="s">
        <v>706</v>
      </c>
      <c r="D952" s="457"/>
      <c r="E952" s="458" t="s">
        <v>143</v>
      </c>
      <c r="F952" s="458">
        <v>5</v>
      </c>
      <c r="G952" s="459"/>
      <c r="H952" s="460"/>
      <c r="I952" s="459"/>
    </row>
    <row r="953" s="320" customFormat="1" customHeight="1" spans="1:9">
      <c r="A953" s="144" t="s">
        <v>574</v>
      </c>
      <c r="B953" s="144"/>
      <c r="C953" s="338" t="s">
        <v>575</v>
      </c>
      <c r="D953" s="338"/>
      <c r="E953" s="338"/>
      <c r="F953" s="337"/>
      <c r="G953" s="337"/>
      <c r="H953" s="337"/>
      <c r="I953" s="337"/>
    </row>
    <row r="954" s="320" customFormat="1" customHeight="1" spans="1:9">
      <c r="A954" s="144"/>
      <c r="B954" s="144"/>
      <c r="C954" s="149" t="s">
        <v>687</v>
      </c>
      <c r="D954" s="149"/>
      <c r="E954" s="353"/>
      <c r="F954" s="353"/>
      <c r="G954" s="337"/>
      <c r="H954" s="337"/>
      <c r="I954" s="337"/>
    </row>
  </sheetData>
  <customSheetViews>
    <customSheetView guid="{6CD32FDE-B892-4416-BE82-8B8C9CF2B414}" scale="109" showPageBreaks="1" zeroValues="0" printArea="1" showAutoFilter="1" hiddenRows="1" hiddenColumns="1">
      <pane ySplit="27" topLeftCell="A29" activePane="bottomLeft" state="frozen"/>
      <selection activeCell="X40" sqref="X40"/>
      <pageMargins left="0.31496062992126" right="0.31496062992126" top="0.984251968503937" bottom="0.984251968503937" header="0.31496062992126" footer="0.196850393700787"/>
      <printOptions horizontalCentered="1" verticalCentered="1"/>
      <pageSetup paperSize="9" firstPageNumber="8" orientation="landscape" useFirstPageNumber="1"/>
      <headerFooter>
        <oddFooter>&amp;C&amp;9&amp;P&amp;R&amp;9         &amp;11             </oddFooter>
      </headerFooter>
      <autoFilter ref="A29:U1028"/>
    </customSheetView>
    <customSheetView guid="{6B5C7A8A-1F87-4590-9A44-BF58B2A0157B}" scale="115" showPageBreaks="1" zeroValues="0" printArea="1" showAutoFilter="1">
      <pane ySplit="7" topLeftCell="A8" activePane="bottomLeft" state="frozen"/>
      <selection activeCell="O11" sqref="O11:Q11"/>
      <pageMargins left="0.31496062992126" right="0.31496062992126" top="0.984251968503937" bottom="0.984251968503937" header="0.31496062992126" footer="0.196850393700787"/>
      <printOptions horizontalCentered="1" verticalCentered="1"/>
      <pageSetup paperSize="9" firstPageNumber="8" orientation="landscape" useFirstPageNumber="1"/>
      <headerFooter>
        <oddFooter>&amp;C&amp;9&amp;P&amp;R&amp;9         &amp;11             </oddFooter>
      </headerFooter>
      <autoFilter ref="A29:U1028"/>
    </customSheetView>
    <customSheetView guid="{AD2683A8-8C57-42AC-A595-15EACEB7A384}" showPageBreaks="1" zeroValues="0" printArea="1" showAutoFilter="1" hiddenRows="1" hiddenColumns="1">
      <pane ySplit="27" topLeftCell="A41" activePane="bottomLeft" state="frozen"/>
      <selection activeCell="I13" sqref="I13"/>
      <pageMargins left="0.31496062992126" right="0.31496062992126" top="0.984251968503937" bottom="0.984251968503937" header="0.31496062992126" footer="0.196850393700787"/>
      <printOptions horizontalCentered="1" verticalCentered="1"/>
      <pageSetup paperSize="9" firstPageNumber="8" orientation="landscape" useFirstPageNumber="1"/>
      <headerFooter>
        <oddFooter>&amp;C&amp;9&amp;P&amp;R&amp;9         &amp;11             </oddFooter>
      </headerFooter>
      <autoFilter ref="A29:U1028"/>
    </customSheetView>
  </customSheetViews>
  <mergeCells count="10">
    <mergeCell ref="A2:I2"/>
    <mergeCell ref="A3:E3"/>
    <mergeCell ref="G4:H4"/>
    <mergeCell ref="A4:A5"/>
    <mergeCell ref="B4:B5"/>
    <mergeCell ref="C4:C5"/>
    <mergeCell ref="D4:D5"/>
    <mergeCell ref="E4:E5"/>
    <mergeCell ref="F4:F5"/>
    <mergeCell ref="I4:I5"/>
  </mergeCells>
  <printOptions horizontalCentered="1"/>
  <pageMargins left="0.118110236220472" right="0.118110236220472" top="0.78740157480315" bottom="0.393700787401575" header="0.31496062992126" footer="0.196850393700787"/>
  <pageSetup paperSize="9" firstPageNumber="8" orientation="landscape" useFirstPageNumber="1"/>
  <headerFooter>
    <oddFooter>&amp;C&amp;9&amp;P&amp;R&amp;9         &amp;11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tabColor rgb="FF0BE535"/>
  </sheetPr>
  <dimension ref="A1:IE463"/>
  <sheetViews>
    <sheetView showZeros="0" view="pageBreakPreview" zoomScaleNormal="100" workbookViewId="0">
      <pane xSplit="6" ySplit="5" topLeftCell="G6" activePane="bottomRight" state="frozen"/>
      <selection/>
      <selection pane="topRight"/>
      <selection pane="bottomLeft"/>
      <selection pane="bottomRight" activeCell="L13" sqref="L13"/>
    </sheetView>
  </sheetViews>
  <sheetFormatPr defaultColWidth="9" defaultRowHeight="15.6" customHeight="1"/>
  <cols>
    <col min="1" max="1" width="3.75" style="323" customWidth="1"/>
    <col min="2" max="2" width="7.88333333333333" style="323" customWidth="1"/>
    <col min="3" max="3" width="37.8833333333333" style="413" customWidth="1"/>
    <col min="4" max="4" width="31.75" style="413" customWidth="1"/>
    <col min="5" max="5" width="6.63333333333333" style="324" customWidth="1"/>
    <col min="6" max="6" width="7" style="323" customWidth="1"/>
    <col min="7" max="8" width="10.25" style="324" customWidth="1"/>
    <col min="9" max="9" width="6.38333333333333" style="324" customWidth="1"/>
    <col min="10" max="16384" width="9" style="324"/>
  </cols>
  <sheetData>
    <row r="1" s="237" customFormat="1" ht="12.75" spans="1:9">
      <c r="A1" s="243"/>
      <c r="B1" s="244"/>
      <c r="F1" s="243"/>
      <c r="G1" s="245"/>
      <c r="H1" s="245"/>
      <c r="I1" s="243"/>
    </row>
    <row r="2" s="238" customFormat="1" ht="17.1" customHeight="1" spans="1:43">
      <c r="A2" s="246" t="s">
        <v>113</v>
      </c>
      <c r="B2" s="246"/>
      <c r="C2" s="246"/>
      <c r="D2" s="246"/>
      <c r="E2" s="246"/>
      <c r="F2" s="246"/>
      <c r="G2" s="246"/>
      <c r="H2" s="246"/>
      <c r="I2" s="246"/>
      <c r="J2" s="350"/>
      <c r="K2" s="350"/>
      <c r="L2" s="350"/>
      <c r="M2" s="350"/>
      <c r="N2" s="350"/>
      <c r="O2" s="350"/>
      <c r="P2" s="350"/>
      <c r="Q2" s="350"/>
      <c r="R2" s="350"/>
      <c r="S2" s="350"/>
      <c r="T2" s="350"/>
      <c r="U2" s="350"/>
      <c r="V2" s="350"/>
      <c r="W2" s="350"/>
      <c r="X2" s="350"/>
      <c r="Y2" s="350"/>
      <c r="Z2" s="350"/>
      <c r="AA2" s="350"/>
      <c r="AB2" s="350"/>
      <c r="AC2" s="350"/>
      <c r="AD2" s="350"/>
      <c r="AE2" s="350"/>
      <c r="AF2" s="350"/>
      <c r="AG2" s="350"/>
      <c r="AH2" s="350"/>
      <c r="AI2" s="350"/>
      <c r="AJ2" s="350"/>
      <c r="AK2" s="350"/>
      <c r="AL2" s="350"/>
      <c r="AM2" s="350"/>
      <c r="AN2" s="350"/>
      <c r="AO2" s="350"/>
      <c r="AP2" s="350"/>
      <c r="AQ2" s="350"/>
    </row>
    <row r="3" s="238" customFormat="1" ht="17.1" customHeight="1" spans="1:239">
      <c r="A3" s="247" t="s">
        <v>114</v>
      </c>
      <c r="B3" s="247"/>
      <c r="C3" s="247"/>
      <c r="D3" s="247"/>
      <c r="E3" s="247"/>
      <c r="F3" s="435" t="s">
        <v>115</v>
      </c>
      <c r="G3" s="283"/>
      <c r="H3" s="283"/>
      <c r="I3" s="283"/>
      <c r="J3" s="283"/>
      <c r="K3" s="283"/>
      <c r="L3" s="283"/>
      <c r="M3" s="283"/>
      <c r="N3" s="283"/>
      <c r="O3" s="283"/>
      <c r="P3" s="283"/>
      <c r="Q3" s="283"/>
      <c r="R3" s="283"/>
      <c r="S3" s="283"/>
      <c r="T3" s="283"/>
      <c r="U3" s="283"/>
      <c r="V3" s="28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row>
    <row r="4" s="238" customFormat="1" ht="17.1" customHeight="1" spans="1:43">
      <c r="A4" s="249" t="s">
        <v>8</v>
      </c>
      <c r="B4" s="250" t="s">
        <v>116</v>
      </c>
      <c r="C4" s="249" t="s">
        <v>117</v>
      </c>
      <c r="D4" s="251" t="s">
        <v>118</v>
      </c>
      <c r="E4" s="249" t="s">
        <v>10</v>
      </c>
      <c r="F4" s="252" t="s">
        <v>11</v>
      </c>
      <c r="G4" s="253" t="s">
        <v>119</v>
      </c>
      <c r="H4" s="254"/>
      <c r="I4" s="249" t="s">
        <v>120</v>
      </c>
      <c r="J4" s="351"/>
      <c r="K4" s="351"/>
      <c r="L4" s="351"/>
      <c r="M4" s="351"/>
      <c r="N4" s="351"/>
      <c r="O4" s="351"/>
      <c r="P4" s="351"/>
      <c r="Q4" s="351"/>
      <c r="R4" s="351"/>
      <c r="S4" s="351"/>
      <c r="T4" s="351"/>
      <c r="U4" s="351"/>
      <c r="V4" s="351"/>
      <c r="W4" s="351"/>
      <c r="X4" s="351"/>
      <c r="Y4" s="351"/>
      <c r="Z4" s="351"/>
      <c r="AA4" s="351"/>
      <c r="AB4" s="351"/>
      <c r="AC4" s="351"/>
      <c r="AD4" s="351"/>
      <c r="AE4" s="351"/>
      <c r="AF4" s="351"/>
      <c r="AG4" s="351"/>
      <c r="AH4" s="351"/>
      <c r="AI4" s="351"/>
      <c r="AJ4" s="351"/>
      <c r="AK4" s="351"/>
      <c r="AL4" s="351"/>
      <c r="AM4" s="351"/>
      <c r="AN4" s="351"/>
      <c r="AO4" s="351"/>
      <c r="AP4" s="351"/>
      <c r="AQ4" s="351"/>
    </row>
    <row r="5" s="238" customFormat="1" ht="17.1" customHeight="1" spans="1:43">
      <c r="A5" s="249"/>
      <c r="B5" s="250"/>
      <c r="C5" s="249"/>
      <c r="D5" s="255"/>
      <c r="E5" s="249"/>
      <c r="F5" s="252"/>
      <c r="G5" s="249" t="s">
        <v>121</v>
      </c>
      <c r="H5" s="256" t="s">
        <v>122</v>
      </c>
      <c r="I5" s="249"/>
      <c r="J5" s="351"/>
      <c r="K5" s="351"/>
      <c r="L5" s="351"/>
      <c r="M5" s="351"/>
      <c r="N5" s="351"/>
      <c r="O5" s="351"/>
      <c r="P5" s="351"/>
      <c r="Q5" s="351"/>
      <c r="R5" s="351"/>
      <c r="S5" s="351"/>
      <c r="T5" s="351"/>
      <c r="U5" s="351"/>
      <c r="V5" s="351"/>
      <c r="W5" s="351"/>
      <c r="X5" s="351"/>
      <c r="Y5" s="351"/>
      <c r="Z5" s="351"/>
      <c r="AA5" s="351"/>
      <c r="AB5" s="351"/>
      <c r="AC5" s="351"/>
      <c r="AD5" s="351"/>
      <c r="AE5" s="351"/>
      <c r="AF5" s="351"/>
      <c r="AG5" s="351"/>
      <c r="AH5" s="351"/>
      <c r="AI5" s="351"/>
      <c r="AJ5" s="351"/>
      <c r="AK5" s="351"/>
      <c r="AL5" s="351"/>
      <c r="AM5" s="351"/>
      <c r="AN5" s="351"/>
      <c r="AO5" s="351"/>
      <c r="AP5" s="351"/>
      <c r="AQ5" s="351"/>
    </row>
    <row r="6" s="286" customFormat="1" customHeight="1" spans="1:9">
      <c r="A6" s="267"/>
      <c r="B6" s="303"/>
      <c r="C6" s="414" t="s">
        <v>819</v>
      </c>
      <c r="D6" s="414"/>
      <c r="E6" s="415"/>
      <c r="F6" s="416"/>
      <c r="G6" s="386"/>
      <c r="H6" s="394"/>
      <c r="I6" s="305"/>
    </row>
    <row r="7" s="286" customFormat="1" customHeight="1" spans="1:9">
      <c r="A7" s="267">
        <v>1</v>
      </c>
      <c r="B7" s="303"/>
      <c r="C7" s="417" t="s">
        <v>28</v>
      </c>
      <c r="D7" s="417"/>
      <c r="E7" s="415" t="s">
        <v>29</v>
      </c>
      <c r="F7" s="416">
        <v>1</v>
      </c>
      <c r="G7" s="386"/>
      <c r="H7" s="394"/>
      <c r="I7" s="305"/>
    </row>
    <row r="8" s="286" customFormat="1" customHeight="1" spans="1:9">
      <c r="A8" s="267"/>
      <c r="B8" s="417" t="s">
        <v>820</v>
      </c>
      <c r="C8" s="419" t="s">
        <v>821</v>
      </c>
      <c r="D8" s="419"/>
      <c r="E8" s="415" t="s">
        <v>31</v>
      </c>
      <c r="F8" s="416">
        <v>10</v>
      </c>
      <c r="G8" s="386"/>
      <c r="H8" s="266"/>
      <c r="I8" s="386"/>
    </row>
    <row r="9" s="286" customFormat="1" customHeight="1" spans="1:9">
      <c r="A9" s="267"/>
      <c r="B9" s="417" t="s">
        <v>820</v>
      </c>
      <c r="C9" s="419" t="s">
        <v>821</v>
      </c>
      <c r="D9" s="419"/>
      <c r="E9" s="415" t="s">
        <v>31</v>
      </c>
      <c r="F9" s="416">
        <v>2</v>
      </c>
      <c r="G9" s="421"/>
      <c r="H9" s="266"/>
      <c r="I9" s="386"/>
    </row>
    <row r="10" s="286" customFormat="1" customHeight="1" spans="1:9">
      <c r="A10" s="267"/>
      <c r="B10" s="417" t="s">
        <v>820</v>
      </c>
      <c r="C10" s="419" t="s">
        <v>821</v>
      </c>
      <c r="D10" s="419"/>
      <c r="E10" s="415" t="s">
        <v>31</v>
      </c>
      <c r="F10" s="416">
        <v>1</v>
      </c>
      <c r="G10" s="421"/>
      <c r="H10" s="266"/>
      <c r="I10" s="386"/>
    </row>
    <row r="11" s="286" customFormat="1" customHeight="1" spans="1:9">
      <c r="A11" s="267"/>
      <c r="B11" s="417" t="s">
        <v>822</v>
      </c>
      <c r="C11" s="419" t="s">
        <v>823</v>
      </c>
      <c r="D11" s="419"/>
      <c r="E11" s="415" t="s">
        <v>31</v>
      </c>
      <c r="F11" s="416">
        <v>3</v>
      </c>
      <c r="G11" s="421"/>
      <c r="H11" s="436"/>
      <c r="I11" s="386"/>
    </row>
    <row r="12" s="286" customFormat="1" customHeight="1" spans="1:9">
      <c r="A12" s="267"/>
      <c r="B12" s="417" t="s">
        <v>820</v>
      </c>
      <c r="C12" s="419" t="s">
        <v>821</v>
      </c>
      <c r="D12" s="419"/>
      <c r="E12" s="415" t="s">
        <v>31</v>
      </c>
      <c r="F12" s="416">
        <v>15</v>
      </c>
      <c r="G12" s="421"/>
      <c r="H12" s="266"/>
      <c r="I12" s="386"/>
    </row>
    <row r="13" s="286" customFormat="1" customHeight="1" spans="1:9">
      <c r="A13" s="267"/>
      <c r="B13" s="417" t="s">
        <v>824</v>
      </c>
      <c r="C13" s="419" t="s">
        <v>825</v>
      </c>
      <c r="D13" s="419"/>
      <c r="E13" s="415" t="s">
        <v>101</v>
      </c>
      <c r="F13" s="416">
        <v>2500</v>
      </c>
      <c r="G13" s="421"/>
      <c r="H13" s="266"/>
      <c r="I13" s="386"/>
    </row>
    <row r="14" s="286" customFormat="1" customHeight="1" spans="1:9">
      <c r="A14" s="267"/>
      <c r="B14" s="417" t="s">
        <v>826</v>
      </c>
      <c r="C14" s="419" t="s">
        <v>827</v>
      </c>
      <c r="D14" s="419"/>
      <c r="E14" s="415" t="s">
        <v>101</v>
      </c>
      <c r="F14" s="416">
        <v>1000</v>
      </c>
      <c r="G14" s="421"/>
      <c r="H14" s="266"/>
      <c r="I14" s="386"/>
    </row>
    <row r="15" s="286" customFormat="1" customHeight="1" spans="1:9">
      <c r="A15" s="267">
        <v>2</v>
      </c>
      <c r="B15" s="303"/>
      <c r="C15" s="419" t="s">
        <v>45</v>
      </c>
      <c r="D15" s="419"/>
      <c r="E15" s="415" t="s">
        <v>29</v>
      </c>
      <c r="F15" s="416">
        <v>1</v>
      </c>
      <c r="G15" s="386"/>
      <c r="H15" s="394"/>
      <c r="I15" s="305"/>
    </row>
    <row r="16" s="286" customFormat="1" customHeight="1" spans="1:9">
      <c r="A16" s="267"/>
      <c r="B16" s="417" t="s">
        <v>820</v>
      </c>
      <c r="C16" s="419" t="s">
        <v>821</v>
      </c>
      <c r="D16" s="419"/>
      <c r="E16" s="415" t="s">
        <v>31</v>
      </c>
      <c r="F16" s="416">
        <v>1</v>
      </c>
      <c r="G16" s="421"/>
      <c r="H16" s="266"/>
      <c r="I16" s="386"/>
    </row>
    <row r="17" s="286" customFormat="1" customHeight="1" spans="1:9">
      <c r="A17" s="267"/>
      <c r="B17" s="417" t="s">
        <v>820</v>
      </c>
      <c r="C17" s="419" t="s">
        <v>821</v>
      </c>
      <c r="D17" s="419"/>
      <c r="E17" s="415" t="s">
        <v>31</v>
      </c>
      <c r="F17" s="416">
        <v>2</v>
      </c>
      <c r="G17" s="421"/>
      <c r="H17" s="266"/>
      <c r="I17" s="386"/>
    </row>
    <row r="18" s="286" customFormat="1" customHeight="1" spans="1:9">
      <c r="A18" s="267"/>
      <c r="B18" s="417" t="s">
        <v>822</v>
      </c>
      <c r="C18" s="419" t="s">
        <v>823</v>
      </c>
      <c r="D18" s="419"/>
      <c r="E18" s="415" t="s">
        <v>31</v>
      </c>
      <c r="F18" s="416">
        <v>1</v>
      </c>
      <c r="G18" s="386"/>
      <c r="H18" s="266"/>
      <c r="I18" s="386"/>
    </row>
    <row r="19" s="286" customFormat="1" customHeight="1" spans="1:9">
      <c r="A19" s="267"/>
      <c r="B19" s="417" t="s">
        <v>820</v>
      </c>
      <c r="C19" s="419" t="s">
        <v>821</v>
      </c>
      <c r="D19" s="419"/>
      <c r="E19" s="415" t="s">
        <v>31</v>
      </c>
      <c r="F19" s="416">
        <v>2</v>
      </c>
      <c r="G19" s="386"/>
      <c r="H19" s="266"/>
      <c r="I19" s="386"/>
    </row>
    <row r="20" s="286" customFormat="1" customHeight="1" spans="1:9">
      <c r="A20" s="267"/>
      <c r="B20" s="417" t="s">
        <v>824</v>
      </c>
      <c r="C20" s="419" t="s">
        <v>825</v>
      </c>
      <c r="D20" s="419"/>
      <c r="E20" s="415" t="s">
        <v>101</v>
      </c>
      <c r="F20" s="427">
        <v>80</v>
      </c>
      <c r="G20" s="386"/>
      <c r="H20" s="266"/>
      <c r="I20" s="386"/>
    </row>
    <row r="21" s="286" customFormat="1" customHeight="1" spans="1:9">
      <c r="A21" s="267"/>
      <c r="B21" s="417" t="s">
        <v>826</v>
      </c>
      <c r="C21" s="419" t="s">
        <v>828</v>
      </c>
      <c r="D21" s="419"/>
      <c r="E21" s="415" t="s">
        <v>101</v>
      </c>
      <c r="F21" s="416">
        <v>100</v>
      </c>
      <c r="G21" s="386"/>
      <c r="H21" s="266"/>
      <c r="I21" s="386"/>
    </row>
    <row r="22" s="286" customFormat="1" customHeight="1" spans="1:9">
      <c r="A22" s="267">
        <v>3</v>
      </c>
      <c r="B22" s="303"/>
      <c r="C22" s="419" t="s">
        <v>48</v>
      </c>
      <c r="D22" s="419"/>
      <c r="E22" s="415" t="s">
        <v>29</v>
      </c>
      <c r="F22" s="416">
        <v>1</v>
      </c>
      <c r="G22" s="386"/>
      <c r="H22" s="394"/>
      <c r="I22" s="305"/>
    </row>
    <row r="23" s="286" customFormat="1" customHeight="1" spans="1:9">
      <c r="A23" s="267"/>
      <c r="B23" s="417" t="s">
        <v>820</v>
      </c>
      <c r="C23" s="419" t="s">
        <v>821</v>
      </c>
      <c r="D23" s="419"/>
      <c r="E23" s="415" t="s">
        <v>31</v>
      </c>
      <c r="F23" s="416">
        <v>1</v>
      </c>
      <c r="G23" s="386"/>
      <c r="H23" s="266"/>
      <c r="I23" s="305"/>
    </row>
    <row r="24" s="286" customFormat="1" customHeight="1" spans="1:9">
      <c r="A24" s="267"/>
      <c r="B24" s="417" t="s">
        <v>820</v>
      </c>
      <c r="C24" s="419" t="s">
        <v>821</v>
      </c>
      <c r="D24" s="419"/>
      <c r="E24" s="415" t="s">
        <v>31</v>
      </c>
      <c r="F24" s="416">
        <v>1</v>
      </c>
      <c r="G24" s="386"/>
      <c r="H24" s="266"/>
      <c r="I24" s="386"/>
    </row>
    <row r="25" s="286" customFormat="1" customHeight="1" spans="1:9">
      <c r="A25" s="267"/>
      <c r="B25" s="417" t="s">
        <v>822</v>
      </c>
      <c r="C25" s="419" t="s">
        <v>823</v>
      </c>
      <c r="D25" s="419"/>
      <c r="E25" s="415" t="s">
        <v>31</v>
      </c>
      <c r="F25" s="416">
        <v>1</v>
      </c>
      <c r="G25" s="386"/>
      <c r="H25" s="266"/>
      <c r="I25" s="386"/>
    </row>
    <row r="26" s="286" customFormat="1" customHeight="1" spans="1:9">
      <c r="A26" s="267"/>
      <c r="B26" s="417" t="s">
        <v>820</v>
      </c>
      <c r="C26" s="419" t="s">
        <v>821</v>
      </c>
      <c r="D26" s="419"/>
      <c r="E26" s="415" t="s">
        <v>31</v>
      </c>
      <c r="F26" s="416">
        <v>2</v>
      </c>
      <c r="G26" s="386"/>
      <c r="H26" s="266"/>
      <c r="I26" s="386"/>
    </row>
    <row r="27" s="286" customFormat="1" customHeight="1" spans="1:9">
      <c r="A27" s="267"/>
      <c r="B27" s="417" t="s">
        <v>824</v>
      </c>
      <c r="C27" s="419" t="s">
        <v>825</v>
      </c>
      <c r="D27" s="419"/>
      <c r="E27" s="415" t="s">
        <v>101</v>
      </c>
      <c r="F27" s="416">
        <v>330</v>
      </c>
      <c r="G27" s="386"/>
      <c r="H27" s="266"/>
      <c r="I27" s="386"/>
    </row>
    <row r="28" s="286" customFormat="1" customHeight="1" spans="1:9">
      <c r="A28" s="267"/>
      <c r="B28" s="417" t="s">
        <v>826</v>
      </c>
      <c r="C28" s="419" t="s">
        <v>828</v>
      </c>
      <c r="D28" s="419"/>
      <c r="E28" s="415" t="s">
        <v>101</v>
      </c>
      <c r="F28" s="416">
        <v>30</v>
      </c>
      <c r="G28" s="386"/>
      <c r="H28" s="266"/>
      <c r="I28" s="386"/>
    </row>
    <row r="29" s="381" customFormat="1" customHeight="1" spans="1:9">
      <c r="A29" s="428" t="s">
        <v>574</v>
      </c>
      <c r="B29" s="428"/>
      <c r="C29" s="429" t="s">
        <v>575</v>
      </c>
      <c r="D29" s="429"/>
      <c r="E29" s="429"/>
      <c r="F29" s="430"/>
      <c r="G29" s="430"/>
      <c r="H29" s="430"/>
      <c r="I29" s="430"/>
    </row>
    <row r="30" s="286" customFormat="1" customHeight="1" spans="1:9">
      <c r="A30" s="267"/>
      <c r="B30" s="417"/>
      <c r="C30" s="418" t="s">
        <v>829</v>
      </c>
      <c r="D30" s="418"/>
      <c r="E30" s="415"/>
      <c r="F30" s="416"/>
      <c r="G30" s="386"/>
      <c r="H30" s="266"/>
      <c r="I30" s="386"/>
    </row>
    <row r="31" s="286" customFormat="1" customHeight="1" spans="1:9">
      <c r="A31" s="267">
        <v>1</v>
      </c>
      <c r="B31" s="417" t="s">
        <v>830</v>
      </c>
      <c r="C31" s="419" t="s">
        <v>831</v>
      </c>
      <c r="D31" s="419"/>
      <c r="E31" s="415" t="s">
        <v>31</v>
      </c>
      <c r="F31" s="416">
        <v>17</v>
      </c>
      <c r="G31" s="386"/>
      <c r="H31" s="266"/>
      <c r="I31" s="386"/>
    </row>
    <row r="32" s="286" customFormat="1" customHeight="1" spans="1:9">
      <c r="A32" s="267">
        <v>2</v>
      </c>
      <c r="B32" s="417" t="s">
        <v>830</v>
      </c>
      <c r="C32" s="419" t="s">
        <v>832</v>
      </c>
      <c r="D32" s="419"/>
      <c r="E32" s="415" t="s">
        <v>31</v>
      </c>
      <c r="F32" s="416">
        <v>31</v>
      </c>
      <c r="G32" s="386"/>
      <c r="H32" s="266"/>
      <c r="I32" s="386"/>
    </row>
    <row r="33" s="286" customFormat="1" customHeight="1" spans="1:9">
      <c r="A33" s="267">
        <v>3</v>
      </c>
      <c r="B33" s="417" t="s">
        <v>833</v>
      </c>
      <c r="C33" s="419" t="s">
        <v>834</v>
      </c>
      <c r="D33" s="419"/>
      <c r="E33" s="415" t="s">
        <v>31</v>
      </c>
      <c r="F33" s="416">
        <v>17</v>
      </c>
      <c r="G33" s="386"/>
      <c r="H33" s="266"/>
      <c r="I33" s="386"/>
    </row>
    <row r="34" s="286" customFormat="1" customHeight="1" spans="1:9">
      <c r="A34" s="267">
        <v>4</v>
      </c>
      <c r="B34" s="417" t="s">
        <v>835</v>
      </c>
      <c r="C34" s="419" t="s">
        <v>836</v>
      </c>
      <c r="D34" s="419"/>
      <c r="E34" s="415" t="s">
        <v>837</v>
      </c>
      <c r="F34" s="416">
        <v>4</v>
      </c>
      <c r="G34" s="386"/>
      <c r="H34" s="266"/>
      <c r="I34" s="386"/>
    </row>
    <row r="35" s="286" customFormat="1" customHeight="1" spans="1:9">
      <c r="A35" s="267">
        <v>5</v>
      </c>
      <c r="B35" s="417" t="s">
        <v>838</v>
      </c>
      <c r="C35" s="419" t="s">
        <v>839</v>
      </c>
      <c r="D35" s="419"/>
      <c r="E35" s="415" t="s">
        <v>837</v>
      </c>
      <c r="F35" s="416">
        <v>2</v>
      </c>
      <c r="G35" s="386"/>
      <c r="H35" s="266"/>
      <c r="I35" s="386"/>
    </row>
    <row r="36" s="286" customFormat="1" customHeight="1" spans="1:9">
      <c r="A36" s="267">
        <v>6</v>
      </c>
      <c r="B36" s="417" t="s">
        <v>835</v>
      </c>
      <c r="C36" s="419" t="s">
        <v>840</v>
      </c>
      <c r="D36" s="419"/>
      <c r="E36" s="415" t="s">
        <v>31</v>
      </c>
      <c r="F36" s="416">
        <v>2</v>
      </c>
      <c r="G36" s="386"/>
      <c r="H36" s="266"/>
      <c r="I36" s="386"/>
    </row>
    <row r="37" s="286" customFormat="1" customHeight="1" spans="1:9">
      <c r="A37" s="267">
        <v>7</v>
      </c>
      <c r="B37" s="417" t="s">
        <v>835</v>
      </c>
      <c r="C37" s="419" t="s">
        <v>841</v>
      </c>
      <c r="D37" s="419"/>
      <c r="E37" s="415" t="s">
        <v>31</v>
      </c>
      <c r="F37" s="416">
        <v>1</v>
      </c>
      <c r="G37" s="386"/>
      <c r="H37" s="266"/>
      <c r="I37" s="386"/>
    </row>
    <row r="38" s="286" customFormat="1" customHeight="1" spans="1:9">
      <c r="A38" s="267">
        <v>8</v>
      </c>
      <c r="B38" s="417" t="s">
        <v>842</v>
      </c>
      <c r="C38" s="419" t="s">
        <v>843</v>
      </c>
      <c r="D38" s="419"/>
      <c r="E38" s="415" t="s">
        <v>31</v>
      </c>
      <c r="F38" s="416">
        <v>1</v>
      </c>
      <c r="G38" s="386"/>
      <c r="H38" s="266"/>
      <c r="I38" s="386"/>
    </row>
    <row r="39" s="286" customFormat="1" customHeight="1" spans="1:9">
      <c r="A39" s="267">
        <v>9</v>
      </c>
      <c r="B39" s="417" t="s">
        <v>842</v>
      </c>
      <c r="C39" s="419" t="s">
        <v>844</v>
      </c>
      <c r="D39" s="419"/>
      <c r="E39" s="415" t="s">
        <v>31</v>
      </c>
      <c r="F39" s="416">
        <v>1</v>
      </c>
      <c r="G39" s="386"/>
      <c r="H39" s="266"/>
      <c r="I39" s="386"/>
    </row>
    <row r="40" s="286" customFormat="1" customHeight="1" spans="1:9">
      <c r="A40" s="267">
        <v>10</v>
      </c>
      <c r="B40" s="417" t="s">
        <v>845</v>
      </c>
      <c r="C40" s="419" t="s">
        <v>846</v>
      </c>
      <c r="D40" s="419"/>
      <c r="E40" s="415" t="s">
        <v>31</v>
      </c>
      <c r="F40" s="416">
        <v>3</v>
      </c>
      <c r="G40" s="386"/>
      <c r="H40" s="266"/>
      <c r="I40" s="386"/>
    </row>
    <row r="41" s="286" customFormat="1" customHeight="1" spans="1:9">
      <c r="A41" s="267">
        <v>11</v>
      </c>
      <c r="B41" s="417" t="s">
        <v>845</v>
      </c>
      <c r="C41" s="419" t="s">
        <v>847</v>
      </c>
      <c r="D41" s="419"/>
      <c r="E41" s="415" t="s">
        <v>31</v>
      </c>
      <c r="F41" s="416">
        <v>3</v>
      </c>
      <c r="G41" s="386"/>
      <c r="H41" s="266"/>
      <c r="I41" s="386"/>
    </row>
    <row r="42" s="286" customFormat="1" customHeight="1" spans="1:9">
      <c r="A42" s="267">
        <v>12</v>
      </c>
      <c r="B42" s="417" t="s">
        <v>848</v>
      </c>
      <c r="C42" s="419" t="s">
        <v>849</v>
      </c>
      <c r="D42" s="419"/>
      <c r="E42" s="415" t="s">
        <v>31</v>
      </c>
      <c r="F42" s="416">
        <v>2</v>
      </c>
      <c r="G42" s="386"/>
      <c r="H42" s="266"/>
      <c r="I42" s="386"/>
    </row>
    <row r="43" s="286" customFormat="1" customHeight="1" spans="1:9">
      <c r="A43" s="267">
        <v>13</v>
      </c>
      <c r="B43" s="417" t="s">
        <v>848</v>
      </c>
      <c r="C43" s="419" t="s">
        <v>850</v>
      </c>
      <c r="D43" s="419"/>
      <c r="E43" s="415" t="s">
        <v>31</v>
      </c>
      <c r="F43" s="416">
        <v>108</v>
      </c>
      <c r="G43" s="386"/>
      <c r="H43" s="266"/>
      <c r="I43" s="386"/>
    </row>
    <row r="44" s="286" customFormat="1" customHeight="1" spans="1:9">
      <c r="A44" s="267">
        <v>14</v>
      </c>
      <c r="B44" s="417" t="s">
        <v>848</v>
      </c>
      <c r="C44" s="419" t="s">
        <v>851</v>
      </c>
      <c r="D44" s="419"/>
      <c r="E44" s="415" t="s">
        <v>31</v>
      </c>
      <c r="F44" s="416">
        <v>6</v>
      </c>
      <c r="G44" s="386"/>
      <c r="H44" s="266"/>
      <c r="I44" s="386"/>
    </row>
    <row r="45" s="286" customFormat="1" customHeight="1" spans="1:9">
      <c r="A45" s="267">
        <v>15</v>
      </c>
      <c r="B45" s="417" t="s">
        <v>852</v>
      </c>
      <c r="C45" s="419" t="s">
        <v>853</v>
      </c>
      <c r="D45" s="419"/>
      <c r="E45" s="415" t="s">
        <v>31</v>
      </c>
      <c r="F45" s="416">
        <v>2</v>
      </c>
      <c r="G45" s="386"/>
      <c r="H45" s="266"/>
      <c r="I45" s="386"/>
    </row>
    <row r="46" s="286" customFormat="1" customHeight="1" spans="1:9">
      <c r="A46" s="267">
        <v>16</v>
      </c>
      <c r="B46" s="417" t="s">
        <v>838</v>
      </c>
      <c r="C46" s="419" t="s">
        <v>854</v>
      </c>
      <c r="D46" s="419"/>
      <c r="E46" s="415" t="s">
        <v>31</v>
      </c>
      <c r="F46" s="416">
        <v>3</v>
      </c>
      <c r="G46" s="386"/>
      <c r="H46" s="266"/>
      <c r="I46" s="386"/>
    </row>
    <row r="47" s="286" customFormat="1" customHeight="1" spans="1:9">
      <c r="A47" s="267">
        <v>17</v>
      </c>
      <c r="B47" s="417" t="s">
        <v>855</v>
      </c>
      <c r="C47" s="419" t="s">
        <v>856</v>
      </c>
      <c r="D47" s="419"/>
      <c r="E47" s="415" t="s">
        <v>31</v>
      </c>
      <c r="F47" s="416">
        <v>6</v>
      </c>
      <c r="G47" s="386"/>
      <c r="H47" s="266"/>
      <c r="I47" s="386"/>
    </row>
    <row r="48" s="286" customFormat="1" customHeight="1" spans="1:9">
      <c r="A48" s="267">
        <v>18</v>
      </c>
      <c r="B48" s="417" t="s">
        <v>833</v>
      </c>
      <c r="C48" s="419" t="s">
        <v>857</v>
      </c>
      <c r="D48" s="419"/>
      <c r="E48" s="415" t="s">
        <v>31</v>
      </c>
      <c r="F48" s="416">
        <v>6</v>
      </c>
      <c r="G48" s="386"/>
      <c r="H48" s="266"/>
      <c r="I48" s="386"/>
    </row>
    <row r="49" s="286" customFormat="1" customHeight="1" spans="1:9">
      <c r="A49" s="267">
        <v>19</v>
      </c>
      <c r="B49" s="417" t="s">
        <v>833</v>
      </c>
      <c r="C49" s="419" t="s">
        <v>858</v>
      </c>
      <c r="D49" s="419"/>
      <c r="E49" s="415" t="s">
        <v>31</v>
      </c>
      <c r="F49" s="416">
        <v>38</v>
      </c>
      <c r="G49" s="386"/>
      <c r="H49" s="266"/>
      <c r="I49" s="386"/>
    </row>
    <row r="50" s="286" customFormat="1" customHeight="1" spans="1:9">
      <c r="A50" s="267">
        <v>20</v>
      </c>
      <c r="B50" s="417" t="s">
        <v>833</v>
      </c>
      <c r="C50" s="419" t="s">
        <v>859</v>
      </c>
      <c r="D50" s="419"/>
      <c r="E50" s="415" t="s">
        <v>31</v>
      </c>
      <c r="F50" s="416">
        <v>40</v>
      </c>
      <c r="G50" s="386"/>
      <c r="H50" s="266"/>
      <c r="I50" s="386"/>
    </row>
    <row r="51" s="286" customFormat="1" customHeight="1" spans="1:9">
      <c r="A51" s="267">
        <v>21</v>
      </c>
      <c r="B51" s="417" t="s">
        <v>860</v>
      </c>
      <c r="C51" s="419" t="s">
        <v>861</v>
      </c>
      <c r="D51" s="419"/>
      <c r="E51" s="415" t="s">
        <v>837</v>
      </c>
      <c r="F51" s="416">
        <v>71</v>
      </c>
      <c r="G51" s="386"/>
      <c r="H51" s="266"/>
      <c r="I51" s="386"/>
    </row>
    <row r="52" s="286" customFormat="1" customHeight="1" spans="1:9">
      <c r="A52" s="267">
        <v>22</v>
      </c>
      <c r="B52" s="417" t="s">
        <v>862</v>
      </c>
      <c r="C52" s="419" t="s">
        <v>863</v>
      </c>
      <c r="D52" s="419"/>
      <c r="E52" s="415" t="s">
        <v>864</v>
      </c>
      <c r="F52" s="416">
        <v>1</v>
      </c>
      <c r="G52" s="386"/>
      <c r="H52" s="266"/>
      <c r="I52" s="386"/>
    </row>
    <row r="53" s="286" customFormat="1" customHeight="1" spans="1:9">
      <c r="A53" s="267">
        <v>23</v>
      </c>
      <c r="B53" s="417" t="s">
        <v>862</v>
      </c>
      <c r="C53" s="419" t="s">
        <v>865</v>
      </c>
      <c r="D53" s="419"/>
      <c r="E53" s="415" t="s">
        <v>864</v>
      </c>
      <c r="F53" s="416">
        <v>6</v>
      </c>
      <c r="G53" s="386"/>
      <c r="H53" s="266"/>
      <c r="I53" s="386"/>
    </row>
    <row r="54" s="286" customFormat="1" customHeight="1" spans="1:9">
      <c r="A54" s="267">
        <v>24</v>
      </c>
      <c r="B54" s="417" t="s">
        <v>862</v>
      </c>
      <c r="C54" s="419" t="s">
        <v>866</v>
      </c>
      <c r="D54" s="419"/>
      <c r="E54" s="415" t="s">
        <v>864</v>
      </c>
      <c r="F54" s="416">
        <v>6</v>
      </c>
      <c r="G54" s="386"/>
      <c r="H54" s="266"/>
      <c r="I54" s="386"/>
    </row>
    <row r="55" s="286" customFormat="1" customHeight="1" spans="1:9">
      <c r="A55" s="267">
        <v>25</v>
      </c>
      <c r="B55" s="417" t="s">
        <v>862</v>
      </c>
      <c r="C55" s="419" t="s">
        <v>867</v>
      </c>
      <c r="D55" s="419"/>
      <c r="E55" s="415" t="s">
        <v>864</v>
      </c>
      <c r="F55" s="416">
        <v>7</v>
      </c>
      <c r="G55" s="386"/>
      <c r="H55" s="266"/>
      <c r="I55" s="386"/>
    </row>
    <row r="56" s="286" customFormat="1" customHeight="1" spans="1:9">
      <c r="A56" s="267">
        <v>26</v>
      </c>
      <c r="B56" s="417" t="s">
        <v>862</v>
      </c>
      <c r="C56" s="419" t="s">
        <v>868</v>
      </c>
      <c r="D56" s="419"/>
      <c r="E56" s="415" t="s">
        <v>864</v>
      </c>
      <c r="F56" s="416">
        <v>1</v>
      </c>
      <c r="G56" s="386"/>
      <c r="H56" s="266"/>
      <c r="I56" s="386"/>
    </row>
    <row r="57" s="286" customFormat="1" customHeight="1" spans="1:9">
      <c r="A57" s="267">
        <v>27</v>
      </c>
      <c r="B57" s="417" t="s">
        <v>862</v>
      </c>
      <c r="C57" s="419" t="s">
        <v>869</v>
      </c>
      <c r="D57" s="419"/>
      <c r="E57" s="415" t="s">
        <v>864</v>
      </c>
      <c r="F57" s="416">
        <v>2</v>
      </c>
      <c r="G57" s="386"/>
      <c r="H57" s="266"/>
      <c r="I57" s="386"/>
    </row>
    <row r="58" s="286" customFormat="1" customHeight="1" spans="1:9">
      <c r="A58" s="267">
        <v>28</v>
      </c>
      <c r="B58" s="417" t="s">
        <v>862</v>
      </c>
      <c r="C58" s="419" t="s">
        <v>870</v>
      </c>
      <c r="D58" s="419"/>
      <c r="E58" s="415" t="s">
        <v>864</v>
      </c>
      <c r="F58" s="416">
        <v>8</v>
      </c>
      <c r="G58" s="386"/>
      <c r="H58" s="266"/>
      <c r="I58" s="386"/>
    </row>
    <row r="59" s="286" customFormat="1" customHeight="1" spans="1:9">
      <c r="A59" s="267">
        <v>29</v>
      </c>
      <c r="B59" s="417" t="s">
        <v>862</v>
      </c>
      <c r="C59" s="419" t="s">
        <v>871</v>
      </c>
      <c r="D59" s="419"/>
      <c r="E59" s="415" t="s">
        <v>864</v>
      </c>
      <c r="F59" s="416">
        <v>3</v>
      </c>
      <c r="G59" s="386"/>
      <c r="H59" s="266"/>
      <c r="I59" s="386"/>
    </row>
    <row r="60" s="286" customFormat="1" customHeight="1" spans="1:9">
      <c r="A60" s="267">
        <v>30</v>
      </c>
      <c r="B60" s="417" t="s">
        <v>862</v>
      </c>
      <c r="C60" s="419" t="s">
        <v>872</v>
      </c>
      <c r="D60" s="419"/>
      <c r="E60" s="415" t="s">
        <v>864</v>
      </c>
      <c r="F60" s="416">
        <v>28</v>
      </c>
      <c r="G60" s="386"/>
      <c r="H60" s="266"/>
      <c r="I60" s="386"/>
    </row>
    <row r="61" s="286" customFormat="1" customHeight="1" spans="1:9">
      <c r="A61" s="267">
        <v>31</v>
      </c>
      <c r="B61" s="417" t="s">
        <v>862</v>
      </c>
      <c r="C61" s="419" t="s">
        <v>873</v>
      </c>
      <c r="D61" s="419"/>
      <c r="E61" s="415" t="s">
        <v>864</v>
      </c>
      <c r="F61" s="416">
        <v>14</v>
      </c>
      <c r="G61" s="386"/>
      <c r="H61" s="266"/>
      <c r="I61" s="386"/>
    </row>
    <row r="62" s="286" customFormat="1" customHeight="1" spans="1:9">
      <c r="A62" s="267">
        <v>32</v>
      </c>
      <c r="B62" s="417" t="s">
        <v>862</v>
      </c>
      <c r="C62" s="419" t="s">
        <v>874</v>
      </c>
      <c r="D62" s="419"/>
      <c r="E62" s="415" t="s">
        <v>864</v>
      </c>
      <c r="F62" s="416">
        <v>6</v>
      </c>
      <c r="G62" s="386"/>
      <c r="H62" s="266"/>
      <c r="I62" s="386"/>
    </row>
    <row r="63" s="286" customFormat="1" customHeight="1" spans="1:9">
      <c r="A63" s="267">
        <v>33</v>
      </c>
      <c r="B63" s="417" t="s">
        <v>862</v>
      </c>
      <c r="C63" s="419" t="s">
        <v>875</v>
      </c>
      <c r="D63" s="419"/>
      <c r="E63" s="415" t="s">
        <v>864</v>
      </c>
      <c r="F63" s="416">
        <v>16</v>
      </c>
      <c r="G63" s="386"/>
      <c r="H63" s="266"/>
      <c r="I63" s="386"/>
    </row>
    <row r="64" s="286" customFormat="1" customHeight="1" spans="1:9">
      <c r="A64" s="267">
        <v>34</v>
      </c>
      <c r="B64" s="417" t="s">
        <v>862</v>
      </c>
      <c r="C64" s="419" t="s">
        <v>876</v>
      </c>
      <c r="D64" s="419"/>
      <c r="E64" s="415" t="s">
        <v>864</v>
      </c>
      <c r="F64" s="416">
        <v>2</v>
      </c>
      <c r="G64" s="386"/>
      <c r="H64" s="266"/>
      <c r="I64" s="386"/>
    </row>
    <row r="65" s="286" customFormat="1" customHeight="1" spans="1:9">
      <c r="A65" s="267">
        <v>35</v>
      </c>
      <c r="B65" s="417" t="s">
        <v>862</v>
      </c>
      <c r="C65" s="419" t="s">
        <v>877</v>
      </c>
      <c r="D65" s="419"/>
      <c r="E65" s="415" t="s">
        <v>864</v>
      </c>
      <c r="F65" s="416">
        <v>4</v>
      </c>
      <c r="G65" s="386"/>
      <c r="H65" s="266"/>
      <c r="I65" s="386"/>
    </row>
    <row r="66" s="286" customFormat="1" customHeight="1" spans="1:9">
      <c r="A66" s="267">
        <v>36</v>
      </c>
      <c r="B66" s="417" t="s">
        <v>862</v>
      </c>
      <c r="C66" s="419" t="s">
        <v>878</v>
      </c>
      <c r="D66" s="419"/>
      <c r="E66" s="415" t="s">
        <v>864</v>
      </c>
      <c r="F66" s="416">
        <v>4</v>
      </c>
      <c r="G66" s="386"/>
      <c r="H66" s="266"/>
      <c r="I66" s="386"/>
    </row>
    <row r="67" s="286" customFormat="1" customHeight="1" spans="1:9">
      <c r="A67" s="267">
        <v>37</v>
      </c>
      <c r="B67" s="417" t="s">
        <v>862</v>
      </c>
      <c r="C67" s="419" t="s">
        <v>879</v>
      </c>
      <c r="D67" s="419"/>
      <c r="E67" s="415" t="s">
        <v>864</v>
      </c>
      <c r="F67" s="416">
        <v>4</v>
      </c>
      <c r="G67" s="386"/>
      <c r="H67" s="266"/>
      <c r="I67" s="386"/>
    </row>
    <row r="68" s="286" customFormat="1" customHeight="1" spans="1:9">
      <c r="A68" s="267">
        <v>38</v>
      </c>
      <c r="B68" s="417" t="s">
        <v>862</v>
      </c>
      <c r="C68" s="419" t="s">
        <v>880</v>
      </c>
      <c r="D68" s="419"/>
      <c r="E68" s="415" t="s">
        <v>864</v>
      </c>
      <c r="F68" s="416" t="s">
        <v>94</v>
      </c>
      <c r="G68" s="386"/>
      <c r="H68" s="266"/>
      <c r="I68" s="386"/>
    </row>
    <row r="69" s="286" customFormat="1" customHeight="1" spans="1:9">
      <c r="A69" s="267">
        <v>39</v>
      </c>
      <c r="B69" s="417" t="s">
        <v>881</v>
      </c>
      <c r="C69" s="419" t="s">
        <v>882</v>
      </c>
      <c r="D69" s="419"/>
      <c r="E69" s="415" t="s">
        <v>864</v>
      </c>
      <c r="F69" s="416">
        <v>3</v>
      </c>
      <c r="G69" s="386"/>
      <c r="H69" s="266"/>
      <c r="I69" s="386"/>
    </row>
    <row r="70" s="286" customFormat="1" customHeight="1" spans="1:9">
      <c r="A70" s="267">
        <v>40</v>
      </c>
      <c r="B70" s="417" t="s">
        <v>881</v>
      </c>
      <c r="C70" s="419" t="s">
        <v>883</v>
      </c>
      <c r="D70" s="419"/>
      <c r="E70" s="415" t="s">
        <v>864</v>
      </c>
      <c r="F70" s="416">
        <v>13</v>
      </c>
      <c r="G70" s="386"/>
      <c r="H70" s="266"/>
      <c r="I70" s="386"/>
    </row>
    <row r="71" s="286" customFormat="1" customHeight="1" spans="1:9">
      <c r="A71" s="267">
        <v>41</v>
      </c>
      <c r="B71" s="417" t="s">
        <v>884</v>
      </c>
      <c r="C71" s="419" t="s">
        <v>885</v>
      </c>
      <c r="D71" s="419"/>
      <c r="E71" s="415" t="s">
        <v>31</v>
      </c>
      <c r="F71" s="416">
        <v>1</v>
      </c>
      <c r="G71" s="386"/>
      <c r="H71" s="266"/>
      <c r="I71" s="386"/>
    </row>
    <row r="72" s="286" customFormat="1" customHeight="1" spans="1:9">
      <c r="A72" s="267">
        <v>42</v>
      </c>
      <c r="B72" s="417" t="s">
        <v>884</v>
      </c>
      <c r="C72" s="419" t="s">
        <v>885</v>
      </c>
      <c r="D72" s="419"/>
      <c r="E72" s="415" t="s">
        <v>31</v>
      </c>
      <c r="F72" s="416">
        <v>1</v>
      </c>
      <c r="G72" s="386"/>
      <c r="H72" s="266"/>
      <c r="I72" s="386"/>
    </row>
    <row r="73" s="286" customFormat="1" customHeight="1" spans="1:9">
      <c r="A73" s="267">
        <v>43</v>
      </c>
      <c r="B73" s="417" t="s">
        <v>886</v>
      </c>
      <c r="C73" s="419" t="s">
        <v>887</v>
      </c>
      <c r="D73" s="419"/>
      <c r="E73" s="415" t="s">
        <v>31</v>
      </c>
      <c r="F73" s="416">
        <v>2</v>
      </c>
      <c r="G73" s="386"/>
      <c r="H73" s="266"/>
      <c r="I73" s="386"/>
    </row>
    <row r="74" s="286" customFormat="1" customHeight="1" spans="1:9">
      <c r="A74" s="267">
        <v>44</v>
      </c>
      <c r="B74" s="417" t="s">
        <v>886</v>
      </c>
      <c r="C74" s="419" t="s">
        <v>888</v>
      </c>
      <c r="D74" s="419"/>
      <c r="E74" s="415" t="s">
        <v>31</v>
      </c>
      <c r="F74" s="416">
        <v>1</v>
      </c>
      <c r="G74" s="386"/>
      <c r="H74" s="266"/>
      <c r="I74" s="386"/>
    </row>
    <row r="75" s="286" customFormat="1" customHeight="1" spans="1:9">
      <c r="A75" s="267">
        <v>45</v>
      </c>
      <c r="B75" s="417" t="s">
        <v>889</v>
      </c>
      <c r="C75" s="419" t="s">
        <v>890</v>
      </c>
      <c r="D75" s="419"/>
      <c r="E75" s="415" t="s">
        <v>31</v>
      </c>
      <c r="F75" s="416">
        <v>1</v>
      </c>
      <c r="G75" s="386"/>
      <c r="H75" s="266"/>
      <c r="I75" s="386"/>
    </row>
    <row r="76" s="286" customFormat="1" customHeight="1" spans="1:9">
      <c r="A76" s="267">
        <v>46</v>
      </c>
      <c r="B76" s="417" t="s">
        <v>889</v>
      </c>
      <c r="C76" s="419" t="s">
        <v>891</v>
      </c>
      <c r="D76" s="419"/>
      <c r="E76" s="415" t="s">
        <v>31</v>
      </c>
      <c r="F76" s="416">
        <v>4</v>
      </c>
      <c r="G76" s="386"/>
      <c r="H76" s="266"/>
      <c r="I76" s="386"/>
    </row>
    <row r="77" s="286" customFormat="1" customHeight="1" spans="1:9">
      <c r="A77" s="267">
        <v>47</v>
      </c>
      <c r="B77" s="417" t="s">
        <v>886</v>
      </c>
      <c r="C77" s="419" t="s">
        <v>892</v>
      </c>
      <c r="D77" s="419"/>
      <c r="E77" s="415" t="s">
        <v>31</v>
      </c>
      <c r="F77" s="416">
        <v>1</v>
      </c>
      <c r="G77" s="386"/>
      <c r="H77" s="266"/>
      <c r="I77" s="386"/>
    </row>
    <row r="78" s="286" customFormat="1" customHeight="1" spans="1:9">
      <c r="A78" s="267">
        <v>48</v>
      </c>
      <c r="B78" s="417" t="s">
        <v>886</v>
      </c>
      <c r="C78" s="419" t="s">
        <v>893</v>
      </c>
      <c r="D78" s="419"/>
      <c r="E78" s="415" t="s">
        <v>31</v>
      </c>
      <c r="F78" s="416">
        <v>2</v>
      </c>
      <c r="G78" s="386"/>
      <c r="H78" s="266"/>
      <c r="I78" s="386"/>
    </row>
    <row r="79" s="286" customFormat="1" customHeight="1" spans="1:9">
      <c r="A79" s="267">
        <v>49</v>
      </c>
      <c r="B79" s="417" t="s">
        <v>889</v>
      </c>
      <c r="C79" s="419" t="s">
        <v>894</v>
      </c>
      <c r="D79" s="419"/>
      <c r="E79" s="415" t="s">
        <v>31</v>
      </c>
      <c r="F79" s="416">
        <v>3</v>
      </c>
      <c r="G79" s="386"/>
      <c r="H79" s="266"/>
      <c r="I79" s="386"/>
    </row>
    <row r="80" s="286" customFormat="1" customHeight="1" spans="1:9">
      <c r="A80" s="267">
        <v>50</v>
      </c>
      <c r="B80" s="417" t="s">
        <v>884</v>
      </c>
      <c r="C80" s="419" t="s">
        <v>895</v>
      </c>
      <c r="D80" s="419"/>
      <c r="E80" s="415" t="s">
        <v>31</v>
      </c>
      <c r="F80" s="416">
        <v>1</v>
      </c>
      <c r="G80" s="386"/>
      <c r="H80" s="266"/>
      <c r="I80" s="386"/>
    </row>
    <row r="81" s="286" customFormat="1" customHeight="1" spans="1:9">
      <c r="A81" s="267">
        <v>51</v>
      </c>
      <c r="B81" s="417" t="s">
        <v>889</v>
      </c>
      <c r="C81" s="419" t="s">
        <v>896</v>
      </c>
      <c r="D81" s="419"/>
      <c r="E81" s="415" t="s">
        <v>31</v>
      </c>
      <c r="F81" s="416">
        <v>1</v>
      </c>
      <c r="G81" s="386"/>
      <c r="H81" s="266"/>
      <c r="I81" s="386"/>
    </row>
    <row r="82" s="286" customFormat="1" customHeight="1" spans="1:9">
      <c r="A82" s="267">
        <v>52</v>
      </c>
      <c r="B82" s="417" t="s">
        <v>884</v>
      </c>
      <c r="C82" s="419" t="s">
        <v>897</v>
      </c>
      <c r="D82" s="419"/>
      <c r="E82" s="415" t="s">
        <v>31</v>
      </c>
      <c r="F82" s="416">
        <v>2</v>
      </c>
      <c r="G82" s="386"/>
      <c r="H82" s="266"/>
      <c r="I82" s="386"/>
    </row>
    <row r="83" s="286" customFormat="1" customHeight="1" spans="1:9">
      <c r="A83" s="267">
        <v>53</v>
      </c>
      <c r="B83" s="417" t="s">
        <v>886</v>
      </c>
      <c r="C83" s="419" t="s">
        <v>898</v>
      </c>
      <c r="D83" s="419"/>
      <c r="E83" s="415" t="s">
        <v>31</v>
      </c>
      <c r="F83" s="416">
        <v>2</v>
      </c>
      <c r="G83" s="386"/>
      <c r="H83" s="266"/>
      <c r="I83" s="386"/>
    </row>
    <row r="84" s="286" customFormat="1" customHeight="1" spans="1:9">
      <c r="A84" s="267">
        <v>54</v>
      </c>
      <c r="B84" s="417" t="s">
        <v>889</v>
      </c>
      <c r="C84" s="419" t="s">
        <v>899</v>
      </c>
      <c r="D84" s="419"/>
      <c r="E84" s="415" t="s">
        <v>31</v>
      </c>
      <c r="F84" s="416">
        <v>2</v>
      </c>
      <c r="G84" s="386"/>
      <c r="H84" s="266"/>
      <c r="I84" s="386"/>
    </row>
    <row r="85" s="286" customFormat="1" customHeight="1" spans="1:9">
      <c r="A85" s="267">
        <v>55</v>
      </c>
      <c r="B85" s="417" t="s">
        <v>886</v>
      </c>
      <c r="C85" s="419" t="s">
        <v>900</v>
      </c>
      <c r="D85" s="419"/>
      <c r="E85" s="415" t="s">
        <v>31</v>
      </c>
      <c r="F85" s="416">
        <v>1</v>
      </c>
      <c r="G85" s="386"/>
      <c r="H85" s="266"/>
      <c r="I85" s="386"/>
    </row>
    <row r="86" s="286" customFormat="1" customHeight="1" spans="1:9">
      <c r="A86" s="267">
        <v>56</v>
      </c>
      <c r="B86" s="417" t="s">
        <v>889</v>
      </c>
      <c r="C86" s="419" t="s">
        <v>901</v>
      </c>
      <c r="D86" s="419"/>
      <c r="E86" s="415" t="s">
        <v>31</v>
      </c>
      <c r="F86" s="416">
        <v>1</v>
      </c>
      <c r="G86" s="386"/>
      <c r="H86" s="266"/>
      <c r="I86" s="386"/>
    </row>
    <row r="87" s="286" customFormat="1" customHeight="1" spans="1:9">
      <c r="A87" s="267">
        <v>57</v>
      </c>
      <c r="B87" s="417" t="s">
        <v>884</v>
      </c>
      <c r="C87" s="419" t="s">
        <v>902</v>
      </c>
      <c r="D87" s="419"/>
      <c r="E87" s="415" t="s">
        <v>31</v>
      </c>
      <c r="F87" s="416">
        <v>1</v>
      </c>
      <c r="G87" s="386"/>
      <c r="H87" s="266"/>
      <c r="I87" s="386"/>
    </row>
    <row r="88" s="286" customFormat="1" customHeight="1" spans="1:9">
      <c r="A88" s="267">
        <v>58</v>
      </c>
      <c r="B88" s="417" t="s">
        <v>884</v>
      </c>
      <c r="C88" s="419" t="s">
        <v>903</v>
      </c>
      <c r="D88" s="419"/>
      <c r="E88" s="415" t="s">
        <v>31</v>
      </c>
      <c r="F88" s="416">
        <v>2</v>
      </c>
      <c r="G88" s="386"/>
      <c r="H88" s="266"/>
      <c r="I88" s="386"/>
    </row>
    <row r="89" s="286" customFormat="1" customHeight="1" spans="1:9">
      <c r="A89" s="267">
        <v>59</v>
      </c>
      <c r="B89" s="417" t="s">
        <v>904</v>
      </c>
      <c r="C89" s="419" t="s">
        <v>905</v>
      </c>
      <c r="D89" s="419"/>
      <c r="E89" s="415" t="s">
        <v>31</v>
      </c>
      <c r="F89" s="416">
        <v>1</v>
      </c>
      <c r="G89" s="386"/>
      <c r="H89" s="266"/>
      <c r="I89" s="386"/>
    </row>
    <row r="90" s="286" customFormat="1" customHeight="1" spans="1:9">
      <c r="A90" s="267">
        <v>60</v>
      </c>
      <c r="B90" s="417" t="s">
        <v>906</v>
      </c>
      <c r="C90" s="419" t="s">
        <v>907</v>
      </c>
      <c r="D90" s="419"/>
      <c r="E90" s="415" t="s">
        <v>31</v>
      </c>
      <c r="F90" s="416">
        <v>4</v>
      </c>
      <c r="G90" s="386"/>
      <c r="H90" s="266"/>
      <c r="I90" s="386"/>
    </row>
    <row r="91" s="286" customFormat="1" customHeight="1" spans="1:9">
      <c r="A91" s="267">
        <v>61</v>
      </c>
      <c r="B91" s="417" t="s">
        <v>908</v>
      </c>
      <c r="C91" s="419" t="s">
        <v>909</v>
      </c>
      <c r="D91" s="419"/>
      <c r="E91" s="415" t="s">
        <v>31</v>
      </c>
      <c r="F91" s="416">
        <v>8</v>
      </c>
      <c r="G91" s="386"/>
      <c r="H91" s="266"/>
      <c r="I91" s="386"/>
    </row>
    <row r="92" s="286" customFormat="1" customHeight="1" spans="1:9">
      <c r="A92" s="267">
        <v>62</v>
      </c>
      <c r="B92" s="417" t="s">
        <v>910</v>
      </c>
      <c r="C92" s="419" t="s">
        <v>911</v>
      </c>
      <c r="D92" s="419"/>
      <c r="E92" s="415" t="s">
        <v>31</v>
      </c>
      <c r="F92" s="416">
        <v>4</v>
      </c>
      <c r="G92" s="386"/>
      <c r="H92" s="266"/>
      <c r="I92" s="386"/>
    </row>
    <row r="93" s="286" customFormat="1" customHeight="1" spans="1:9">
      <c r="A93" s="267">
        <v>0</v>
      </c>
      <c r="B93" s="417"/>
      <c r="C93" s="418" t="s">
        <v>912</v>
      </c>
      <c r="D93" s="418"/>
      <c r="E93" s="415"/>
      <c r="F93" s="416"/>
      <c r="G93" s="386"/>
      <c r="H93" s="266"/>
      <c r="I93" s="386"/>
    </row>
    <row r="94" s="286" customFormat="1" customHeight="1" spans="1:9">
      <c r="A94" s="267">
        <v>1</v>
      </c>
      <c r="B94" s="417" t="s">
        <v>830</v>
      </c>
      <c r="C94" s="419" t="s">
        <v>831</v>
      </c>
      <c r="D94" s="419"/>
      <c r="E94" s="415" t="s">
        <v>31</v>
      </c>
      <c r="F94" s="416">
        <v>8</v>
      </c>
      <c r="G94" s="386"/>
      <c r="H94" s="266"/>
      <c r="I94" s="386"/>
    </row>
    <row r="95" s="286" customFormat="1" customHeight="1" spans="1:9">
      <c r="A95" s="267">
        <v>2</v>
      </c>
      <c r="B95" s="417" t="s">
        <v>830</v>
      </c>
      <c r="C95" s="419" t="s">
        <v>832</v>
      </c>
      <c r="D95" s="419"/>
      <c r="E95" s="415" t="s">
        <v>31</v>
      </c>
      <c r="F95" s="416">
        <v>51</v>
      </c>
      <c r="G95" s="386"/>
      <c r="H95" s="266"/>
      <c r="I95" s="386"/>
    </row>
    <row r="96" s="286" customFormat="1" customHeight="1" spans="1:9">
      <c r="A96" s="267">
        <v>3</v>
      </c>
      <c r="B96" s="417" t="s">
        <v>913</v>
      </c>
      <c r="C96" s="419" t="s">
        <v>914</v>
      </c>
      <c r="D96" s="419"/>
      <c r="E96" s="415" t="s">
        <v>31</v>
      </c>
      <c r="F96" s="437">
        <v>6</v>
      </c>
      <c r="G96" s="386"/>
      <c r="H96" s="266"/>
      <c r="I96" s="386"/>
    </row>
    <row r="97" s="286" customFormat="1" customHeight="1" spans="1:9">
      <c r="A97" s="267">
        <v>4</v>
      </c>
      <c r="B97" s="417" t="s">
        <v>915</v>
      </c>
      <c r="C97" s="419" t="s">
        <v>916</v>
      </c>
      <c r="D97" s="419"/>
      <c r="E97" s="415" t="s">
        <v>31</v>
      </c>
      <c r="F97" s="437">
        <v>2</v>
      </c>
      <c r="G97" s="386"/>
      <c r="H97" s="266"/>
      <c r="I97" s="386"/>
    </row>
    <row r="98" s="286" customFormat="1" customHeight="1" spans="1:9">
      <c r="A98" s="267">
        <v>5</v>
      </c>
      <c r="B98" s="417" t="s">
        <v>845</v>
      </c>
      <c r="C98" s="419" t="s">
        <v>917</v>
      </c>
      <c r="D98" s="419"/>
      <c r="E98" s="415" t="s">
        <v>31</v>
      </c>
      <c r="F98" s="437">
        <v>3</v>
      </c>
      <c r="G98" s="386"/>
      <c r="H98" s="266"/>
      <c r="I98" s="386"/>
    </row>
    <row r="99" s="286" customFormat="1" customHeight="1" spans="1:9">
      <c r="A99" s="267">
        <v>6</v>
      </c>
      <c r="B99" s="417" t="s">
        <v>918</v>
      </c>
      <c r="C99" s="419" t="s">
        <v>919</v>
      </c>
      <c r="D99" s="419"/>
      <c r="E99" s="415" t="s">
        <v>31</v>
      </c>
      <c r="F99" s="437">
        <v>2</v>
      </c>
      <c r="G99" s="386"/>
      <c r="H99" s="266"/>
      <c r="I99" s="386"/>
    </row>
    <row r="100" s="286" customFormat="1" customHeight="1" spans="1:9">
      <c r="A100" s="267">
        <v>7</v>
      </c>
      <c r="B100" s="417" t="s">
        <v>918</v>
      </c>
      <c r="C100" s="419" t="s">
        <v>920</v>
      </c>
      <c r="D100" s="419"/>
      <c r="E100" s="415" t="s">
        <v>31</v>
      </c>
      <c r="F100" s="437">
        <v>1</v>
      </c>
      <c r="G100" s="386"/>
      <c r="H100" s="266"/>
      <c r="I100" s="386"/>
    </row>
    <row r="101" s="286" customFormat="1" customHeight="1" spans="1:9">
      <c r="A101" s="267">
        <v>8</v>
      </c>
      <c r="B101" s="417" t="s">
        <v>918</v>
      </c>
      <c r="C101" s="419" t="s">
        <v>921</v>
      </c>
      <c r="D101" s="419"/>
      <c r="E101" s="415" t="s">
        <v>31</v>
      </c>
      <c r="F101" s="437">
        <v>1</v>
      </c>
      <c r="G101" s="386"/>
      <c r="H101" s="266"/>
      <c r="I101" s="386"/>
    </row>
    <row r="102" s="286" customFormat="1" customHeight="1" spans="1:9">
      <c r="A102" s="267">
        <v>9</v>
      </c>
      <c r="B102" s="417" t="s">
        <v>922</v>
      </c>
      <c r="C102" s="419" t="s">
        <v>923</v>
      </c>
      <c r="D102" s="419"/>
      <c r="E102" s="415" t="s">
        <v>31</v>
      </c>
      <c r="F102" s="437">
        <v>2</v>
      </c>
      <c r="G102" s="386"/>
      <c r="H102" s="266"/>
      <c r="I102" s="386"/>
    </row>
    <row r="103" s="286" customFormat="1" customHeight="1" spans="1:9">
      <c r="A103" s="267">
        <v>10</v>
      </c>
      <c r="B103" s="417" t="s">
        <v>924</v>
      </c>
      <c r="C103" s="419" t="s">
        <v>925</v>
      </c>
      <c r="D103" s="419"/>
      <c r="E103" s="415" t="s">
        <v>31</v>
      </c>
      <c r="F103" s="437">
        <v>2</v>
      </c>
      <c r="G103" s="386"/>
      <c r="H103" s="266"/>
      <c r="I103" s="386"/>
    </row>
    <row r="104" s="286" customFormat="1" customHeight="1" spans="1:9">
      <c r="A104" s="267">
        <v>11</v>
      </c>
      <c r="B104" s="417" t="s">
        <v>924</v>
      </c>
      <c r="C104" s="419" t="s">
        <v>926</v>
      </c>
      <c r="D104" s="419"/>
      <c r="E104" s="415" t="s">
        <v>31</v>
      </c>
      <c r="F104" s="437">
        <v>2</v>
      </c>
      <c r="G104" s="386"/>
      <c r="H104" s="266"/>
      <c r="I104" s="386"/>
    </row>
    <row r="105" s="286" customFormat="1" customHeight="1" spans="1:9">
      <c r="A105" s="267">
        <v>12</v>
      </c>
      <c r="B105" s="417" t="s">
        <v>924</v>
      </c>
      <c r="C105" s="419" t="s">
        <v>927</v>
      </c>
      <c r="D105" s="419"/>
      <c r="E105" s="415" t="s">
        <v>31</v>
      </c>
      <c r="F105" s="437">
        <v>2</v>
      </c>
      <c r="G105" s="386"/>
      <c r="H105" s="266"/>
      <c r="I105" s="386"/>
    </row>
    <row r="106" s="286" customFormat="1" customHeight="1" spans="1:9">
      <c r="A106" s="267">
        <v>13</v>
      </c>
      <c r="B106" s="417" t="s">
        <v>928</v>
      </c>
      <c r="C106" s="419" t="s">
        <v>929</v>
      </c>
      <c r="D106" s="419"/>
      <c r="E106" s="415" t="s">
        <v>31</v>
      </c>
      <c r="F106" s="437">
        <v>4</v>
      </c>
      <c r="G106" s="386"/>
      <c r="H106" s="266"/>
      <c r="I106" s="386"/>
    </row>
    <row r="107" s="286" customFormat="1" customHeight="1" spans="1:9">
      <c r="A107" s="267">
        <v>14</v>
      </c>
      <c r="B107" s="417" t="s">
        <v>855</v>
      </c>
      <c r="C107" s="419" t="s">
        <v>856</v>
      </c>
      <c r="D107" s="419"/>
      <c r="E107" s="415" t="s">
        <v>31</v>
      </c>
      <c r="F107" s="437">
        <v>8</v>
      </c>
      <c r="G107" s="386"/>
      <c r="H107" s="266"/>
      <c r="I107" s="386"/>
    </row>
    <row r="108" s="286" customFormat="1" customHeight="1" spans="1:9">
      <c r="A108" s="267">
        <v>15</v>
      </c>
      <c r="B108" s="417" t="s">
        <v>855</v>
      </c>
      <c r="C108" s="419" t="s">
        <v>930</v>
      </c>
      <c r="D108" s="419"/>
      <c r="E108" s="415" t="s">
        <v>31</v>
      </c>
      <c r="F108" s="437">
        <v>2</v>
      </c>
      <c r="G108" s="386"/>
      <c r="H108" s="266"/>
      <c r="I108" s="386"/>
    </row>
    <row r="109" s="286" customFormat="1" customHeight="1" spans="1:9">
      <c r="A109" s="267">
        <v>16</v>
      </c>
      <c r="B109" s="417" t="s">
        <v>931</v>
      </c>
      <c r="C109" s="419" t="s">
        <v>932</v>
      </c>
      <c r="D109" s="419"/>
      <c r="E109" s="415" t="s">
        <v>31</v>
      </c>
      <c r="F109" s="437">
        <v>1</v>
      </c>
      <c r="G109" s="386"/>
      <c r="H109" s="266"/>
      <c r="I109" s="386"/>
    </row>
    <row r="110" s="286" customFormat="1" customHeight="1" spans="1:9">
      <c r="A110" s="267">
        <v>17</v>
      </c>
      <c r="B110" s="417" t="s">
        <v>933</v>
      </c>
      <c r="C110" s="419" t="s">
        <v>934</v>
      </c>
      <c r="D110" s="419"/>
      <c r="E110" s="415" t="s">
        <v>31</v>
      </c>
      <c r="F110" s="437">
        <v>1</v>
      </c>
      <c r="G110" s="386"/>
      <c r="H110" s="266"/>
      <c r="I110" s="386"/>
    </row>
    <row r="111" s="286" customFormat="1" customHeight="1" spans="1:9">
      <c r="A111" s="267">
        <v>18</v>
      </c>
      <c r="B111" s="417" t="s">
        <v>833</v>
      </c>
      <c r="C111" s="419" t="s">
        <v>935</v>
      </c>
      <c r="D111" s="419"/>
      <c r="E111" s="415" t="s">
        <v>31</v>
      </c>
      <c r="F111" s="437">
        <v>26</v>
      </c>
      <c r="G111" s="386"/>
      <c r="H111" s="266"/>
      <c r="I111" s="386"/>
    </row>
    <row r="112" s="286" customFormat="1" customHeight="1" spans="1:9">
      <c r="A112" s="267">
        <v>19</v>
      </c>
      <c r="B112" s="417" t="s">
        <v>860</v>
      </c>
      <c r="C112" s="419" t="s">
        <v>936</v>
      </c>
      <c r="D112" s="419"/>
      <c r="E112" s="415" t="s">
        <v>837</v>
      </c>
      <c r="F112" s="437">
        <v>1</v>
      </c>
      <c r="G112" s="386"/>
      <c r="H112" s="266"/>
      <c r="I112" s="386"/>
    </row>
    <row r="113" s="286" customFormat="1" customHeight="1" spans="1:9">
      <c r="A113" s="267">
        <v>20</v>
      </c>
      <c r="B113" s="417" t="s">
        <v>860</v>
      </c>
      <c r="C113" s="419" t="s">
        <v>937</v>
      </c>
      <c r="D113" s="419"/>
      <c r="E113" s="415" t="s">
        <v>31</v>
      </c>
      <c r="F113" s="437">
        <v>53</v>
      </c>
      <c r="G113" s="386"/>
      <c r="H113" s="266"/>
      <c r="I113" s="386"/>
    </row>
    <row r="114" s="286" customFormat="1" customHeight="1" spans="1:9">
      <c r="A114" s="267">
        <v>21</v>
      </c>
      <c r="B114" s="417" t="s">
        <v>862</v>
      </c>
      <c r="C114" s="419" t="s">
        <v>938</v>
      </c>
      <c r="D114" s="419"/>
      <c r="E114" s="415" t="s">
        <v>864</v>
      </c>
      <c r="F114" s="437">
        <v>18</v>
      </c>
      <c r="G114" s="386"/>
      <c r="H114" s="266"/>
      <c r="I114" s="386"/>
    </row>
    <row r="115" s="286" customFormat="1" customHeight="1" spans="1:9">
      <c r="A115" s="267">
        <v>22</v>
      </c>
      <c r="B115" s="417" t="s">
        <v>862</v>
      </c>
      <c r="C115" s="419" t="s">
        <v>939</v>
      </c>
      <c r="D115" s="419"/>
      <c r="E115" s="415" t="s">
        <v>864</v>
      </c>
      <c r="F115" s="437">
        <v>12</v>
      </c>
      <c r="G115" s="386"/>
      <c r="H115" s="266"/>
      <c r="I115" s="386"/>
    </row>
    <row r="116" s="286" customFormat="1" customHeight="1" spans="1:9">
      <c r="A116" s="267">
        <v>23</v>
      </c>
      <c r="B116" s="417" t="s">
        <v>881</v>
      </c>
      <c r="C116" s="419" t="s">
        <v>940</v>
      </c>
      <c r="D116" s="419"/>
      <c r="E116" s="415" t="s">
        <v>864</v>
      </c>
      <c r="F116" s="437">
        <v>1</v>
      </c>
      <c r="G116" s="386"/>
      <c r="H116" s="266"/>
      <c r="I116" s="386"/>
    </row>
    <row r="117" s="286" customFormat="1" customHeight="1" spans="1:9">
      <c r="A117" s="267">
        <v>24</v>
      </c>
      <c r="B117" s="417" t="s">
        <v>881</v>
      </c>
      <c r="C117" s="419" t="s">
        <v>941</v>
      </c>
      <c r="D117" s="419"/>
      <c r="E117" s="415" t="s">
        <v>864</v>
      </c>
      <c r="F117" s="437">
        <v>13</v>
      </c>
      <c r="G117" s="386"/>
      <c r="H117" s="266"/>
      <c r="I117" s="386"/>
    </row>
    <row r="118" s="286" customFormat="1" customHeight="1" spans="1:9">
      <c r="A118" s="267">
        <v>25</v>
      </c>
      <c r="B118" s="417" t="s">
        <v>884</v>
      </c>
      <c r="C118" s="419" t="s">
        <v>942</v>
      </c>
      <c r="D118" s="419"/>
      <c r="E118" s="415" t="s">
        <v>31</v>
      </c>
      <c r="F118" s="437">
        <v>1</v>
      </c>
      <c r="G118" s="386"/>
      <c r="H118" s="266"/>
      <c r="I118" s="386"/>
    </row>
    <row r="119" s="286" customFormat="1" customHeight="1" spans="1:9">
      <c r="A119" s="267">
        <v>26</v>
      </c>
      <c r="B119" s="417" t="s">
        <v>884</v>
      </c>
      <c r="C119" s="419" t="s">
        <v>943</v>
      </c>
      <c r="D119" s="419"/>
      <c r="E119" s="415" t="s">
        <v>31</v>
      </c>
      <c r="F119" s="437">
        <v>2</v>
      </c>
      <c r="G119" s="386"/>
      <c r="H119" s="266"/>
      <c r="I119" s="386"/>
    </row>
    <row r="120" s="286" customFormat="1" customHeight="1" spans="1:9">
      <c r="A120" s="267">
        <v>27</v>
      </c>
      <c r="B120" s="417" t="s">
        <v>886</v>
      </c>
      <c r="C120" s="419" t="s">
        <v>944</v>
      </c>
      <c r="D120" s="419"/>
      <c r="E120" s="415" t="s">
        <v>31</v>
      </c>
      <c r="F120" s="437">
        <v>6</v>
      </c>
      <c r="G120" s="386"/>
      <c r="H120" s="266"/>
      <c r="I120" s="386"/>
    </row>
    <row r="121" s="286" customFormat="1" customHeight="1" spans="1:9">
      <c r="A121" s="267">
        <v>28</v>
      </c>
      <c r="B121" s="417" t="s">
        <v>889</v>
      </c>
      <c r="C121" s="419" t="s">
        <v>945</v>
      </c>
      <c r="D121" s="419"/>
      <c r="E121" s="415" t="s">
        <v>31</v>
      </c>
      <c r="F121" s="437">
        <v>2</v>
      </c>
      <c r="G121" s="386"/>
      <c r="H121" s="266"/>
      <c r="I121" s="386"/>
    </row>
    <row r="122" s="286" customFormat="1" customHeight="1" spans="1:9">
      <c r="A122" s="267">
        <v>29</v>
      </c>
      <c r="B122" s="417" t="s">
        <v>889</v>
      </c>
      <c r="C122" s="419" t="s">
        <v>946</v>
      </c>
      <c r="D122" s="419"/>
      <c r="E122" s="415" t="s">
        <v>31</v>
      </c>
      <c r="F122" s="437">
        <v>2</v>
      </c>
      <c r="G122" s="386"/>
      <c r="H122" s="266"/>
      <c r="I122" s="386"/>
    </row>
    <row r="123" s="286" customFormat="1" customHeight="1" spans="1:9">
      <c r="A123" s="267">
        <v>30</v>
      </c>
      <c r="B123" s="417" t="s">
        <v>884</v>
      </c>
      <c r="C123" s="419" t="s">
        <v>947</v>
      </c>
      <c r="D123" s="419"/>
      <c r="E123" s="415" t="s">
        <v>31</v>
      </c>
      <c r="F123" s="437">
        <v>3</v>
      </c>
      <c r="G123" s="386"/>
      <c r="H123" s="266"/>
      <c r="I123" s="386"/>
    </row>
    <row r="124" s="286" customFormat="1" customHeight="1" spans="1:9">
      <c r="A124" s="267">
        <v>31</v>
      </c>
      <c r="B124" s="417" t="s">
        <v>884</v>
      </c>
      <c r="C124" s="419" t="s">
        <v>948</v>
      </c>
      <c r="D124" s="419"/>
      <c r="E124" s="415" t="s">
        <v>31</v>
      </c>
      <c r="F124" s="437">
        <v>2</v>
      </c>
      <c r="G124" s="386"/>
      <c r="H124" s="266"/>
      <c r="I124" s="386"/>
    </row>
    <row r="125" s="286" customFormat="1" customHeight="1" spans="1:9">
      <c r="A125" s="267">
        <v>32</v>
      </c>
      <c r="B125" s="417" t="s">
        <v>904</v>
      </c>
      <c r="C125" s="419" t="s">
        <v>949</v>
      </c>
      <c r="D125" s="419"/>
      <c r="E125" s="415" t="s">
        <v>31</v>
      </c>
      <c r="F125" s="437">
        <v>1</v>
      </c>
      <c r="G125" s="386"/>
      <c r="H125" s="266"/>
      <c r="I125" s="386"/>
    </row>
    <row r="126" s="286" customFormat="1" customHeight="1" spans="1:9">
      <c r="A126" s="267">
        <v>33</v>
      </c>
      <c r="B126" s="417" t="s">
        <v>904</v>
      </c>
      <c r="C126" s="419" t="s">
        <v>950</v>
      </c>
      <c r="D126" s="419"/>
      <c r="E126" s="415" t="s">
        <v>31</v>
      </c>
      <c r="F126" s="437">
        <v>1</v>
      </c>
      <c r="G126" s="386"/>
      <c r="H126" s="266"/>
      <c r="I126" s="386"/>
    </row>
    <row r="127" s="286" customFormat="1" customHeight="1" spans="1:9">
      <c r="A127" s="267">
        <v>34</v>
      </c>
      <c r="B127" s="417" t="s">
        <v>951</v>
      </c>
      <c r="C127" s="419" t="s">
        <v>952</v>
      </c>
      <c r="D127" s="419"/>
      <c r="E127" s="415" t="s">
        <v>31</v>
      </c>
      <c r="F127" s="437">
        <v>2</v>
      </c>
      <c r="G127" s="386"/>
      <c r="H127" s="266"/>
      <c r="I127" s="386"/>
    </row>
    <row r="128" s="286" customFormat="1" customHeight="1" spans="1:9">
      <c r="A128" s="267">
        <v>35</v>
      </c>
      <c r="B128" s="417" t="s">
        <v>951</v>
      </c>
      <c r="C128" s="419" t="s">
        <v>953</v>
      </c>
      <c r="D128" s="419"/>
      <c r="E128" s="415" t="s">
        <v>31</v>
      </c>
      <c r="F128" s="437">
        <v>2</v>
      </c>
      <c r="G128" s="386"/>
      <c r="H128" s="266"/>
      <c r="I128" s="386"/>
    </row>
    <row r="129" s="286" customFormat="1" customHeight="1" spans="1:9">
      <c r="A129" s="267">
        <v>36</v>
      </c>
      <c r="B129" s="417" t="s">
        <v>904</v>
      </c>
      <c r="C129" s="419" t="s">
        <v>954</v>
      </c>
      <c r="D129" s="419"/>
      <c r="E129" s="415" t="s">
        <v>31</v>
      </c>
      <c r="F129" s="437">
        <v>2</v>
      </c>
      <c r="G129" s="386"/>
      <c r="H129" s="266"/>
      <c r="I129" s="386"/>
    </row>
    <row r="130" s="286" customFormat="1" customHeight="1" spans="1:9">
      <c r="A130" s="267">
        <v>37</v>
      </c>
      <c r="B130" s="417" t="s">
        <v>955</v>
      </c>
      <c r="C130" s="419" t="s">
        <v>956</v>
      </c>
      <c r="D130" s="419"/>
      <c r="E130" s="415" t="s">
        <v>31</v>
      </c>
      <c r="F130" s="437">
        <v>1</v>
      </c>
      <c r="G130" s="386"/>
      <c r="H130" s="266"/>
      <c r="I130" s="386"/>
    </row>
    <row r="131" s="286" customFormat="1" customHeight="1" spans="1:9">
      <c r="A131" s="267">
        <v>0</v>
      </c>
      <c r="B131" s="417"/>
      <c r="C131" s="418" t="s">
        <v>957</v>
      </c>
      <c r="D131" s="418"/>
      <c r="E131" s="415"/>
      <c r="F131" s="416"/>
      <c r="G131" s="386"/>
      <c r="H131" s="266"/>
      <c r="I131" s="386"/>
    </row>
    <row r="132" s="286" customFormat="1" customHeight="1" spans="1:9">
      <c r="A132" s="267">
        <v>1</v>
      </c>
      <c r="B132" s="417" t="s">
        <v>830</v>
      </c>
      <c r="C132" s="419" t="s">
        <v>831</v>
      </c>
      <c r="D132" s="419"/>
      <c r="E132" s="415" t="s">
        <v>31</v>
      </c>
      <c r="F132" s="416">
        <v>10</v>
      </c>
      <c r="G132" s="386"/>
      <c r="H132" s="266"/>
      <c r="I132" s="386"/>
    </row>
    <row r="133" s="286" customFormat="1" customHeight="1" spans="1:9">
      <c r="A133" s="267">
        <v>2</v>
      </c>
      <c r="B133" s="417" t="s">
        <v>830</v>
      </c>
      <c r="C133" s="419" t="s">
        <v>832</v>
      </c>
      <c r="D133" s="419"/>
      <c r="E133" s="415" t="s">
        <v>31</v>
      </c>
      <c r="F133" s="416">
        <v>77</v>
      </c>
      <c r="G133" s="386"/>
      <c r="H133" s="266"/>
      <c r="I133" s="386"/>
    </row>
    <row r="134" s="286" customFormat="1" customHeight="1" spans="1:9">
      <c r="A134" s="267">
        <v>3</v>
      </c>
      <c r="B134" s="417" t="s">
        <v>913</v>
      </c>
      <c r="C134" s="419" t="s">
        <v>958</v>
      </c>
      <c r="D134" s="419"/>
      <c r="E134" s="415" t="s">
        <v>31</v>
      </c>
      <c r="F134" s="416">
        <v>2</v>
      </c>
      <c r="G134" s="386"/>
      <c r="H134" s="266"/>
      <c r="I134" s="386"/>
    </row>
    <row r="135" s="286" customFormat="1" customHeight="1" spans="1:9">
      <c r="A135" s="267">
        <v>4</v>
      </c>
      <c r="B135" s="417" t="s">
        <v>838</v>
      </c>
      <c r="C135" s="419" t="s">
        <v>959</v>
      </c>
      <c r="D135" s="419"/>
      <c r="E135" s="415" t="s">
        <v>31</v>
      </c>
      <c r="F135" s="416">
        <v>2</v>
      </c>
      <c r="G135" s="386"/>
      <c r="H135" s="266"/>
      <c r="I135" s="386"/>
    </row>
    <row r="136" s="286" customFormat="1" customHeight="1" spans="1:9">
      <c r="A136" s="267">
        <v>5</v>
      </c>
      <c r="B136" s="417" t="s">
        <v>848</v>
      </c>
      <c r="C136" s="419" t="s">
        <v>960</v>
      </c>
      <c r="D136" s="419"/>
      <c r="E136" s="415" t="s">
        <v>31</v>
      </c>
      <c r="F136" s="416">
        <v>2</v>
      </c>
      <c r="G136" s="386"/>
      <c r="H136" s="266"/>
      <c r="I136" s="386"/>
    </row>
    <row r="137" s="286" customFormat="1" customHeight="1" spans="1:9">
      <c r="A137" s="267">
        <v>6</v>
      </c>
      <c r="B137" s="417" t="s">
        <v>848</v>
      </c>
      <c r="C137" s="419" t="s">
        <v>961</v>
      </c>
      <c r="D137" s="419"/>
      <c r="E137" s="415" t="s">
        <v>31</v>
      </c>
      <c r="F137" s="416">
        <v>2</v>
      </c>
      <c r="G137" s="386"/>
      <c r="H137" s="266"/>
      <c r="I137" s="386"/>
    </row>
    <row r="138" s="286" customFormat="1" customHeight="1" spans="1:9">
      <c r="A138" s="267">
        <v>7</v>
      </c>
      <c r="B138" s="417" t="s">
        <v>848</v>
      </c>
      <c r="C138" s="419" t="s">
        <v>962</v>
      </c>
      <c r="D138" s="419"/>
      <c r="E138" s="415" t="s">
        <v>31</v>
      </c>
      <c r="F138" s="416">
        <v>3</v>
      </c>
      <c r="G138" s="386"/>
      <c r="H138" s="266"/>
      <c r="I138" s="386"/>
    </row>
    <row r="139" s="286" customFormat="1" customHeight="1" spans="1:9">
      <c r="A139" s="267">
        <v>8</v>
      </c>
      <c r="B139" s="417" t="s">
        <v>848</v>
      </c>
      <c r="C139" s="419" t="s">
        <v>963</v>
      </c>
      <c r="D139" s="419"/>
      <c r="E139" s="415" t="s">
        <v>31</v>
      </c>
      <c r="F139" s="416">
        <v>4</v>
      </c>
      <c r="G139" s="386"/>
      <c r="H139" s="266"/>
      <c r="I139" s="386"/>
    </row>
    <row r="140" s="286" customFormat="1" customHeight="1" spans="1:9">
      <c r="A140" s="267">
        <v>9</v>
      </c>
      <c r="B140" s="417" t="s">
        <v>848</v>
      </c>
      <c r="C140" s="419" t="s">
        <v>964</v>
      </c>
      <c r="D140" s="419"/>
      <c r="E140" s="415" t="s">
        <v>31</v>
      </c>
      <c r="F140" s="416">
        <v>2</v>
      </c>
      <c r="G140" s="386"/>
      <c r="H140" s="266"/>
      <c r="I140" s="386"/>
    </row>
    <row r="141" s="286" customFormat="1" customHeight="1" spans="1:9">
      <c r="A141" s="267">
        <v>10</v>
      </c>
      <c r="B141" s="417" t="s">
        <v>848</v>
      </c>
      <c r="C141" s="419" t="s">
        <v>965</v>
      </c>
      <c r="D141" s="419"/>
      <c r="E141" s="415" t="s">
        <v>31</v>
      </c>
      <c r="F141" s="416">
        <v>2</v>
      </c>
      <c r="G141" s="386"/>
      <c r="H141" s="266"/>
      <c r="I141" s="386"/>
    </row>
    <row r="142" s="286" customFormat="1" customHeight="1" spans="1:9">
      <c r="A142" s="267">
        <v>11</v>
      </c>
      <c r="B142" s="417" t="s">
        <v>966</v>
      </c>
      <c r="C142" s="419" t="s">
        <v>967</v>
      </c>
      <c r="D142" s="419"/>
      <c r="E142" s="415" t="s">
        <v>31</v>
      </c>
      <c r="F142" s="416">
        <v>1</v>
      </c>
      <c r="G142" s="386"/>
      <c r="H142" s="266"/>
      <c r="I142" s="386"/>
    </row>
    <row r="143" s="286" customFormat="1" customHeight="1" spans="1:9">
      <c r="A143" s="267">
        <v>12</v>
      </c>
      <c r="B143" s="417" t="s">
        <v>966</v>
      </c>
      <c r="C143" s="419" t="s">
        <v>968</v>
      </c>
      <c r="D143" s="419"/>
      <c r="E143" s="415" t="s">
        <v>31</v>
      </c>
      <c r="F143" s="427">
        <v>2</v>
      </c>
      <c r="G143" s="386"/>
      <c r="H143" s="266"/>
      <c r="I143" s="386"/>
    </row>
    <row r="144" s="286" customFormat="1" customHeight="1" spans="1:9">
      <c r="A144" s="267">
        <v>13</v>
      </c>
      <c r="B144" s="417" t="s">
        <v>842</v>
      </c>
      <c r="C144" s="419" t="s">
        <v>969</v>
      </c>
      <c r="D144" s="419"/>
      <c r="E144" s="415" t="s">
        <v>31</v>
      </c>
      <c r="F144" s="427">
        <v>1</v>
      </c>
      <c r="G144" s="386"/>
      <c r="H144" s="266"/>
      <c r="I144" s="386"/>
    </row>
    <row r="145" s="286" customFormat="1" customHeight="1" spans="1:9">
      <c r="A145" s="267">
        <v>14</v>
      </c>
      <c r="B145" s="417" t="s">
        <v>842</v>
      </c>
      <c r="C145" s="419" t="s">
        <v>970</v>
      </c>
      <c r="D145" s="419"/>
      <c r="E145" s="415" t="s">
        <v>31</v>
      </c>
      <c r="F145" s="427">
        <v>1</v>
      </c>
      <c r="G145" s="386"/>
      <c r="H145" s="266"/>
      <c r="I145" s="386"/>
    </row>
    <row r="146" s="286" customFormat="1" customHeight="1" spans="1:9">
      <c r="A146" s="267">
        <v>15</v>
      </c>
      <c r="B146" s="417" t="s">
        <v>842</v>
      </c>
      <c r="C146" s="419" t="s">
        <v>971</v>
      </c>
      <c r="D146" s="419"/>
      <c r="E146" s="415" t="s">
        <v>31</v>
      </c>
      <c r="F146" s="427">
        <v>2</v>
      </c>
      <c r="G146" s="386"/>
      <c r="H146" s="266"/>
      <c r="I146" s="386"/>
    </row>
    <row r="147" s="286" customFormat="1" customHeight="1" spans="1:9">
      <c r="A147" s="267">
        <v>16</v>
      </c>
      <c r="B147" s="417" t="s">
        <v>924</v>
      </c>
      <c r="C147" s="419" t="s">
        <v>972</v>
      </c>
      <c r="D147" s="419"/>
      <c r="E147" s="415" t="s">
        <v>31</v>
      </c>
      <c r="F147" s="427">
        <v>1</v>
      </c>
      <c r="G147" s="386"/>
      <c r="H147" s="266"/>
      <c r="I147" s="386"/>
    </row>
    <row r="148" s="286" customFormat="1" customHeight="1" spans="1:9">
      <c r="A148" s="267">
        <v>17</v>
      </c>
      <c r="B148" s="417" t="s">
        <v>922</v>
      </c>
      <c r="C148" s="419" t="s">
        <v>973</v>
      </c>
      <c r="D148" s="419"/>
      <c r="E148" s="415" t="s">
        <v>31</v>
      </c>
      <c r="F148" s="427">
        <v>2</v>
      </c>
      <c r="G148" s="386"/>
      <c r="H148" s="266"/>
      <c r="I148" s="386"/>
    </row>
    <row r="149" s="286" customFormat="1" customHeight="1" spans="1:9">
      <c r="A149" s="267">
        <v>18</v>
      </c>
      <c r="B149" s="417" t="s">
        <v>928</v>
      </c>
      <c r="C149" s="419" t="s">
        <v>974</v>
      </c>
      <c r="D149" s="419"/>
      <c r="E149" s="415" t="s">
        <v>31</v>
      </c>
      <c r="F149" s="427">
        <v>1</v>
      </c>
      <c r="G149" s="386"/>
      <c r="H149" s="266"/>
      <c r="I149" s="386"/>
    </row>
    <row r="150" s="286" customFormat="1" customHeight="1" spans="1:9">
      <c r="A150" s="267">
        <v>19</v>
      </c>
      <c r="B150" s="417" t="s">
        <v>928</v>
      </c>
      <c r="C150" s="419" t="s">
        <v>975</v>
      </c>
      <c r="D150" s="419"/>
      <c r="E150" s="415" t="s">
        <v>31</v>
      </c>
      <c r="F150" s="427">
        <v>1</v>
      </c>
      <c r="G150" s="386"/>
      <c r="H150" s="266"/>
      <c r="I150" s="386"/>
    </row>
    <row r="151" s="286" customFormat="1" customHeight="1" spans="1:9">
      <c r="A151" s="267">
        <v>20</v>
      </c>
      <c r="B151" s="417" t="s">
        <v>928</v>
      </c>
      <c r="C151" s="419" t="s">
        <v>976</v>
      </c>
      <c r="D151" s="419"/>
      <c r="E151" s="415" t="s">
        <v>31</v>
      </c>
      <c r="F151" s="427">
        <v>2</v>
      </c>
      <c r="G151" s="386"/>
      <c r="H151" s="266"/>
      <c r="I151" s="386"/>
    </row>
    <row r="152" s="286" customFormat="1" customHeight="1" spans="1:9">
      <c r="A152" s="267">
        <v>21</v>
      </c>
      <c r="B152" s="417" t="s">
        <v>928</v>
      </c>
      <c r="C152" s="419" t="s">
        <v>977</v>
      </c>
      <c r="D152" s="419"/>
      <c r="E152" s="415" t="s">
        <v>31</v>
      </c>
      <c r="F152" s="427">
        <v>1</v>
      </c>
      <c r="G152" s="386"/>
      <c r="H152" s="266"/>
      <c r="I152" s="386"/>
    </row>
    <row r="153" s="286" customFormat="1" customHeight="1" spans="1:9">
      <c r="A153" s="267">
        <v>22</v>
      </c>
      <c r="B153" s="417" t="s">
        <v>928</v>
      </c>
      <c r="C153" s="419" t="s">
        <v>929</v>
      </c>
      <c r="D153" s="419"/>
      <c r="E153" s="415" t="s">
        <v>31</v>
      </c>
      <c r="F153" s="427">
        <v>3</v>
      </c>
      <c r="G153" s="386"/>
      <c r="H153" s="266"/>
      <c r="I153" s="386"/>
    </row>
    <row r="154" s="286" customFormat="1" customHeight="1" spans="1:9">
      <c r="A154" s="267">
        <v>23</v>
      </c>
      <c r="B154" s="417" t="s">
        <v>845</v>
      </c>
      <c r="C154" s="419" t="s">
        <v>978</v>
      </c>
      <c r="D154" s="419"/>
      <c r="E154" s="415" t="s">
        <v>31</v>
      </c>
      <c r="F154" s="427">
        <v>2</v>
      </c>
      <c r="G154" s="386"/>
      <c r="H154" s="266"/>
      <c r="I154" s="386"/>
    </row>
    <row r="155" s="286" customFormat="1" customHeight="1" spans="1:9">
      <c r="A155" s="267">
        <v>24</v>
      </c>
      <c r="B155" s="417" t="s">
        <v>845</v>
      </c>
      <c r="C155" s="419" t="s">
        <v>979</v>
      </c>
      <c r="D155" s="419"/>
      <c r="E155" s="415" t="s">
        <v>31</v>
      </c>
      <c r="F155" s="427">
        <v>1</v>
      </c>
      <c r="G155" s="386"/>
      <c r="H155" s="266"/>
      <c r="I155" s="386"/>
    </row>
    <row r="156" s="286" customFormat="1" customHeight="1" spans="1:9">
      <c r="A156" s="267">
        <v>25</v>
      </c>
      <c r="B156" s="417" t="s">
        <v>845</v>
      </c>
      <c r="C156" s="419" t="s">
        <v>980</v>
      </c>
      <c r="D156" s="419"/>
      <c r="E156" s="415" t="s">
        <v>31</v>
      </c>
      <c r="F156" s="427">
        <v>1</v>
      </c>
      <c r="G156" s="386"/>
      <c r="H156" s="266"/>
      <c r="I156" s="386"/>
    </row>
    <row r="157" s="286" customFormat="1" customHeight="1" spans="1:9">
      <c r="A157" s="267">
        <v>26</v>
      </c>
      <c r="B157" s="417" t="s">
        <v>845</v>
      </c>
      <c r="C157" s="419" t="s">
        <v>981</v>
      </c>
      <c r="D157" s="419"/>
      <c r="E157" s="415" t="s">
        <v>31</v>
      </c>
      <c r="F157" s="427">
        <v>1</v>
      </c>
      <c r="G157" s="386"/>
      <c r="H157" s="266"/>
      <c r="I157" s="386"/>
    </row>
    <row r="158" s="286" customFormat="1" customHeight="1" spans="1:9">
      <c r="A158" s="267">
        <v>27</v>
      </c>
      <c r="B158" s="417" t="s">
        <v>855</v>
      </c>
      <c r="C158" s="419" t="s">
        <v>982</v>
      </c>
      <c r="D158" s="419"/>
      <c r="E158" s="415" t="s">
        <v>31</v>
      </c>
      <c r="F158" s="427">
        <v>17</v>
      </c>
      <c r="G158" s="386"/>
      <c r="H158" s="266"/>
      <c r="I158" s="386"/>
    </row>
    <row r="159" s="286" customFormat="1" customHeight="1" spans="1:9">
      <c r="A159" s="267">
        <v>28</v>
      </c>
      <c r="B159" s="417" t="s">
        <v>855</v>
      </c>
      <c r="C159" s="419" t="s">
        <v>983</v>
      </c>
      <c r="D159" s="419"/>
      <c r="E159" s="415" t="s">
        <v>31</v>
      </c>
      <c r="F159" s="427">
        <v>2</v>
      </c>
      <c r="G159" s="386"/>
      <c r="H159" s="266"/>
      <c r="I159" s="386"/>
    </row>
    <row r="160" s="286" customFormat="1" customHeight="1" spans="1:9">
      <c r="A160" s="267">
        <v>29</v>
      </c>
      <c r="B160" s="417" t="s">
        <v>931</v>
      </c>
      <c r="C160" s="419" t="s">
        <v>984</v>
      </c>
      <c r="D160" s="419"/>
      <c r="E160" s="415" t="s">
        <v>31</v>
      </c>
      <c r="F160" s="427">
        <v>3</v>
      </c>
      <c r="G160" s="386"/>
      <c r="H160" s="266"/>
      <c r="I160" s="386"/>
    </row>
    <row r="161" s="286" customFormat="1" customHeight="1" spans="1:9">
      <c r="A161" s="267">
        <v>30</v>
      </c>
      <c r="B161" s="417" t="s">
        <v>985</v>
      </c>
      <c r="C161" s="419" t="s">
        <v>986</v>
      </c>
      <c r="D161" s="419"/>
      <c r="E161" s="415" t="s">
        <v>31</v>
      </c>
      <c r="F161" s="427">
        <v>1</v>
      </c>
      <c r="G161" s="386"/>
      <c r="H161" s="266"/>
      <c r="I161" s="386"/>
    </row>
    <row r="162" s="286" customFormat="1" customHeight="1" spans="1:9">
      <c r="A162" s="267">
        <v>31</v>
      </c>
      <c r="B162" s="417" t="s">
        <v>833</v>
      </c>
      <c r="C162" s="419" t="s">
        <v>935</v>
      </c>
      <c r="D162" s="419"/>
      <c r="E162" s="415" t="s">
        <v>31</v>
      </c>
      <c r="F162" s="427">
        <v>6</v>
      </c>
      <c r="G162" s="386"/>
      <c r="H162" s="266"/>
      <c r="I162" s="386"/>
    </row>
    <row r="163" s="286" customFormat="1" customHeight="1" spans="1:9">
      <c r="A163" s="267">
        <v>32</v>
      </c>
      <c r="B163" s="417" t="s">
        <v>833</v>
      </c>
      <c r="C163" s="419" t="s">
        <v>987</v>
      </c>
      <c r="D163" s="419"/>
      <c r="E163" s="415" t="s">
        <v>31</v>
      </c>
      <c r="F163" s="427">
        <v>3</v>
      </c>
      <c r="G163" s="386"/>
      <c r="H163" s="266"/>
      <c r="I163" s="386"/>
    </row>
    <row r="164" s="286" customFormat="1" customHeight="1" spans="1:9">
      <c r="A164" s="267">
        <v>33</v>
      </c>
      <c r="B164" s="417" t="s">
        <v>833</v>
      </c>
      <c r="C164" s="419" t="s">
        <v>988</v>
      </c>
      <c r="D164" s="419"/>
      <c r="E164" s="415" t="s">
        <v>31</v>
      </c>
      <c r="F164" s="427">
        <v>4</v>
      </c>
      <c r="G164" s="386"/>
      <c r="H164" s="266"/>
      <c r="I164" s="386"/>
    </row>
    <row r="165" s="286" customFormat="1" customHeight="1" spans="1:9">
      <c r="A165" s="267">
        <v>34</v>
      </c>
      <c r="B165" s="417" t="s">
        <v>860</v>
      </c>
      <c r="C165" s="419" t="s">
        <v>989</v>
      </c>
      <c r="D165" s="419"/>
      <c r="E165" s="415" t="s">
        <v>837</v>
      </c>
      <c r="F165" s="427">
        <v>10</v>
      </c>
      <c r="G165" s="386"/>
      <c r="H165" s="266"/>
      <c r="I165" s="386"/>
    </row>
    <row r="166" s="286" customFormat="1" customHeight="1" spans="1:9">
      <c r="A166" s="267">
        <v>35</v>
      </c>
      <c r="B166" s="417" t="s">
        <v>860</v>
      </c>
      <c r="C166" s="419" t="s">
        <v>990</v>
      </c>
      <c r="D166" s="419"/>
      <c r="E166" s="415" t="s">
        <v>837</v>
      </c>
      <c r="F166" s="427">
        <v>3</v>
      </c>
      <c r="G166" s="386"/>
      <c r="H166" s="266"/>
      <c r="I166" s="386"/>
    </row>
    <row r="167" s="286" customFormat="1" customHeight="1" spans="1:9">
      <c r="A167" s="267">
        <v>36</v>
      </c>
      <c r="B167" s="417" t="s">
        <v>860</v>
      </c>
      <c r="C167" s="419" t="s">
        <v>937</v>
      </c>
      <c r="D167" s="419"/>
      <c r="E167" s="415" t="s">
        <v>837</v>
      </c>
      <c r="F167" s="427">
        <v>46</v>
      </c>
      <c r="G167" s="386"/>
      <c r="H167" s="266"/>
      <c r="I167" s="386"/>
    </row>
    <row r="168" s="286" customFormat="1" customHeight="1" spans="1:9">
      <c r="A168" s="267">
        <v>37</v>
      </c>
      <c r="B168" s="417" t="s">
        <v>860</v>
      </c>
      <c r="C168" s="419" t="s">
        <v>991</v>
      </c>
      <c r="D168" s="419"/>
      <c r="E168" s="415" t="s">
        <v>837</v>
      </c>
      <c r="F168" s="427">
        <v>7</v>
      </c>
      <c r="G168" s="386"/>
      <c r="H168" s="266"/>
      <c r="I168" s="386"/>
    </row>
    <row r="169" s="286" customFormat="1" customHeight="1" spans="1:9">
      <c r="A169" s="267">
        <v>38</v>
      </c>
      <c r="B169" s="417" t="s">
        <v>860</v>
      </c>
      <c r="C169" s="419" t="s">
        <v>992</v>
      </c>
      <c r="D169" s="419"/>
      <c r="E169" s="415" t="s">
        <v>837</v>
      </c>
      <c r="F169" s="427">
        <v>4</v>
      </c>
      <c r="G169" s="386"/>
      <c r="H169" s="266"/>
      <c r="I169" s="386"/>
    </row>
    <row r="170" s="286" customFormat="1" customHeight="1" spans="1:9">
      <c r="A170" s="267">
        <v>39</v>
      </c>
      <c r="B170" s="417" t="s">
        <v>860</v>
      </c>
      <c r="C170" s="419" t="s">
        <v>993</v>
      </c>
      <c r="D170" s="419"/>
      <c r="E170" s="415" t="s">
        <v>837</v>
      </c>
      <c r="F170" s="427">
        <v>1</v>
      </c>
      <c r="G170" s="386"/>
      <c r="H170" s="266"/>
      <c r="I170" s="386"/>
    </row>
    <row r="171" s="286" customFormat="1" customHeight="1" spans="1:9">
      <c r="A171" s="267">
        <v>40</v>
      </c>
      <c r="B171" s="417" t="s">
        <v>862</v>
      </c>
      <c r="C171" s="419" t="s">
        <v>994</v>
      </c>
      <c r="D171" s="419"/>
      <c r="E171" s="415" t="s">
        <v>864</v>
      </c>
      <c r="F171" s="427">
        <v>4</v>
      </c>
      <c r="G171" s="386"/>
      <c r="H171" s="266"/>
      <c r="I171" s="386"/>
    </row>
    <row r="172" s="286" customFormat="1" customHeight="1" spans="1:9">
      <c r="A172" s="267">
        <v>41</v>
      </c>
      <c r="B172" s="417" t="s">
        <v>862</v>
      </c>
      <c r="C172" s="419" t="s">
        <v>939</v>
      </c>
      <c r="D172" s="419"/>
      <c r="E172" s="415" t="s">
        <v>864</v>
      </c>
      <c r="F172" s="427">
        <v>10</v>
      </c>
      <c r="G172" s="386"/>
      <c r="H172" s="266"/>
      <c r="I172" s="386"/>
    </row>
    <row r="173" s="286" customFormat="1" customHeight="1" spans="1:9">
      <c r="A173" s="267">
        <v>42</v>
      </c>
      <c r="B173" s="417" t="s">
        <v>862</v>
      </c>
      <c r="C173" s="419" t="s">
        <v>995</v>
      </c>
      <c r="D173" s="419"/>
      <c r="E173" s="415" t="s">
        <v>864</v>
      </c>
      <c r="F173" s="427">
        <v>1</v>
      </c>
      <c r="G173" s="386"/>
      <c r="H173" s="266"/>
      <c r="I173" s="386"/>
    </row>
    <row r="174" s="286" customFormat="1" customHeight="1" spans="1:9">
      <c r="A174" s="267">
        <v>43</v>
      </c>
      <c r="B174" s="417" t="s">
        <v>862</v>
      </c>
      <c r="C174" s="419" t="s">
        <v>996</v>
      </c>
      <c r="D174" s="419"/>
      <c r="E174" s="415" t="s">
        <v>864</v>
      </c>
      <c r="F174" s="427">
        <v>29</v>
      </c>
      <c r="G174" s="386"/>
      <c r="H174" s="266"/>
      <c r="I174" s="386"/>
    </row>
    <row r="175" s="286" customFormat="1" customHeight="1" spans="1:9">
      <c r="A175" s="267">
        <v>44</v>
      </c>
      <c r="B175" s="417" t="s">
        <v>862</v>
      </c>
      <c r="C175" s="419" t="s">
        <v>938</v>
      </c>
      <c r="D175" s="419"/>
      <c r="E175" s="415" t="s">
        <v>864</v>
      </c>
      <c r="F175" s="427">
        <v>19</v>
      </c>
      <c r="G175" s="386"/>
      <c r="H175" s="266"/>
      <c r="I175" s="386"/>
    </row>
    <row r="176" s="286" customFormat="1" customHeight="1" spans="1:9">
      <c r="A176" s="267">
        <v>45</v>
      </c>
      <c r="B176" s="417" t="s">
        <v>881</v>
      </c>
      <c r="C176" s="419" t="s">
        <v>941</v>
      </c>
      <c r="D176" s="419"/>
      <c r="E176" s="415" t="s">
        <v>864</v>
      </c>
      <c r="F176" s="427">
        <v>16</v>
      </c>
      <c r="G176" s="386"/>
      <c r="H176" s="266"/>
      <c r="I176" s="386"/>
    </row>
    <row r="177" s="286" customFormat="1" customHeight="1" spans="1:9">
      <c r="A177" s="267">
        <v>46</v>
      </c>
      <c r="B177" s="417" t="s">
        <v>881</v>
      </c>
      <c r="C177" s="419" t="s">
        <v>941</v>
      </c>
      <c r="D177" s="419"/>
      <c r="E177" s="415" t="s">
        <v>864</v>
      </c>
      <c r="F177" s="427">
        <v>3</v>
      </c>
      <c r="G177" s="386"/>
      <c r="H177" s="266"/>
      <c r="I177" s="386"/>
    </row>
    <row r="178" s="286" customFormat="1" customHeight="1" spans="1:9">
      <c r="A178" s="267">
        <v>47</v>
      </c>
      <c r="B178" s="417" t="s">
        <v>889</v>
      </c>
      <c r="C178" s="419" t="s">
        <v>997</v>
      </c>
      <c r="D178" s="419"/>
      <c r="E178" s="415" t="s">
        <v>31</v>
      </c>
      <c r="F178" s="427">
        <v>2</v>
      </c>
      <c r="G178" s="386"/>
      <c r="H178" s="266"/>
      <c r="I178" s="386"/>
    </row>
    <row r="179" s="286" customFormat="1" customHeight="1" spans="1:9">
      <c r="A179" s="267">
        <v>48</v>
      </c>
      <c r="B179" s="417" t="s">
        <v>889</v>
      </c>
      <c r="C179" s="419" t="s">
        <v>998</v>
      </c>
      <c r="D179" s="419"/>
      <c r="E179" s="415" t="s">
        <v>31</v>
      </c>
      <c r="F179" s="427">
        <v>1</v>
      </c>
      <c r="G179" s="386"/>
      <c r="H179" s="266"/>
      <c r="I179" s="386"/>
    </row>
    <row r="180" s="286" customFormat="1" customHeight="1" spans="1:9">
      <c r="A180" s="267">
        <v>49</v>
      </c>
      <c r="B180" s="417" t="s">
        <v>889</v>
      </c>
      <c r="C180" s="419" t="s">
        <v>999</v>
      </c>
      <c r="D180" s="419"/>
      <c r="E180" s="415" t="s">
        <v>31</v>
      </c>
      <c r="F180" s="427">
        <v>2</v>
      </c>
      <c r="G180" s="386"/>
      <c r="H180" s="266"/>
      <c r="I180" s="386"/>
    </row>
    <row r="181" s="286" customFormat="1" customHeight="1" spans="1:9">
      <c r="A181" s="267">
        <v>50</v>
      </c>
      <c r="B181" s="417" t="s">
        <v>886</v>
      </c>
      <c r="C181" s="419" t="s">
        <v>1000</v>
      </c>
      <c r="D181" s="419"/>
      <c r="E181" s="415" t="s">
        <v>31</v>
      </c>
      <c r="F181" s="427">
        <v>1</v>
      </c>
      <c r="G181" s="386"/>
      <c r="H181" s="266"/>
      <c r="I181" s="386"/>
    </row>
    <row r="182" s="286" customFormat="1" customHeight="1" spans="1:9">
      <c r="A182" s="267">
        <v>51</v>
      </c>
      <c r="B182" s="417" t="s">
        <v>886</v>
      </c>
      <c r="C182" s="419" t="s">
        <v>1001</v>
      </c>
      <c r="D182" s="419"/>
      <c r="E182" s="415" t="s">
        <v>31</v>
      </c>
      <c r="F182" s="427">
        <v>1</v>
      </c>
      <c r="G182" s="386"/>
      <c r="H182" s="266"/>
      <c r="I182" s="386"/>
    </row>
    <row r="183" s="286" customFormat="1" customHeight="1" spans="1:9">
      <c r="A183" s="267">
        <v>52</v>
      </c>
      <c r="B183" s="417" t="s">
        <v>886</v>
      </c>
      <c r="C183" s="419" t="s">
        <v>1002</v>
      </c>
      <c r="D183" s="419"/>
      <c r="E183" s="415" t="s">
        <v>31</v>
      </c>
      <c r="F183" s="427">
        <v>1</v>
      </c>
      <c r="G183" s="386"/>
      <c r="H183" s="266"/>
      <c r="I183" s="386"/>
    </row>
    <row r="184" s="286" customFormat="1" customHeight="1" spans="1:9">
      <c r="A184" s="267">
        <v>53</v>
      </c>
      <c r="B184" s="417" t="s">
        <v>884</v>
      </c>
      <c r="C184" s="419" t="s">
        <v>1003</v>
      </c>
      <c r="D184" s="419"/>
      <c r="E184" s="415" t="s">
        <v>31</v>
      </c>
      <c r="F184" s="427">
        <v>2</v>
      </c>
      <c r="G184" s="386"/>
      <c r="H184" s="266"/>
      <c r="I184" s="386"/>
    </row>
    <row r="185" s="286" customFormat="1" customHeight="1" spans="1:9">
      <c r="A185" s="267">
        <v>54</v>
      </c>
      <c r="B185" s="417" t="s">
        <v>889</v>
      </c>
      <c r="C185" s="419" t="s">
        <v>1004</v>
      </c>
      <c r="D185" s="419"/>
      <c r="E185" s="415" t="s">
        <v>31</v>
      </c>
      <c r="F185" s="427">
        <v>5</v>
      </c>
      <c r="G185" s="386"/>
      <c r="H185" s="266"/>
      <c r="I185" s="386"/>
    </row>
    <row r="186" s="286" customFormat="1" customHeight="1" spans="1:9">
      <c r="A186" s="267">
        <v>55</v>
      </c>
      <c r="B186" s="417" t="s">
        <v>889</v>
      </c>
      <c r="C186" s="419" t="s">
        <v>1005</v>
      </c>
      <c r="D186" s="419"/>
      <c r="E186" s="415" t="s">
        <v>31</v>
      </c>
      <c r="F186" s="427">
        <v>1</v>
      </c>
      <c r="G186" s="386"/>
      <c r="H186" s="266"/>
      <c r="I186" s="386"/>
    </row>
    <row r="187" s="286" customFormat="1" customHeight="1" spans="1:9">
      <c r="A187" s="267">
        <v>56</v>
      </c>
      <c r="B187" s="417" t="s">
        <v>889</v>
      </c>
      <c r="C187" s="419" t="s">
        <v>1006</v>
      </c>
      <c r="D187" s="419"/>
      <c r="E187" s="415" t="s">
        <v>31</v>
      </c>
      <c r="F187" s="427">
        <v>1</v>
      </c>
      <c r="G187" s="386"/>
      <c r="H187" s="266"/>
      <c r="I187" s="386"/>
    </row>
    <row r="188" s="286" customFormat="1" customHeight="1" spans="1:9">
      <c r="A188" s="267">
        <v>57</v>
      </c>
      <c r="B188" s="417" t="s">
        <v>889</v>
      </c>
      <c r="C188" s="419" t="s">
        <v>1007</v>
      </c>
      <c r="D188" s="419"/>
      <c r="E188" s="415" t="s">
        <v>31</v>
      </c>
      <c r="F188" s="427">
        <v>1</v>
      </c>
      <c r="G188" s="386"/>
      <c r="H188" s="266"/>
      <c r="I188" s="386"/>
    </row>
    <row r="189" s="286" customFormat="1" customHeight="1" spans="1:9">
      <c r="A189" s="267">
        <v>58</v>
      </c>
      <c r="B189" s="417" t="s">
        <v>889</v>
      </c>
      <c r="C189" s="419" t="s">
        <v>1008</v>
      </c>
      <c r="D189" s="419"/>
      <c r="E189" s="415" t="s">
        <v>31</v>
      </c>
      <c r="F189" s="427">
        <v>1</v>
      </c>
      <c r="G189" s="386"/>
      <c r="H189" s="266"/>
      <c r="I189" s="386"/>
    </row>
    <row r="190" s="286" customFormat="1" customHeight="1" spans="1:9">
      <c r="A190" s="267">
        <v>59</v>
      </c>
      <c r="B190" s="417" t="s">
        <v>889</v>
      </c>
      <c r="C190" s="419" t="s">
        <v>1009</v>
      </c>
      <c r="D190" s="419"/>
      <c r="E190" s="415" t="s">
        <v>31</v>
      </c>
      <c r="F190" s="427">
        <v>2</v>
      </c>
      <c r="G190" s="386"/>
      <c r="H190" s="266"/>
      <c r="I190" s="386"/>
    </row>
    <row r="191" s="286" customFormat="1" customHeight="1" spans="1:9">
      <c r="A191" s="267">
        <v>60</v>
      </c>
      <c r="B191" s="417" t="s">
        <v>886</v>
      </c>
      <c r="C191" s="419" t="s">
        <v>1010</v>
      </c>
      <c r="D191" s="419"/>
      <c r="E191" s="415" t="s">
        <v>31</v>
      </c>
      <c r="F191" s="427">
        <v>1</v>
      </c>
      <c r="G191" s="386"/>
      <c r="H191" s="266"/>
      <c r="I191" s="386"/>
    </row>
    <row r="192" s="286" customFormat="1" customHeight="1" spans="1:9">
      <c r="A192" s="267">
        <v>61</v>
      </c>
      <c r="B192" s="417" t="s">
        <v>886</v>
      </c>
      <c r="C192" s="419" t="s">
        <v>1011</v>
      </c>
      <c r="D192" s="419"/>
      <c r="E192" s="415" t="s">
        <v>31</v>
      </c>
      <c r="F192" s="427">
        <v>3</v>
      </c>
      <c r="G192" s="386"/>
      <c r="H192" s="266"/>
      <c r="I192" s="386"/>
    </row>
    <row r="193" s="286" customFormat="1" customHeight="1" spans="1:9">
      <c r="A193" s="267">
        <v>62</v>
      </c>
      <c r="B193" s="417" t="s">
        <v>886</v>
      </c>
      <c r="C193" s="419" t="s">
        <v>1012</v>
      </c>
      <c r="D193" s="419"/>
      <c r="E193" s="415" t="s">
        <v>31</v>
      </c>
      <c r="F193" s="427">
        <v>3</v>
      </c>
      <c r="G193" s="386"/>
      <c r="H193" s="266"/>
      <c r="I193" s="386"/>
    </row>
    <row r="194" s="286" customFormat="1" customHeight="1" spans="1:9">
      <c r="A194" s="267">
        <v>63</v>
      </c>
      <c r="B194" s="417" t="s">
        <v>886</v>
      </c>
      <c r="C194" s="419" t="s">
        <v>1013</v>
      </c>
      <c r="D194" s="419"/>
      <c r="E194" s="415" t="s">
        <v>31</v>
      </c>
      <c r="F194" s="427">
        <v>1</v>
      </c>
      <c r="G194" s="386"/>
      <c r="H194" s="266"/>
      <c r="I194" s="386"/>
    </row>
    <row r="195" s="286" customFormat="1" customHeight="1" spans="1:9">
      <c r="A195" s="267">
        <v>64</v>
      </c>
      <c r="B195" s="417" t="s">
        <v>884</v>
      </c>
      <c r="C195" s="419" t="s">
        <v>1014</v>
      </c>
      <c r="D195" s="419"/>
      <c r="E195" s="415" t="s">
        <v>31</v>
      </c>
      <c r="F195" s="427">
        <v>1</v>
      </c>
      <c r="G195" s="386"/>
      <c r="H195" s="266"/>
      <c r="I195" s="386"/>
    </row>
    <row r="196" s="286" customFormat="1" customHeight="1" spans="1:9">
      <c r="A196" s="267">
        <v>65</v>
      </c>
      <c r="B196" s="417" t="s">
        <v>884</v>
      </c>
      <c r="C196" s="419" t="s">
        <v>1015</v>
      </c>
      <c r="D196" s="419"/>
      <c r="E196" s="415" t="s">
        <v>31</v>
      </c>
      <c r="F196" s="427">
        <v>1</v>
      </c>
      <c r="G196" s="386"/>
      <c r="H196" s="266"/>
      <c r="I196" s="386"/>
    </row>
    <row r="197" s="286" customFormat="1" customHeight="1" spans="1:9">
      <c r="A197" s="267">
        <v>66</v>
      </c>
      <c r="B197" s="417" t="s">
        <v>884</v>
      </c>
      <c r="C197" s="419" t="s">
        <v>1016</v>
      </c>
      <c r="D197" s="419"/>
      <c r="E197" s="415" t="s">
        <v>31</v>
      </c>
      <c r="F197" s="427">
        <v>3</v>
      </c>
      <c r="G197" s="386"/>
      <c r="H197" s="266"/>
      <c r="I197" s="386"/>
    </row>
    <row r="198" s="286" customFormat="1" customHeight="1" spans="1:9">
      <c r="A198" s="267">
        <v>67</v>
      </c>
      <c r="B198" s="417" t="s">
        <v>884</v>
      </c>
      <c r="C198" s="419" t="s">
        <v>1017</v>
      </c>
      <c r="D198" s="419"/>
      <c r="E198" s="415" t="s">
        <v>31</v>
      </c>
      <c r="F198" s="427">
        <v>2</v>
      </c>
      <c r="G198" s="386"/>
      <c r="H198" s="266"/>
      <c r="I198" s="386"/>
    </row>
    <row r="199" s="286" customFormat="1" customHeight="1" spans="1:9">
      <c r="A199" s="267">
        <v>68</v>
      </c>
      <c r="B199" s="417" t="s">
        <v>904</v>
      </c>
      <c r="C199" s="419" t="s">
        <v>1018</v>
      </c>
      <c r="D199" s="419"/>
      <c r="E199" s="415" t="s">
        <v>31</v>
      </c>
      <c r="F199" s="427">
        <v>1</v>
      </c>
      <c r="G199" s="386"/>
      <c r="H199" s="266"/>
      <c r="I199" s="386"/>
    </row>
    <row r="200" s="286" customFormat="1" customHeight="1" spans="1:9">
      <c r="A200" s="267">
        <v>69</v>
      </c>
      <c r="B200" s="417" t="s">
        <v>889</v>
      </c>
      <c r="C200" s="419" t="s">
        <v>1019</v>
      </c>
      <c r="D200" s="419"/>
      <c r="E200" s="415" t="s">
        <v>31</v>
      </c>
      <c r="F200" s="427">
        <v>1</v>
      </c>
      <c r="G200" s="386"/>
      <c r="H200" s="266"/>
      <c r="I200" s="386"/>
    </row>
    <row r="201" s="286" customFormat="1" customHeight="1" spans="1:9">
      <c r="A201" s="267">
        <v>70</v>
      </c>
      <c r="B201" s="417" t="s">
        <v>886</v>
      </c>
      <c r="C201" s="419" t="s">
        <v>1020</v>
      </c>
      <c r="D201" s="419"/>
      <c r="E201" s="415" t="s">
        <v>31</v>
      </c>
      <c r="F201" s="427">
        <v>1</v>
      </c>
      <c r="G201" s="386"/>
      <c r="H201" s="266"/>
      <c r="I201" s="386"/>
    </row>
    <row r="202" s="286" customFormat="1" customHeight="1" spans="1:9">
      <c r="A202" s="267">
        <v>71</v>
      </c>
      <c r="B202" s="417" t="s">
        <v>906</v>
      </c>
      <c r="C202" s="419" t="s">
        <v>1021</v>
      </c>
      <c r="D202" s="419"/>
      <c r="E202" s="415" t="s">
        <v>31</v>
      </c>
      <c r="F202" s="427">
        <v>1</v>
      </c>
      <c r="G202" s="386"/>
      <c r="H202" s="266"/>
      <c r="I202" s="386"/>
    </row>
    <row r="203" s="286" customFormat="1" customHeight="1" spans="1:9">
      <c r="A203" s="267">
        <v>72</v>
      </c>
      <c r="B203" s="417" t="s">
        <v>1022</v>
      </c>
      <c r="C203" s="419" t="s">
        <v>1023</v>
      </c>
      <c r="D203" s="419"/>
      <c r="E203" s="415" t="s">
        <v>31</v>
      </c>
      <c r="F203" s="427">
        <v>1</v>
      </c>
      <c r="G203" s="386"/>
      <c r="H203" s="266"/>
      <c r="I203" s="386"/>
    </row>
    <row r="204" s="286" customFormat="1" customHeight="1" spans="1:9">
      <c r="A204" s="267">
        <v>0</v>
      </c>
      <c r="B204" s="417"/>
      <c r="C204" s="418" t="s">
        <v>1024</v>
      </c>
      <c r="D204" s="418"/>
      <c r="E204" s="415"/>
      <c r="F204" s="416"/>
      <c r="G204" s="386"/>
      <c r="H204" s="266"/>
      <c r="I204" s="386"/>
    </row>
    <row r="205" s="286" customFormat="1" customHeight="1" spans="1:9">
      <c r="A205" s="267">
        <v>1</v>
      </c>
      <c r="B205" s="417" t="s">
        <v>830</v>
      </c>
      <c r="C205" s="419" t="s">
        <v>831</v>
      </c>
      <c r="D205" s="419"/>
      <c r="E205" s="415" t="s">
        <v>31</v>
      </c>
      <c r="F205" s="427">
        <v>8</v>
      </c>
      <c r="G205" s="386"/>
      <c r="H205" s="266"/>
      <c r="I205" s="386"/>
    </row>
    <row r="206" s="286" customFormat="1" customHeight="1" spans="1:9">
      <c r="A206" s="267">
        <v>2</v>
      </c>
      <c r="B206" s="417" t="s">
        <v>830</v>
      </c>
      <c r="C206" s="419" t="s">
        <v>832</v>
      </c>
      <c r="D206" s="419"/>
      <c r="E206" s="415" t="s">
        <v>31</v>
      </c>
      <c r="F206" s="427">
        <v>1</v>
      </c>
      <c r="G206" s="386"/>
      <c r="H206" s="266"/>
      <c r="I206" s="386"/>
    </row>
    <row r="207" s="286" customFormat="1" customHeight="1" spans="1:9">
      <c r="A207" s="267">
        <v>3</v>
      </c>
      <c r="B207" s="417" t="s">
        <v>913</v>
      </c>
      <c r="C207" s="419" t="s">
        <v>1025</v>
      </c>
      <c r="D207" s="419"/>
      <c r="E207" s="415" t="s">
        <v>31</v>
      </c>
      <c r="F207" s="427">
        <v>1</v>
      </c>
      <c r="G207" s="386"/>
      <c r="H207" s="266"/>
      <c r="I207" s="386"/>
    </row>
    <row r="208" s="286" customFormat="1" customHeight="1" spans="1:9">
      <c r="A208" s="267">
        <v>4</v>
      </c>
      <c r="B208" s="417" t="s">
        <v>838</v>
      </c>
      <c r="C208" s="419" t="s">
        <v>959</v>
      </c>
      <c r="D208" s="419"/>
      <c r="E208" s="415" t="s">
        <v>31</v>
      </c>
      <c r="F208" s="427">
        <v>1</v>
      </c>
      <c r="G208" s="386"/>
      <c r="H208" s="266"/>
      <c r="I208" s="386"/>
    </row>
    <row r="209" s="286" customFormat="1" customHeight="1" spans="1:9">
      <c r="A209" s="267">
        <v>5</v>
      </c>
      <c r="B209" s="417" t="s">
        <v>848</v>
      </c>
      <c r="C209" s="419" t="s">
        <v>1026</v>
      </c>
      <c r="D209" s="419"/>
      <c r="E209" s="415" t="s">
        <v>31</v>
      </c>
      <c r="F209" s="427">
        <v>1</v>
      </c>
      <c r="G209" s="386"/>
      <c r="H209" s="266"/>
      <c r="I209" s="386"/>
    </row>
    <row r="210" s="286" customFormat="1" customHeight="1" spans="1:9">
      <c r="A210" s="267">
        <v>6</v>
      </c>
      <c r="B210" s="417" t="s">
        <v>848</v>
      </c>
      <c r="C210" s="419" t="s">
        <v>850</v>
      </c>
      <c r="D210" s="419"/>
      <c r="E210" s="415" t="s">
        <v>31</v>
      </c>
      <c r="F210" s="427">
        <v>2</v>
      </c>
      <c r="G210" s="386"/>
      <c r="H210" s="266"/>
      <c r="I210" s="386"/>
    </row>
    <row r="211" s="286" customFormat="1" customHeight="1" spans="1:9">
      <c r="A211" s="267">
        <v>7</v>
      </c>
      <c r="B211" s="417" t="s">
        <v>848</v>
      </c>
      <c r="C211" s="419" t="s">
        <v>1027</v>
      </c>
      <c r="D211" s="419"/>
      <c r="E211" s="415" t="s">
        <v>31</v>
      </c>
      <c r="F211" s="427">
        <v>1</v>
      </c>
      <c r="G211" s="386"/>
      <c r="H211" s="266"/>
      <c r="I211" s="386"/>
    </row>
    <row r="212" s="286" customFormat="1" customHeight="1" spans="1:9">
      <c r="A212" s="267">
        <v>8</v>
      </c>
      <c r="B212" s="417" t="s">
        <v>833</v>
      </c>
      <c r="C212" s="419" t="s">
        <v>1028</v>
      </c>
      <c r="D212" s="419"/>
      <c r="E212" s="415" t="s">
        <v>31</v>
      </c>
      <c r="F212" s="427">
        <v>3</v>
      </c>
      <c r="G212" s="386"/>
      <c r="H212" s="266"/>
      <c r="I212" s="386"/>
    </row>
    <row r="213" s="286" customFormat="1" customHeight="1" spans="1:9">
      <c r="A213" s="267">
        <v>9</v>
      </c>
      <c r="B213" s="417" t="s">
        <v>838</v>
      </c>
      <c r="C213" s="419" t="s">
        <v>1029</v>
      </c>
      <c r="D213" s="419"/>
      <c r="E213" s="415" t="s">
        <v>31</v>
      </c>
      <c r="F213" s="427">
        <v>1</v>
      </c>
      <c r="G213" s="386"/>
      <c r="H213" s="266"/>
      <c r="I213" s="386"/>
    </row>
    <row r="214" s="286" customFormat="1" customHeight="1" spans="1:9">
      <c r="A214" s="267">
        <v>10</v>
      </c>
      <c r="B214" s="417" t="s">
        <v>835</v>
      </c>
      <c r="C214" s="419" t="s">
        <v>1030</v>
      </c>
      <c r="D214" s="419"/>
      <c r="E214" s="415" t="s">
        <v>31</v>
      </c>
      <c r="F214" s="427">
        <v>1</v>
      </c>
      <c r="G214" s="386"/>
      <c r="H214" s="266"/>
      <c r="I214" s="386"/>
    </row>
    <row r="215" s="286" customFormat="1" customHeight="1" spans="1:9">
      <c r="A215" s="267">
        <v>11</v>
      </c>
      <c r="B215" s="417" t="s">
        <v>835</v>
      </c>
      <c r="C215" s="419" t="s">
        <v>1031</v>
      </c>
      <c r="D215" s="419"/>
      <c r="E215" s="415" t="s">
        <v>31</v>
      </c>
      <c r="F215" s="427" t="s">
        <v>27</v>
      </c>
      <c r="G215" s="386"/>
      <c r="H215" s="266"/>
      <c r="I215" s="386"/>
    </row>
    <row r="216" s="286" customFormat="1" customHeight="1" spans="1:9">
      <c r="A216" s="267">
        <v>12</v>
      </c>
      <c r="B216" s="417" t="s">
        <v>928</v>
      </c>
      <c r="C216" s="419" t="s">
        <v>975</v>
      </c>
      <c r="D216" s="419"/>
      <c r="E216" s="415" t="s">
        <v>31</v>
      </c>
      <c r="F216" s="427">
        <v>4</v>
      </c>
      <c r="G216" s="386"/>
      <c r="H216" s="266"/>
      <c r="I216" s="386"/>
    </row>
    <row r="217" s="286" customFormat="1" customHeight="1" spans="1:9">
      <c r="A217" s="267">
        <v>13</v>
      </c>
      <c r="B217" s="417" t="s">
        <v>928</v>
      </c>
      <c r="C217" s="419" t="s">
        <v>1032</v>
      </c>
      <c r="D217" s="419"/>
      <c r="E217" s="415" t="s">
        <v>31</v>
      </c>
      <c r="F217" s="427">
        <v>3</v>
      </c>
      <c r="G217" s="386"/>
      <c r="H217" s="266"/>
      <c r="I217" s="386"/>
    </row>
    <row r="218" s="286" customFormat="1" customHeight="1" spans="1:9">
      <c r="A218" s="267">
        <v>14</v>
      </c>
      <c r="B218" s="417" t="s">
        <v>928</v>
      </c>
      <c r="C218" s="419" t="s">
        <v>1033</v>
      </c>
      <c r="D218" s="419"/>
      <c r="E218" s="415" t="s">
        <v>31</v>
      </c>
      <c r="F218" s="427">
        <v>1</v>
      </c>
      <c r="G218" s="386"/>
      <c r="H218" s="266"/>
      <c r="I218" s="386"/>
    </row>
    <row r="219" s="286" customFormat="1" customHeight="1" spans="1:9">
      <c r="A219" s="267">
        <v>15</v>
      </c>
      <c r="B219" s="417" t="s">
        <v>845</v>
      </c>
      <c r="C219" s="419" t="s">
        <v>1034</v>
      </c>
      <c r="D219" s="419"/>
      <c r="E219" s="415" t="s">
        <v>31</v>
      </c>
      <c r="F219" s="427">
        <v>1</v>
      </c>
      <c r="G219" s="386"/>
      <c r="H219" s="266"/>
      <c r="I219" s="386"/>
    </row>
    <row r="220" s="286" customFormat="1" customHeight="1" spans="1:9">
      <c r="A220" s="267">
        <v>16</v>
      </c>
      <c r="B220" s="417" t="s">
        <v>855</v>
      </c>
      <c r="C220" s="419" t="s">
        <v>1035</v>
      </c>
      <c r="D220" s="419"/>
      <c r="E220" s="415" t="s">
        <v>31</v>
      </c>
      <c r="F220" s="427">
        <v>8</v>
      </c>
      <c r="G220" s="386"/>
      <c r="H220" s="266"/>
      <c r="I220" s="386"/>
    </row>
    <row r="221" s="286" customFormat="1" customHeight="1" spans="1:9">
      <c r="A221" s="267">
        <v>17</v>
      </c>
      <c r="B221" s="417" t="s">
        <v>833</v>
      </c>
      <c r="C221" s="419" t="s">
        <v>1036</v>
      </c>
      <c r="D221" s="419"/>
      <c r="E221" s="415" t="s">
        <v>31</v>
      </c>
      <c r="F221" s="427">
        <v>1</v>
      </c>
      <c r="G221" s="386"/>
      <c r="H221" s="266"/>
      <c r="I221" s="386"/>
    </row>
    <row r="222" s="286" customFormat="1" customHeight="1" spans="1:9">
      <c r="A222" s="267">
        <v>18</v>
      </c>
      <c r="B222" s="417" t="s">
        <v>855</v>
      </c>
      <c r="C222" s="419" t="s">
        <v>1037</v>
      </c>
      <c r="D222" s="419"/>
      <c r="E222" s="415" t="s">
        <v>31</v>
      </c>
      <c r="F222" s="427">
        <v>2</v>
      </c>
      <c r="G222" s="386"/>
      <c r="H222" s="266"/>
      <c r="I222" s="386"/>
    </row>
    <row r="223" s="286" customFormat="1" customHeight="1" spans="1:9">
      <c r="A223" s="267">
        <v>19</v>
      </c>
      <c r="B223" s="417" t="s">
        <v>860</v>
      </c>
      <c r="C223" s="419" t="s">
        <v>989</v>
      </c>
      <c r="D223" s="419"/>
      <c r="E223" s="415" t="s">
        <v>837</v>
      </c>
      <c r="F223" s="427">
        <v>6</v>
      </c>
      <c r="G223" s="386"/>
      <c r="H223" s="266"/>
      <c r="I223" s="386"/>
    </row>
    <row r="224" s="286" customFormat="1" customHeight="1" spans="1:9">
      <c r="A224" s="267">
        <v>20</v>
      </c>
      <c r="B224" s="417" t="s">
        <v>860</v>
      </c>
      <c r="C224" s="419" t="s">
        <v>990</v>
      </c>
      <c r="D224" s="419"/>
      <c r="E224" s="415" t="s">
        <v>837</v>
      </c>
      <c r="F224" s="427">
        <v>3</v>
      </c>
      <c r="G224" s="386"/>
      <c r="H224" s="266"/>
      <c r="I224" s="386"/>
    </row>
    <row r="225" s="286" customFormat="1" customHeight="1" spans="1:9">
      <c r="A225" s="267">
        <v>21</v>
      </c>
      <c r="B225" s="417" t="s">
        <v>860</v>
      </c>
      <c r="C225" s="419" t="s">
        <v>1038</v>
      </c>
      <c r="D225" s="419"/>
      <c r="E225" s="415" t="s">
        <v>837</v>
      </c>
      <c r="F225" s="427">
        <v>30</v>
      </c>
      <c r="G225" s="386"/>
      <c r="H225" s="266"/>
      <c r="I225" s="386"/>
    </row>
    <row r="226" s="286" customFormat="1" customHeight="1" spans="1:9">
      <c r="A226" s="267">
        <v>22</v>
      </c>
      <c r="B226" s="417" t="s">
        <v>860</v>
      </c>
      <c r="C226" s="419" t="s">
        <v>993</v>
      </c>
      <c r="D226" s="419"/>
      <c r="E226" s="415" t="s">
        <v>837</v>
      </c>
      <c r="F226" s="427">
        <v>1</v>
      </c>
      <c r="G226" s="386"/>
      <c r="H226" s="266"/>
      <c r="I226" s="386"/>
    </row>
    <row r="227" s="286" customFormat="1" customHeight="1" spans="1:9">
      <c r="A227" s="267">
        <v>23</v>
      </c>
      <c r="B227" s="417" t="s">
        <v>862</v>
      </c>
      <c r="C227" s="419" t="s">
        <v>939</v>
      </c>
      <c r="D227" s="419"/>
      <c r="E227" s="415" t="s">
        <v>864</v>
      </c>
      <c r="F227" s="427">
        <v>4</v>
      </c>
      <c r="G227" s="386"/>
      <c r="H227" s="266"/>
      <c r="I227" s="386"/>
    </row>
    <row r="228" s="286" customFormat="1" customHeight="1" spans="1:9">
      <c r="A228" s="267">
        <v>24</v>
      </c>
      <c r="B228" s="417" t="s">
        <v>862</v>
      </c>
      <c r="C228" s="419" t="s">
        <v>865</v>
      </c>
      <c r="D228" s="419"/>
      <c r="E228" s="415" t="s">
        <v>864</v>
      </c>
      <c r="F228" s="427">
        <v>8</v>
      </c>
      <c r="G228" s="386"/>
      <c r="H228" s="266"/>
      <c r="I228" s="386"/>
    </row>
    <row r="229" s="286" customFormat="1" customHeight="1" spans="1:9">
      <c r="A229" s="267">
        <v>25</v>
      </c>
      <c r="B229" s="417" t="s">
        <v>881</v>
      </c>
      <c r="C229" s="419" t="s">
        <v>1039</v>
      </c>
      <c r="D229" s="419"/>
      <c r="E229" s="415" t="s">
        <v>864</v>
      </c>
      <c r="F229" s="427">
        <v>3</v>
      </c>
      <c r="G229" s="386"/>
      <c r="H229" s="266"/>
      <c r="I229" s="386"/>
    </row>
    <row r="230" s="286" customFormat="1" customHeight="1" spans="1:9">
      <c r="A230" s="267">
        <v>26</v>
      </c>
      <c r="B230" s="417" t="s">
        <v>881</v>
      </c>
      <c r="C230" s="419" t="s">
        <v>941</v>
      </c>
      <c r="D230" s="419"/>
      <c r="E230" s="415" t="s">
        <v>864</v>
      </c>
      <c r="F230" s="427">
        <v>8</v>
      </c>
      <c r="G230" s="386"/>
      <c r="H230" s="266"/>
      <c r="I230" s="386"/>
    </row>
    <row r="231" s="286" customFormat="1" customHeight="1" spans="1:9">
      <c r="A231" s="267">
        <v>27</v>
      </c>
      <c r="B231" s="417" t="s">
        <v>889</v>
      </c>
      <c r="C231" s="419" t="s">
        <v>1040</v>
      </c>
      <c r="D231" s="419"/>
      <c r="E231" s="415" t="s">
        <v>31</v>
      </c>
      <c r="F231" s="427">
        <v>1</v>
      </c>
      <c r="G231" s="386"/>
      <c r="H231" s="266"/>
      <c r="I231" s="386"/>
    </row>
    <row r="232" s="286" customFormat="1" customHeight="1" spans="1:9">
      <c r="A232" s="267">
        <v>28</v>
      </c>
      <c r="B232" s="417" t="s">
        <v>889</v>
      </c>
      <c r="C232" s="419" t="s">
        <v>891</v>
      </c>
      <c r="D232" s="419"/>
      <c r="E232" s="415" t="s">
        <v>31</v>
      </c>
      <c r="F232" s="427">
        <v>1</v>
      </c>
      <c r="G232" s="386"/>
      <c r="H232" s="266"/>
      <c r="I232" s="386"/>
    </row>
    <row r="233" s="286" customFormat="1" customHeight="1" spans="1:9">
      <c r="A233" s="267">
        <v>29</v>
      </c>
      <c r="B233" s="417" t="s">
        <v>889</v>
      </c>
      <c r="C233" s="419" t="s">
        <v>1041</v>
      </c>
      <c r="D233" s="419"/>
      <c r="E233" s="415" t="s">
        <v>31</v>
      </c>
      <c r="F233" s="427">
        <v>1</v>
      </c>
      <c r="G233" s="386"/>
      <c r="H233" s="266"/>
      <c r="I233" s="386"/>
    </row>
    <row r="234" s="286" customFormat="1" customHeight="1" spans="1:9">
      <c r="A234" s="267">
        <v>30</v>
      </c>
      <c r="B234" s="417" t="s">
        <v>889</v>
      </c>
      <c r="C234" s="419" t="s">
        <v>999</v>
      </c>
      <c r="D234" s="419"/>
      <c r="E234" s="415" t="s">
        <v>31</v>
      </c>
      <c r="F234" s="427">
        <v>1</v>
      </c>
      <c r="G234" s="386"/>
      <c r="H234" s="266"/>
      <c r="I234" s="386"/>
    </row>
    <row r="235" s="286" customFormat="1" customHeight="1" spans="1:9">
      <c r="A235" s="267">
        <v>31</v>
      </c>
      <c r="B235" s="417" t="s">
        <v>886</v>
      </c>
      <c r="C235" s="419" t="s">
        <v>944</v>
      </c>
      <c r="D235" s="419"/>
      <c r="E235" s="415" t="s">
        <v>31</v>
      </c>
      <c r="F235" s="427">
        <v>5</v>
      </c>
      <c r="G235" s="386"/>
      <c r="H235" s="266"/>
      <c r="I235" s="386"/>
    </row>
    <row r="236" s="286" customFormat="1" customHeight="1" spans="1:9">
      <c r="A236" s="267">
        <v>32</v>
      </c>
      <c r="B236" s="417" t="s">
        <v>886</v>
      </c>
      <c r="C236" s="419" t="s">
        <v>1042</v>
      </c>
      <c r="D236" s="419"/>
      <c r="E236" s="415" t="s">
        <v>31</v>
      </c>
      <c r="F236" s="427">
        <v>1</v>
      </c>
      <c r="G236" s="386"/>
      <c r="H236" s="266"/>
      <c r="I236" s="386"/>
    </row>
    <row r="237" s="286" customFormat="1" customHeight="1" spans="1:9">
      <c r="A237" s="267">
        <v>33</v>
      </c>
      <c r="B237" s="417" t="s">
        <v>886</v>
      </c>
      <c r="C237" s="419" t="s">
        <v>1002</v>
      </c>
      <c r="D237" s="419"/>
      <c r="E237" s="415" t="s">
        <v>31</v>
      </c>
      <c r="F237" s="427">
        <v>1</v>
      </c>
      <c r="G237" s="386"/>
      <c r="H237" s="266"/>
      <c r="I237" s="386"/>
    </row>
    <row r="238" s="286" customFormat="1" customHeight="1" spans="1:9">
      <c r="A238" s="267">
        <v>34</v>
      </c>
      <c r="B238" s="417" t="s">
        <v>884</v>
      </c>
      <c r="C238" s="419" t="s">
        <v>895</v>
      </c>
      <c r="D238" s="419"/>
      <c r="E238" s="415" t="s">
        <v>31</v>
      </c>
      <c r="F238" s="427">
        <v>1</v>
      </c>
      <c r="G238" s="386"/>
      <c r="H238" s="266"/>
      <c r="I238" s="386"/>
    </row>
    <row r="239" s="286" customFormat="1" customHeight="1" spans="1:9">
      <c r="A239" s="267">
        <v>35</v>
      </c>
      <c r="B239" s="417" t="s">
        <v>884</v>
      </c>
      <c r="C239" s="419" t="s">
        <v>1043</v>
      </c>
      <c r="D239" s="419"/>
      <c r="E239" s="415" t="s">
        <v>31</v>
      </c>
      <c r="F239" s="427">
        <v>1</v>
      </c>
      <c r="G239" s="386"/>
      <c r="H239" s="266"/>
      <c r="I239" s="386"/>
    </row>
    <row r="240" s="286" customFormat="1" customHeight="1" spans="1:9">
      <c r="A240" s="267">
        <v>36</v>
      </c>
      <c r="B240" s="417" t="s">
        <v>908</v>
      </c>
      <c r="C240" s="419" t="s">
        <v>1044</v>
      </c>
      <c r="D240" s="419"/>
      <c r="E240" s="415" t="s">
        <v>31</v>
      </c>
      <c r="F240" s="427">
        <v>1</v>
      </c>
      <c r="G240" s="386"/>
      <c r="H240" s="266"/>
      <c r="I240" s="386"/>
    </row>
    <row r="241" s="286" customFormat="1" customHeight="1" spans="1:9">
      <c r="A241" s="267">
        <v>0</v>
      </c>
      <c r="B241" s="417"/>
      <c r="C241" s="418" t="s">
        <v>79</v>
      </c>
      <c r="D241" s="418"/>
      <c r="E241" s="415"/>
      <c r="F241" s="416"/>
      <c r="G241" s="386"/>
      <c r="H241" s="266"/>
      <c r="I241" s="386"/>
    </row>
    <row r="242" s="286" customFormat="1" customHeight="1" spans="1:9">
      <c r="A242" s="267">
        <v>1</v>
      </c>
      <c r="B242" s="417" t="s">
        <v>830</v>
      </c>
      <c r="C242" s="419" t="s">
        <v>831</v>
      </c>
      <c r="D242" s="419"/>
      <c r="E242" s="415" t="s">
        <v>31</v>
      </c>
      <c r="F242" s="427">
        <v>5</v>
      </c>
      <c r="G242" s="386"/>
      <c r="H242" s="266"/>
      <c r="I242" s="386"/>
    </row>
    <row r="243" s="286" customFormat="1" customHeight="1" spans="1:9">
      <c r="A243" s="267">
        <v>2</v>
      </c>
      <c r="B243" s="417" t="s">
        <v>928</v>
      </c>
      <c r="C243" s="419" t="s">
        <v>1045</v>
      </c>
      <c r="D243" s="419"/>
      <c r="E243" s="415" t="s">
        <v>31</v>
      </c>
      <c r="F243" s="427">
        <v>3</v>
      </c>
      <c r="G243" s="386"/>
      <c r="H243" s="266"/>
      <c r="I243" s="386"/>
    </row>
    <row r="244" s="286" customFormat="1" customHeight="1" spans="1:9">
      <c r="A244" s="267">
        <v>3</v>
      </c>
      <c r="B244" s="417" t="s">
        <v>928</v>
      </c>
      <c r="C244" s="419" t="s">
        <v>1046</v>
      </c>
      <c r="D244" s="419"/>
      <c r="E244" s="415" t="s">
        <v>31</v>
      </c>
      <c r="F244" s="427">
        <v>1</v>
      </c>
      <c r="G244" s="386"/>
      <c r="H244" s="266"/>
      <c r="I244" s="386"/>
    </row>
    <row r="245" s="286" customFormat="1" customHeight="1" spans="1:9">
      <c r="A245" s="267">
        <v>4</v>
      </c>
      <c r="B245" s="417" t="s">
        <v>838</v>
      </c>
      <c r="C245" s="419" t="s">
        <v>959</v>
      </c>
      <c r="D245" s="419"/>
      <c r="E245" s="415" t="s">
        <v>31</v>
      </c>
      <c r="F245" s="416">
        <v>8</v>
      </c>
      <c r="G245" s="386"/>
      <c r="H245" s="266"/>
      <c r="I245" s="386"/>
    </row>
    <row r="246" s="286" customFormat="1" customHeight="1" spans="1:9">
      <c r="A246" s="267">
        <v>5</v>
      </c>
      <c r="B246" s="417" t="s">
        <v>1047</v>
      </c>
      <c r="C246" s="419" t="s">
        <v>1048</v>
      </c>
      <c r="D246" s="419"/>
      <c r="E246" s="415" t="s">
        <v>31</v>
      </c>
      <c r="F246" s="427">
        <v>2</v>
      </c>
      <c r="G246" s="386"/>
      <c r="H246" s="266"/>
      <c r="I246" s="386"/>
    </row>
    <row r="247" s="286" customFormat="1" customHeight="1" spans="1:9">
      <c r="A247" s="267">
        <v>6</v>
      </c>
      <c r="B247" s="417" t="s">
        <v>835</v>
      </c>
      <c r="C247" s="419" t="s">
        <v>1049</v>
      </c>
      <c r="D247" s="419"/>
      <c r="E247" s="415" t="s">
        <v>31</v>
      </c>
      <c r="F247" s="416">
        <v>2</v>
      </c>
      <c r="G247" s="386"/>
      <c r="H247" s="266"/>
      <c r="I247" s="386"/>
    </row>
    <row r="248" s="286" customFormat="1" customHeight="1" spans="1:9">
      <c r="A248" s="267">
        <v>7</v>
      </c>
      <c r="B248" s="417" t="s">
        <v>833</v>
      </c>
      <c r="C248" s="419" t="s">
        <v>1050</v>
      </c>
      <c r="D248" s="419"/>
      <c r="E248" s="415" t="s">
        <v>31</v>
      </c>
      <c r="F248" s="427">
        <v>8</v>
      </c>
      <c r="G248" s="386"/>
      <c r="H248" s="266"/>
      <c r="I248" s="386"/>
    </row>
    <row r="249" s="286" customFormat="1" customHeight="1" spans="1:9">
      <c r="A249" s="267">
        <v>8</v>
      </c>
      <c r="B249" s="417" t="s">
        <v>855</v>
      </c>
      <c r="C249" s="419" t="s">
        <v>1051</v>
      </c>
      <c r="D249" s="419"/>
      <c r="E249" s="415" t="s">
        <v>31</v>
      </c>
      <c r="F249" s="437">
        <v>1</v>
      </c>
      <c r="G249" s="386"/>
      <c r="H249" s="266"/>
      <c r="I249" s="386"/>
    </row>
    <row r="250" s="286" customFormat="1" customHeight="1" spans="1:9">
      <c r="A250" s="267">
        <v>9</v>
      </c>
      <c r="B250" s="417" t="s">
        <v>833</v>
      </c>
      <c r="C250" s="419" t="s">
        <v>1052</v>
      </c>
      <c r="D250" s="419"/>
      <c r="E250" s="415" t="s">
        <v>31</v>
      </c>
      <c r="F250" s="427">
        <v>14</v>
      </c>
      <c r="G250" s="386"/>
      <c r="H250" s="266"/>
      <c r="I250" s="386"/>
    </row>
    <row r="251" s="286" customFormat="1" customHeight="1" spans="1:9">
      <c r="A251" s="267">
        <v>10</v>
      </c>
      <c r="B251" s="417" t="s">
        <v>860</v>
      </c>
      <c r="C251" s="419" t="s">
        <v>989</v>
      </c>
      <c r="D251" s="419"/>
      <c r="E251" s="415" t="s">
        <v>837</v>
      </c>
      <c r="F251" s="427">
        <v>23</v>
      </c>
      <c r="G251" s="386"/>
      <c r="H251" s="266"/>
      <c r="I251" s="386"/>
    </row>
    <row r="252" s="286" customFormat="1" customHeight="1" spans="1:9">
      <c r="A252" s="267">
        <v>11</v>
      </c>
      <c r="B252" s="417" t="s">
        <v>862</v>
      </c>
      <c r="C252" s="419" t="s">
        <v>1053</v>
      </c>
      <c r="D252" s="419"/>
      <c r="E252" s="415" t="s">
        <v>864</v>
      </c>
      <c r="F252" s="427">
        <v>16</v>
      </c>
      <c r="G252" s="386"/>
      <c r="H252" s="266"/>
      <c r="I252" s="386"/>
    </row>
    <row r="253" s="286" customFormat="1" customHeight="1" spans="1:9">
      <c r="A253" s="267">
        <v>12</v>
      </c>
      <c r="B253" s="417" t="s">
        <v>862</v>
      </c>
      <c r="C253" s="419" t="s">
        <v>1054</v>
      </c>
      <c r="D253" s="419"/>
      <c r="E253" s="415" t="s">
        <v>864</v>
      </c>
      <c r="F253" s="427">
        <v>2</v>
      </c>
      <c r="G253" s="386"/>
      <c r="H253" s="266"/>
      <c r="I253" s="386"/>
    </row>
    <row r="254" s="286" customFormat="1" customHeight="1" spans="1:9">
      <c r="A254" s="267">
        <v>13</v>
      </c>
      <c r="B254" s="417" t="s">
        <v>881</v>
      </c>
      <c r="C254" s="419" t="s">
        <v>1055</v>
      </c>
      <c r="D254" s="419"/>
      <c r="E254" s="415" t="s">
        <v>864</v>
      </c>
      <c r="F254" s="427">
        <v>15</v>
      </c>
      <c r="G254" s="386"/>
      <c r="H254" s="266"/>
      <c r="I254" s="386"/>
    </row>
    <row r="255" s="286" customFormat="1" customHeight="1" spans="1:9">
      <c r="A255" s="267">
        <v>14</v>
      </c>
      <c r="B255" s="417" t="s">
        <v>881</v>
      </c>
      <c r="C255" s="419" t="s">
        <v>1056</v>
      </c>
      <c r="D255" s="419"/>
      <c r="E255" s="415" t="s">
        <v>864</v>
      </c>
      <c r="F255" s="427">
        <v>1</v>
      </c>
      <c r="G255" s="386"/>
      <c r="H255" s="266"/>
      <c r="I255" s="386"/>
    </row>
    <row r="256" s="286" customFormat="1" customHeight="1" spans="1:9">
      <c r="A256" s="267">
        <v>15</v>
      </c>
      <c r="B256" s="417" t="s">
        <v>904</v>
      </c>
      <c r="C256" s="419" t="s">
        <v>1057</v>
      </c>
      <c r="D256" s="419"/>
      <c r="E256" s="415" t="s">
        <v>31</v>
      </c>
      <c r="F256" s="427">
        <v>2</v>
      </c>
      <c r="G256" s="386"/>
      <c r="H256" s="266"/>
      <c r="I256" s="386"/>
    </row>
    <row r="257" s="286" customFormat="1" customHeight="1" spans="1:9">
      <c r="A257" s="267">
        <v>16</v>
      </c>
      <c r="B257" s="417" t="s">
        <v>889</v>
      </c>
      <c r="C257" s="419" t="s">
        <v>1058</v>
      </c>
      <c r="D257" s="419"/>
      <c r="E257" s="415" t="s">
        <v>31</v>
      </c>
      <c r="F257" s="416">
        <v>2</v>
      </c>
      <c r="G257" s="386"/>
      <c r="H257" s="266"/>
      <c r="I257" s="386"/>
    </row>
    <row r="258" s="286" customFormat="1" customHeight="1" spans="1:9">
      <c r="A258" s="267">
        <v>17</v>
      </c>
      <c r="B258" s="417" t="s">
        <v>884</v>
      </c>
      <c r="C258" s="419" t="s">
        <v>895</v>
      </c>
      <c r="D258" s="419"/>
      <c r="E258" s="415" t="s">
        <v>31</v>
      </c>
      <c r="F258" s="437">
        <v>1</v>
      </c>
      <c r="G258" s="386"/>
      <c r="H258" s="266"/>
      <c r="I258" s="386"/>
    </row>
    <row r="259" s="286" customFormat="1" customHeight="1" spans="1:9">
      <c r="A259" s="267">
        <v>0</v>
      </c>
      <c r="B259" s="417"/>
      <c r="C259" s="418" t="s">
        <v>81</v>
      </c>
      <c r="D259" s="418"/>
      <c r="E259" s="415"/>
      <c r="F259" s="416"/>
      <c r="G259" s="386"/>
      <c r="H259" s="266"/>
      <c r="I259" s="386"/>
    </row>
    <row r="260" s="286" customFormat="1" customHeight="1" spans="1:9">
      <c r="A260" s="267">
        <v>1</v>
      </c>
      <c r="B260" s="417" t="s">
        <v>830</v>
      </c>
      <c r="C260" s="419" t="s">
        <v>831</v>
      </c>
      <c r="D260" s="419"/>
      <c r="E260" s="415" t="s">
        <v>31</v>
      </c>
      <c r="F260" s="427">
        <v>3</v>
      </c>
      <c r="G260" s="386"/>
      <c r="H260" s="266"/>
      <c r="I260" s="386"/>
    </row>
    <row r="261" s="286" customFormat="1" customHeight="1" spans="1:9">
      <c r="A261" s="267">
        <v>2</v>
      </c>
      <c r="B261" s="417" t="s">
        <v>830</v>
      </c>
      <c r="C261" s="419" t="s">
        <v>832</v>
      </c>
      <c r="D261" s="419"/>
      <c r="E261" s="415" t="s">
        <v>31</v>
      </c>
      <c r="F261" s="427">
        <v>7</v>
      </c>
      <c r="G261" s="386"/>
      <c r="H261" s="266"/>
      <c r="I261" s="386"/>
    </row>
    <row r="262" s="286" customFormat="1" customHeight="1" spans="1:9">
      <c r="A262" s="267">
        <v>3</v>
      </c>
      <c r="B262" s="417" t="s">
        <v>924</v>
      </c>
      <c r="C262" s="419" t="s">
        <v>1059</v>
      </c>
      <c r="D262" s="419"/>
      <c r="E262" s="415" t="s">
        <v>31</v>
      </c>
      <c r="F262" s="437">
        <v>2</v>
      </c>
      <c r="G262" s="386"/>
      <c r="H262" s="266"/>
      <c r="I262" s="386"/>
    </row>
    <row r="263" s="286" customFormat="1" customHeight="1" spans="1:9">
      <c r="A263" s="267">
        <v>4</v>
      </c>
      <c r="B263" s="417" t="s">
        <v>924</v>
      </c>
      <c r="C263" s="419" t="s">
        <v>1060</v>
      </c>
      <c r="D263" s="419"/>
      <c r="E263" s="415" t="s">
        <v>31</v>
      </c>
      <c r="F263" s="427">
        <v>5</v>
      </c>
      <c r="G263" s="386"/>
      <c r="H263" s="266"/>
      <c r="I263" s="386"/>
    </row>
    <row r="264" s="286" customFormat="1" customHeight="1" spans="1:9">
      <c r="A264" s="267">
        <v>5</v>
      </c>
      <c r="B264" s="417" t="s">
        <v>1061</v>
      </c>
      <c r="C264" s="419" t="s">
        <v>1062</v>
      </c>
      <c r="D264" s="419"/>
      <c r="E264" s="415" t="s">
        <v>31</v>
      </c>
      <c r="F264" s="427">
        <v>1</v>
      </c>
      <c r="G264" s="386"/>
      <c r="H264" s="266"/>
      <c r="I264" s="386"/>
    </row>
    <row r="265" s="286" customFormat="1" customHeight="1" spans="1:9">
      <c r="A265" s="267">
        <v>6</v>
      </c>
      <c r="B265" s="417" t="s">
        <v>1061</v>
      </c>
      <c r="C265" s="419" t="s">
        <v>1063</v>
      </c>
      <c r="D265" s="419"/>
      <c r="E265" s="415" t="s">
        <v>31</v>
      </c>
      <c r="F265" s="427">
        <v>1</v>
      </c>
      <c r="G265" s="386"/>
      <c r="H265" s="266"/>
      <c r="I265" s="386"/>
    </row>
    <row r="266" s="286" customFormat="1" customHeight="1" spans="1:9">
      <c r="A266" s="267">
        <v>7</v>
      </c>
      <c r="B266" s="417" t="s">
        <v>835</v>
      </c>
      <c r="C266" s="419" t="s">
        <v>1064</v>
      </c>
      <c r="D266" s="419"/>
      <c r="E266" s="415" t="s">
        <v>31</v>
      </c>
      <c r="F266" s="427">
        <v>1</v>
      </c>
      <c r="G266" s="386"/>
      <c r="H266" s="266"/>
      <c r="I266" s="386"/>
    </row>
    <row r="267" s="286" customFormat="1" customHeight="1" spans="1:9">
      <c r="A267" s="267">
        <v>8</v>
      </c>
      <c r="B267" s="417" t="s">
        <v>833</v>
      </c>
      <c r="C267" s="419" t="s">
        <v>1065</v>
      </c>
      <c r="D267" s="419"/>
      <c r="E267" s="415" t="s">
        <v>31</v>
      </c>
      <c r="F267" s="427">
        <v>1</v>
      </c>
      <c r="G267" s="386"/>
      <c r="H267" s="266"/>
      <c r="I267" s="386"/>
    </row>
    <row r="268" s="286" customFormat="1" customHeight="1" spans="1:9">
      <c r="A268" s="267">
        <v>9</v>
      </c>
      <c r="B268" s="417" t="s">
        <v>833</v>
      </c>
      <c r="C268" s="419" t="s">
        <v>1066</v>
      </c>
      <c r="D268" s="419"/>
      <c r="E268" s="415" t="s">
        <v>31</v>
      </c>
      <c r="F268" s="427">
        <v>2</v>
      </c>
      <c r="G268" s="386"/>
      <c r="H268" s="266"/>
      <c r="I268" s="386"/>
    </row>
    <row r="269" s="286" customFormat="1" customHeight="1" spans="1:9">
      <c r="A269" s="267">
        <v>10</v>
      </c>
      <c r="B269" s="417" t="s">
        <v>855</v>
      </c>
      <c r="C269" s="419" t="s">
        <v>1067</v>
      </c>
      <c r="D269" s="419"/>
      <c r="E269" s="415" t="s">
        <v>31</v>
      </c>
      <c r="F269" s="427">
        <v>4</v>
      </c>
      <c r="G269" s="386"/>
      <c r="H269" s="266"/>
      <c r="I269" s="386"/>
    </row>
    <row r="270" s="286" customFormat="1" customHeight="1" spans="1:9">
      <c r="A270" s="267">
        <v>11</v>
      </c>
      <c r="B270" s="417" t="s">
        <v>860</v>
      </c>
      <c r="C270" s="419" t="s">
        <v>1068</v>
      </c>
      <c r="D270" s="419"/>
      <c r="E270" s="415" t="s">
        <v>31</v>
      </c>
      <c r="F270" s="427">
        <v>5</v>
      </c>
      <c r="G270" s="386"/>
      <c r="H270" s="266"/>
      <c r="I270" s="386"/>
    </row>
    <row r="271" s="286" customFormat="1" customHeight="1" spans="1:9">
      <c r="A271" s="267">
        <v>12</v>
      </c>
      <c r="B271" s="417" t="s">
        <v>860</v>
      </c>
      <c r="C271" s="419" t="s">
        <v>989</v>
      </c>
      <c r="D271" s="419"/>
      <c r="E271" s="415" t="s">
        <v>837</v>
      </c>
      <c r="F271" s="427">
        <v>5</v>
      </c>
      <c r="G271" s="386"/>
      <c r="H271" s="266"/>
      <c r="I271" s="386"/>
    </row>
    <row r="272" s="286" customFormat="1" customHeight="1" spans="1:9">
      <c r="A272" s="267">
        <v>13</v>
      </c>
      <c r="B272" s="417" t="s">
        <v>860</v>
      </c>
      <c r="C272" s="419" t="s">
        <v>1069</v>
      </c>
      <c r="D272" s="419"/>
      <c r="E272" s="415" t="s">
        <v>837</v>
      </c>
      <c r="F272" s="427">
        <v>10</v>
      </c>
      <c r="G272" s="386"/>
      <c r="H272" s="266"/>
      <c r="I272" s="386"/>
    </row>
    <row r="273" s="286" customFormat="1" customHeight="1" spans="1:9">
      <c r="A273" s="267">
        <v>14</v>
      </c>
      <c r="B273" s="417" t="s">
        <v>862</v>
      </c>
      <c r="C273" s="419" t="s">
        <v>1070</v>
      </c>
      <c r="D273" s="419"/>
      <c r="E273" s="415" t="s">
        <v>864</v>
      </c>
      <c r="F273" s="427">
        <v>3</v>
      </c>
      <c r="G273" s="386"/>
      <c r="H273" s="266"/>
      <c r="I273" s="386"/>
    </row>
    <row r="274" s="286" customFormat="1" customHeight="1" spans="1:9">
      <c r="A274" s="267">
        <v>15</v>
      </c>
      <c r="B274" s="417" t="s">
        <v>862</v>
      </c>
      <c r="C274" s="419" t="s">
        <v>1071</v>
      </c>
      <c r="D274" s="419"/>
      <c r="E274" s="415" t="s">
        <v>864</v>
      </c>
      <c r="F274" s="427">
        <v>3</v>
      </c>
      <c r="G274" s="386"/>
      <c r="H274" s="266"/>
      <c r="I274" s="386"/>
    </row>
    <row r="275" s="286" customFormat="1" customHeight="1" spans="1:9">
      <c r="A275" s="267">
        <v>16</v>
      </c>
      <c r="B275" s="417" t="s">
        <v>881</v>
      </c>
      <c r="C275" s="419" t="s">
        <v>1072</v>
      </c>
      <c r="D275" s="419"/>
      <c r="E275" s="415" t="s">
        <v>864</v>
      </c>
      <c r="F275" s="427">
        <v>6</v>
      </c>
      <c r="G275" s="386"/>
      <c r="H275" s="266"/>
      <c r="I275" s="386"/>
    </row>
    <row r="276" s="286" customFormat="1" customHeight="1" spans="1:9">
      <c r="A276" s="267">
        <v>17</v>
      </c>
      <c r="B276" s="417" t="s">
        <v>889</v>
      </c>
      <c r="C276" s="419" t="s">
        <v>1073</v>
      </c>
      <c r="D276" s="419"/>
      <c r="E276" s="415" t="s">
        <v>31</v>
      </c>
      <c r="F276" s="427">
        <v>1</v>
      </c>
      <c r="G276" s="386"/>
      <c r="H276" s="266"/>
      <c r="I276" s="386"/>
    </row>
    <row r="277" s="286" customFormat="1" customHeight="1" spans="1:9">
      <c r="A277" s="267">
        <v>18</v>
      </c>
      <c r="B277" s="417" t="s">
        <v>884</v>
      </c>
      <c r="C277" s="419" t="s">
        <v>1074</v>
      </c>
      <c r="D277" s="419"/>
      <c r="E277" s="415" t="s">
        <v>31</v>
      </c>
      <c r="F277" s="427">
        <v>1</v>
      </c>
      <c r="G277" s="386"/>
      <c r="H277" s="266"/>
      <c r="I277" s="386"/>
    </row>
    <row r="278" s="286" customFormat="1" customHeight="1" spans="1:9">
      <c r="A278" s="267">
        <v>19</v>
      </c>
      <c r="B278" s="417" t="s">
        <v>889</v>
      </c>
      <c r="C278" s="419" t="s">
        <v>1075</v>
      </c>
      <c r="D278" s="419"/>
      <c r="E278" s="415" t="s">
        <v>31</v>
      </c>
      <c r="F278" s="427">
        <v>4</v>
      </c>
      <c r="G278" s="386"/>
      <c r="H278" s="266"/>
      <c r="I278" s="386"/>
    </row>
    <row r="279" s="286" customFormat="1" customHeight="1" spans="1:9">
      <c r="A279" s="267">
        <v>20</v>
      </c>
      <c r="B279" s="417" t="s">
        <v>889</v>
      </c>
      <c r="C279" s="419" t="s">
        <v>1076</v>
      </c>
      <c r="D279" s="419"/>
      <c r="E279" s="415" t="s">
        <v>31</v>
      </c>
      <c r="F279" s="427">
        <v>2</v>
      </c>
      <c r="G279" s="386"/>
      <c r="H279" s="266"/>
      <c r="I279" s="386"/>
    </row>
    <row r="280" s="286" customFormat="1" customHeight="1" spans="1:9">
      <c r="A280" s="267">
        <v>21</v>
      </c>
      <c r="B280" s="417" t="s">
        <v>886</v>
      </c>
      <c r="C280" s="419" t="s">
        <v>1077</v>
      </c>
      <c r="D280" s="419"/>
      <c r="E280" s="415" t="s">
        <v>31</v>
      </c>
      <c r="F280" s="427">
        <v>1</v>
      </c>
      <c r="G280" s="386"/>
      <c r="H280" s="266"/>
      <c r="I280" s="386"/>
    </row>
    <row r="281" s="286" customFormat="1" customHeight="1" spans="1:9">
      <c r="A281" s="267">
        <v>22</v>
      </c>
      <c r="B281" s="417" t="s">
        <v>889</v>
      </c>
      <c r="C281" s="419" t="s">
        <v>1078</v>
      </c>
      <c r="D281" s="419"/>
      <c r="E281" s="415" t="s">
        <v>31</v>
      </c>
      <c r="F281" s="427">
        <v>1</v>
      </c>
      <c r="G281" s="386"/>
      <c r="H281" s="266"/>
      <c r="I281" s="386"/>
    </row>
    <row r="282" s="286" customFormat="1" customHeight="1" spans="1:9">
      <c r="A282" s="267">
        <v>23</v>
      </c>
      <c r="B282" s="417" t="s">
        <v>889</v>
      </c>
      <c r="C282" s="419" t="s">
        <v>1079</v>
      </c>
      <c r="D282" s="419"/>
      <c r="E282" s="415" t="s">
        <v>31</v>
      </c>
      <c r="F282" s="427">
        <v>1</v>
      </c>
      <c r="G282" s="386"/>
      <c r="H282" s="266"/>
      <c r="I282" s="386"/>
    </row>
    <row r="283" s="286" customFormat="1" customHeight="1" spans="1:9">
      <c r="A283" s="267">
        <v>24</v>
      </c>
      <c r="B283" s="417" t="s">
        <v>906</v>
      </c>
      <c r="C283" s="419" t="s">
        <v>1080</v>
      </c>
      <c r="D283" s="419"/>
      <c r="E283" s="415" t="s">
        <v>31</v>
      </c>
      <c r="F283" s="427">
        <v>1</v>
      </c>
      <c r="G283" s="386"/>
      <c r="H283" s="266"/>
      <c r="I283" s="386"/>
    </row>
    <row r="284" s="286" customFormat="1" customHeight="1" spans="1:9">
      <c r="A284" s="267">
        <v>0</v>
      </c>
      <c r="B284" s="417">
        <v>0</v>
      </c>
      <c r="C284" s="438" t="s">
        <v>1081</v>
      </c>
      <c r="D284" s="438"/>
      <c r="E284" s="415"/>
      <c r="F284" s="427"/>
      <c r="G284" s="386"/>
      <c r="H284" s="266"/>
      <c r="I284" s="386"/>
    </row>
    <row r="285" s="286" customFormat="1" customHeight="1" spans="1:9">
      <c r="A285" s="267">
        <v>1</v>
      </c>
      <c r="B285" s="417" t="s">
        <v>1082</v>
      </c>
      <c r="C285" s="419" t="s">
        <v>1083</v>
      </c>
      <c r="D285" s="419"/>
      <c r="E285" s="415" t="s">
        <v>31</v>
      </c>
      <c r="F285" s="427">
        <v>1</v>
      </c>
      <c r="G285" s="386"/>
      <c r="H285" s="266"/>
      <c r="I285" s="386"/>
    </row>
    <row r="286" s="286" customFormat="1" customHeight="1" spans="1:9">
      <c r="A286" s="267">
        <v>2</v>
      </c>
      <c r="B286" s="417" t="s">
        <v>838</v>
      </c>
      <c r="C286" s="419" t="s">
        <v>959</v>
      </c>
      <c r="D286" s="419"/>
      <c r="E286" s="415" t="s">
        <v>31</v>
      </c>
      <c r="F286" s="427">
        <v>1</v>
      </c>
      <c r="G286" s="386"/>
      <c r="H286" s="266"/>
      <c r="I286" s="386"/>
    </row>
    <row r="287" s="286" customFormat="1" customHeight="1" spans="1:9">
      <c r="A287" s="267">
        <v>3</v>
      </c>
      <c r="B287" s="417" t="s">
        <v>848</v>
      </c>
      <c r="C287" s="419" t="s">
        <v>1084</v>
      </c>
      <c r="D287" s="419"/>
      <c r="E287" s="415" t="s">
        <v>31</v>
      </c>
      <c r="F287" s="427" t="s">
        <v>94</v>
      </c>
      <c r="G287" s="386"/>
      <c r="H287" s="266"/>
      <c r="I287" s="386"/>
    </row>
    <row r="288" s="286" customFormat="1" customHeight="1" spans="1:9">
      <c r="A288" s="267">
        <v>4</v>
      </c>
      <c r="B288" s="417" t="s">
        <v>1061</v>
      </c>
      <c r="C288" s="419" t="s">
        <v>1085</v>
      </c>
      <c r="D288" s="419"/>
      <c r="E288" s="415" t="s">
        <v>31</v>
      </c>
      <c r="F288" s="427">
        <v>2</v>
      </c>
      <c r="G288" s="386"/>
      <c r="H288" s="266"/>
      <c r="I288" s="386"/>
    </row>
    <row r="289" s="286" customFormat="1" customHeight="1" spans="1:9">
      <c r="A289" s="267">
        <v>5</v>
      </c>
      <c r="B289" s="417" t="s">
        <v>1061</v>
      </c>
      <c r="C289" s="419" t="s">
        <v>1086</v>
      </c>
      <c r="D289" s="419"/>
      <c r="E289" s="415" t="s">
        <v>31</v>
      </c>
      <c r="F289" s="427">
        <v>1</v>
      </c>
      <c r="G289" s="386"/>
      <c r="H289" s="266"/>
      <c r="I289" s="386"/>
    </row>
    <row r="290" s="286" customFormat="1" customHeight="1" spans="1:9">
      <c r="A290" s="267">
        <v>6</v>
      </c>
      <c r="B290" s="417" t="s">
        <v>833</v>
      </c>
      <c r="C290" s="419" t="s">
        <v>1028</v>
      </c>
      <c r="D290" s="419"/>
      <c r="E290" s="415" t="s">
        <v>31</v>
      </c>
      <c r="F290" s="427">
        <v>8</v>
      </c>
      <c r="G290" s="386"/>
      <c r="H290" s="266"/>
      <c r="I290" s="386"/>
    </row>
    <row r="291" s="286" customFormat="1" customHeight="1" spans="1:9">
      <c r="A291" s="267">
        <v>7</v>
      </c>
      <c r="B291" s="417" t="s">
        <v>838</v>
      </c>
      <c r="C291" s="419" t="s">
        <v>1087</v>
      </c>
      <c r="D291" s="419"/>
      <c r="E291" s="415" t="s">
        <v>31</v>
      </c>
      <c r="F291" s="427">
        <v>3</v>
      </c>
      <c r="G291" s="386"/>
      <c r="H291" s="266"/>
      <c r="I291" s="386"/>
    </row>
    <row r="292" s="286" customFormat="1" customHeight="1" spans="1:9">
      <c r="A292" s="267">
        <v>8</v>
      </c>
      <c r="B292" s="417" t="s">
        <v>838</v>
      </c>
      <c r="C292" s="419" t="s">
        <v>1088</v>
      </c>
      <c r="D292" s="419"/>
      <c r="E292" s="415" t="s">
        <v>31</v>
      </c>
      <c r="F292" s="427">
        <v>1</v>
      </c>
      <c r="G292" s="386"/>
      <c r="H292" s="266"/>
      <c r="I292" s="386"/>
    </row>
    <row r="293" s="286" customFormat="1" customHeight="1" spans="1:9">
      <c r="A293" s="267">
        <v>9</v>
      </c>
      <c r="B293" s="417" t="s">
        <v>838</v>
      </c>
      <c r="C293" s="419" t="s">
        <v>1089</v>
      </c>
      <c r="D293" s="419"/>
      <c r="E293" s="415" t="s">
        <v>31</v>
      </c>
      <c r="F293" s="427">
        <v>1</v>
      </c>
      <c r="G293" s="386"/>
      <c r="H293" s="266"/>
      <c r="I293" s="386"/>
    </row>
    <row r="294" s="286" customFormat="1" customHeight="1" spans="1:9">
      <c r="A294" s="267">
        <v>10</v>
      </c>
      <c r="B294" s="417" t="s">
        <v>838</v>
      </c>
      <c r="C294" s="419" t="s">
        <v>1090</v>
      </c>
      <c r="D294" s="419"/>
      <c r="E294" s="415" t="s">
        <v>31</v>
      </c>
      <c r="F294" s="427">
        <v>1</v>
      </c>
      <c r="G294" s="386"/>
      <c r="H294" s="266"/>
      <c r="I294" s="386"/>
    </row>
    <row r="295" s="286" customFormat="1" customHeight="1" spans="1:9">
      <c r="A295" s="267">
        <v>11</v>
      </c>
      <c r="B295" s="417" t="s">
        <v>835</v>
      </c>
      <c r="C295" s="419" t="s">
        <v>1091</v>
      </c>
      <c r="D295" s="419"/>
      <c r="E295" s="415" t="s">
        <v>31</v>
      </c>
      <c r="F295" s="427">
        <v>1</v>
      </c>
      <c r="G295" s="386"/>
      <c r="H295" s="266"/>
      <c r="I295" s="386"/>
    </row>
    <row r="296" s="286" customFormat="1" customHeight="1" spans="1:9">
      <c r="A296" s="267">
        <v>12</v>
      </c>
      <c r="B296" s="417" t="s">
        <v>835</v>
      </c>
      <c r="C296" s="419" t="s">
        <v>1092</v>
      </c>
      <c r="D296" s="419"/>
      <c r="E296" s="415" t="s">
        <v>31</v>
      </c>
      <c r="F296" s="427">
        <v>1</v>
      </c>
      <c r="G296" s="386"/>
      <c r="H296" s="266"/>
      <c r="I296" s="386"/>
    </row>
    <row r="297" s="286" customFormat="1" customHeight="1" spans="1:9">
      <c r="A297" s="267">
        <v>13</v>
      </c>
      <c r="B297" s="417" t="s">
        <v>833</v>
      </c>
      <c r="C297" s="419" t="s">
        <v>857</v>
      </c>
      <c r="D297" s="419"/>
      <c r="E297" s="415" t="s">
        <v>31</v>
      </c>
      <c r="F297" s="427">
        <v>1</v>
      </c>
      <c r="G297" s="386"/>
      <c r="H297" s="266"/>
      <c r="I297" s="386"/>
    </row>
    <row r="298" s="286" customFormat="1" customHeight="1" spans="1:9">
      <c r="A298" s="267">
        <v>14</v>
      </c>
      <c r="B298" s="417" t="s">
        <v>833</v>
      </c>
      <c r="C298" s="419" t="s">
        <v>858</v>
      </c>
      <c r="D298" s="419"/>
      <c r="E298" s="415" t="s">
        <v>31</v>
      </c>
      <c r="F298" s="427">
        <v>16</v>
      </c>
      <c r="G298" s="386"/>
      <c r="H298" s="266"/>
      <c r="I298" s="386"/>
    </row>
    <row r="299" s="286" customFormat="1" customHeight="1" spans="1:9">
      <c r="A299" s="267">
        <v>15</v>
      </c>
      <c r="B299" s="417" t="s">
        <v>860</v>
      </c>
      <c r="C299" s="419" t="s">
        <v>989</v>
      </c>
      <c r="D299" s="419"/>
      <c r="E299" s="415" t="s">
        <v>837</v>
      </c>
      <c r="F299" s="427">
        <v>18</v>
      </c>
      <c r="G299" s="386"/>
      <c r="H299" s="266"/>
      <c r="I299" s="386"/>
    </row>
    <row r="300" s="286" customFormat="1" customHeight="1" spans="1:9">
      <c r="A300" s="267">
        <v>16</v>
      </c>
      <c r="B300" s="417" t="s">
        <v>862</v>
      </c>
      <c r="C300" s="419" t="s">
        <v>1093</v>
      </c>
      <c r="D300" s="419"/>
      <c r="E300" s="415" t="s">
        <v>864</v>
      </c>
      <c r="F300" s="427">
        <v>1</v>
      </c>
      <c r="G300" s="386"/>
      <c r="H300" s="266"/>
      <c r="I300" s="386"/>
    </row>
    <row r="301" s="286" customFormat="1" customHeight="1" spans="1:9">
      <c r="A301" s="267">
        <v>17</v>
      </c>
      <c r="B301" s="417" t="s">
        <v>862</v>
      </c>
      <c r="C301" s="419" t="s">
        <v>994</v>
      </c>
      <c r="D301" s="419"/>
      <c r="E301" s="415" t="s">
        <v>864</v>
      </c>
      <c r="F301" s="427">
        <v>8</v>
      </c>
      <c r="G301" s="386"/>
      <c r="H301" s="266"/>
      <c r="I301" s="386"/>
    </row>
    <row r="302" s="286" customFormat="1" customHeight="1" spans="1:9">
      <c r="A302" s="267">
        <v>18</v>
      </c>
      <c r="B302" s="417" t="s">
        <v>881</v>
      </c>
      <c r="C302" s="419" t="s">
        <v>1094</v>
      </c>
      <c r="D302" s="419"/>
      <c r="E302" s="415" t="s">
        <v>864</v>
      </c>
      <c r="F302" s="427">
        <v>8</v>
      </c>
      <c r="G302" s="386"/>
      <c r="H302" s="266"/>
      <c r="I302" s="386"/>
    </row>
    <row r="303" s="286" customFormat="1" customHeight="1" spans="1:9">
      <c r="A303" s="267">
        <v>19</v>
      </c>
      <c r="B303" s="417" t="s">
        <v>881</v>
      </c>
      <c r="C303" s="419" t="s">
        <v>1095</v>
      </c>
      <c r="D303" s="419"/>
      <c r="E303" s="415" t="s">
        <v>864</v>
      </c>
      <c r="F303" s="427">
        <v>1</v>
      </c>
      <c r="G303" s="386"/>
      <c r="H303" s="266"/>
      <c r="I303" s="386"/>
    </row>
    <row r="304" s="286" customFormat="1" customHeight="1" spans="1:9">
      <c r="A304" s="267">
        <v>20</v>
      </c>
      <c r="B304" s="417" t="s">
        <v>881</v>
      </c>
      <c r="C304" s="419" t="s">
        <v>1096</v>
      </c>
      <c r="D304" s="419"/>
      <c r="E304" s="415" t="s">
        <v>864</v>
      </c>
      <c r="F304" s="427">
        <v>1</v>
      </c>
      <c r="G304" s="386"/>
      <c r="H304" s="266"/>
      <c r="I304" s="386"/>
    </row>
    <row r="305" s="286" customFormat="1" customHeight="1" spans="1:9">
      <c r="A305" s="267">
        <v>21</v>
      </c>
      <c r="B305" s="417" t="s">
        <v>881</v>
      </c>
      <c r="C305" s="419" t="s">
        <v>1097</v>
      </c>
      <c r="D305" s="419"/>
      <c r="E305" s="415" t="s">
        <v>864</v>
      </c>
      <c r="F305" s="427">
        <v>1</v>
      </c>
      <c r="G305" s="386"/>
      <c r="H305" s="266"/>
      <c r="I305" s="386"/>
    </row>
    <row r="306" s="286" customFormat="1" customHeight="1" spans="1:9">
      <c r="A306" s="267">
        <v>22</v>
      </c>
      <c r="B306" s="417" t="s">
        <v>889</v>
      </c>
      <c r="C306" s="419" t="s">
        <v>997</v>
      </c>
      <c r="D306" s="419"/>
      <c r="E306" s="415" t="s">
        <v>31</v>
      </c>
      <c r="F306" s="427">
        <v>2</v>
      </c>
      <c r="G306" s="386"/>
      <c r="H306" s="266"/>
      <c r="I306" s="386"/>
    </row>
    <row r="307" s="286" customFormat="1" customHeight="1" spans="1:9">
      <c r="A307" s="267">
        <v>23</v>
      </c>
      <c r="B307" s="417" t="s">
        <v>884</v>
      </c>
      <c r="C307" s="419" t="s">
        <v>942</v>
      </c>
      <c r="D307" s="419"/>
      <c r="E307" s="415" t="s">
        <v>31</v>
      </c>
      <c r="F307" s="427">
        <v>2</v>
      </c>
      <c r="G307" s="386"/>
      <c r="H307" s="266"/>
      <c r="I307" s="386"/>
    </row>
    <row r="308" s="286" customFormat="1" customHeight="1" spans="1:9">
      <c r="A308" s="267">
        <v>24</v>
      </c>
      <c r="B308" s="417" t="s">
        <v>886</v>
      </c>
      <c r="C308" s="419" t="s">
        <v>1098</v>
      </c>
      <c r="D308" s="419"/>
      <c r="E308" s="415" t="s">
        <v>31</v>
      </c>
      <c r="F308" s="427">
        <v>1</v>
      </c>
      <c r="G308" s="386"/>
      <c r="H308" s="266"/>
      <c r="I308" s="386"/>
    </row>
    <row r="309" s="286" customFormat="1" customHeight="1" spans="1:9">
      <c r="A309" s="267">
        <v>25</v>
      </c>
      <c r="B309" s="417" t="s">
        <v>884</v>
      </c>
      <c r="C309" s="419" t="s">
        <v>1099</v>
      </c>
      <c r="D309" s="419"/>
      <c r="E309" s="415" t="s">
        <v>31</v>
      </c>
      <c r="F309" s="427">
        <v>1</v>
      </c>
      <c r="G309" s="386"/>
      <c r="H309" s="266"/>
      <c r="I309" s="386"/>
    </row>
    <row r="310" s="286" customFormat="1" customHeight="1" spans="1:9">
      <c r="A310" s="267">
        <v>26</v>
      </c>
      <c r="B310" s="417" t="s">
        <v>884</v>
      </c>
      <c r="C310" s="419" t="s">
        <v>1100</v>
      </c>
      <c r="D310" s="419"/>
      <c r="E310" s="415" t="s">
        <v>31</v>
      </c>
      <c r="F310" s="427">
        <v>1</v>
      </c>
      <c r="G310" s="386"/>
      <c r="H310" s="266"/>
      <c r="I310" s="386"/>
    </row>
    <row r="311" s="286" customFormat="1" customHeight="1" spans="1:9">
      <c r="A311" s="267">
        <v>27</v>
      </c>
      <c r="B311" s="417" t="s">
        <v>884</v>
      </c>
      <c r="C311" s="419" t="s">
        <v>1101</v>
      </c>
      <c r="D311" s="419"/>
      <c r="E311" s="415" t="s">
        <v>31</v>
      </c>
      <c r="F311" s="427">
        <v>1</v>
      </c>
      <c r="G311" s="386"/>
      <c r="H311" s="266"/>
      <c r="I311" s="386"/>
    </row>
    <row r="312" s="286" customFormat="1" customHeight="1" spans="1:9">
      <c r="A312" s="267">
        <v>28</v>
      </c>
      <c r="B312" s="417" t="s">
        <v>955</v>
      </c>
      <c r="C312" s="419" t="s">
        <v>1102</v>
      </c>
      <c r="D312" s="419"/>
      <c r="E312" s="415" t="s">
        <v>31</v>
      </c>
      <c r="F312" s="427">
        <v>2</v>
      </c>
      <c r="G312" s="386"/>
      <c r="H312" s="266"/>
      <c r="I312" s="386"/>
    </row>
    <row r="313" s="381" customFormat="1" customHeight="1" spans="1:9">
      <c r="A313" s="428" t="s">
        <v>574</v>
      </c>
      <c r="B313" s="428"/>
      <c r="C313" s="429" t="s">
        <v>575</v>
      </c>
      <c r="D313" s="429"/>
      <c r="E313" s="429"/>
      <c r="F313" s="430"/>
      <c r="G313" s="430"/>
      <c r="H313" s="430"/>
      <c r="I313" s="430"/>
    </row>
    <row r="314" s="286" customFormat="1" customHeight="1" spans="1:9">
      <c r="A314" s="267">
        <v>0</v>
      </c>
      <c r="B314" s="417"/>
      <c r="C314" s="426" t="s">
        <v>1103</v>
      </c>
      <c r="D314" s="426"/>
      <c r="E314" s="415"/>
      <c r="F314" s="416"/>
      <c r="G314" s="386"/>
      <c r="H314" s="266"/>
      <c r="I314" s="386"/>
    </row>
    <row r="315" s="286" customFormat="1" customHeight="1" spans="1:9">
      <c r="A315" s="267">
        <v>1</v>
      </c>
      <c r="B315" s="417" t="s">
        <v>830</v>
      </c>
      <c r="C315" s="419" t="s">
        <v>831</v>
      </c>
      <c r="D315" s="419"/>
      <c r="E315" s="415" t="s">
        <v>31</v>
      </c>
      <c r="F315" s="427">
        <v>7</v>
      </c>
      <c r="G315" s="386"/>
      <c r="H315" s="266"/>
      <c r="I315" s="386"/>
    </row>
    <row r="316" s="286" customFormat="1" customHeight="1" spans="1:9">
      <c r="A316" s="267">
        <v>2</v>
      </c>
      <c r="B316" s="417" t="s">
        <v>830</v>
      </c>
      <c r="C316" s="419" t="s">
        <v>832</v>
      </c>
      <c r="D316" s="419"/>
      <c r="E316" s="415" t="s">
        <v>31</v>
      </c>
      <c r="F316" s="427">
        <v>21</v>
      </c>
      <c r="G316" s="386"/>
      <c r="H316" s="266"/>
      <c r="I316" s="386"/>
    </row>
    <row r="317" s="286" customFormat="1" customHeight="1" spans="1:9">
      <c r="A317" s="267">
        <v>3</v>
      </c>
      <c r="B317" s="417" t="s">
        <v>928</v>
      </c>
      <c r="C317" s="419" t="s">
        <v>1045</v>
      </c>
      <c r="D317" s="419"/>
      <c r="E317" s="415" t="s">
        <v>31</v>
      </c>
      <c r="F317" s="427">
        <v>1</v>
      </c>
      <c r="G317" s="386"/>
      <c r="H317" s="266"/>
      <c r="I317" s="386"/>
    </row>
    <row r="318" s="286" customFormat="1" customHeight="1" spans="1:9">
      <c r="A318" s="267">
        <v>4</v>
      </c>
      <c r="B318" s="417" t="s">
        <v>848</v>
      </c>
      <c r="C318" s="419" t="s">
        <v>1104</v>
      </c>
      <c r="D318" s="419"/>
      <c r="E318" s="415" t="s">
        <v>31</v>
      </c>
      <c r="F318" s="427">
        <v>3</v>
      </c>
      <c r="G318" s="386"/>
      <c r="H318" s="266"/>
      <c r="I318" s="386"/>
    </row>
    <row r="319" s="286" customFormat="1" customHeight="1" spans="1:9">
      <c r="A319" s="267">
        <v>5</v>
      </c>
      <c r="B319" s="417" t="s">
        <v>848</v>
      </c>
      <c r="C319" s="419" t="s">
        <v>1105</v>
      </c>
      <c r="D319" s="419"/>
      <c r="E319" s="415" t="s">
        <v>31</v>
      </c>
      <c r="F319" s="427">
        <v>1</v>
      </c>
      <c r="G319" s="386"/>
      <c r="H319" s="266"/>
      <c r="I319" s="386"/>
    </row>
    <row r="320" s="286" customFormat="1" customHeight="1" spans="1:9">
      <c r="A320" s="267">
        <v>6</v>
      </c>
      <c r="B320" s="417" t="s">
        <v>848</v>
      </c>
      <c r="C320" s="419" t="s">
        <v>1106</v>
      </c>
      <c r="D320" s="419"/>
      <c r="E320" s="415" t="s">
        <v>31</v>
      </c>
      <c r="F320" s="427">
        <v>1</v>
      </c>
      <c r="G320" s="386"/>
      <c r="H320" s="266"/>
      <c r="I320" s="386"/>
    </row>
    <row r="321" s="286" customFormat="1" customHeight="1" spans="1:9">
      <c r="A321" s="267">
        <v>7</v>
      </c>
      <c r="B321" s="417" t="s">
        <v>855</v>
      </c>
      <c r="C321" s="419" t="s">
        <v>1107</v>
      </c>
      <c r="D321" s="419"/>
      <c r="E321" s="415" t="s">
        <v>31</v>
      </c>
      <c r="F321" s="427">
        <v>6</v>
      </c>
      <c r="G321" s="386"/>
      <c r="H321" s="266"/>
      <c r="I321" s="386"/>
    </row>
    <row r="322" s="286" customFormat="1" customHeight="1" spans="1:9">
      <c r="A322" s="267">
        <v>8</v>
      </c>
      <c r="B322" s="417" t="s">
        <v>985</v>
      </c>
      <c r="C322" s="419" t="s">
        <v>1108</v>
      </c>
      <c r="D322" s="419"/>
      <c r="E322" s="415" t="s">
        <v>31</v>
      </c>
      <c r="F322" s="427">
        <v>6</v>
      </c>
      <c r="G322" s="386"/>
      <c r="H322" s="266"/>
      <c r="I322" s="386"/>
    </row>
    <row r="323" s="286" customFormat="1" customHeight="1" spans="1:9">
      <c r="A323" s="267">
        <v>9</v>
      </c>
      <c r="B323" s="417" t="s">
        <v>833</v>
      </c>
      <c r="C323" s="419" t="s">
        <v>1109</v>
      </c>
      <c r="D323" s="419"/>
      <c r="E323" s="415" t="s">
        <v>31</v>
      </c>
      <c r="F323" s="427">
        <v>7</v>
      </c>
      <c r="G323" s="386"/>
      <c r="H323" s="266"/>
      <c r="I323" s="386"/>
    </row>
    <row r="324" s="286" customFormat="1" customHeight="1" spans="1:9">
      <c r="A324" s="267">
        <v>10</v>
      </c>
      <c r="B324" s="417" t="s">
        <v>833</v>
      </c>
      <c r="C324" s="419" t="s">
        <v>1110</v>
      </c>
      <c r="D324" s="419"/>
      <c r="E324" s="415" t="s">
        <v>31</v>
      </c>
      <c r="F324" s="427">
        <v>2</v>
      </c>
      <c r="G324" s="386"/>
      <c r="H324" s="266"/>
      <c r="I324" s="386"/>
    </row>
    <row r="325" s="286" customFormat="1" customHeight="1" spans="1:9">
      <c r="A325" s="267">
        <v>11</v>
      </c>
      <c r="B325" s="417" t="s">
        <v>855</v>
      </c>
      <c r="C325" s="419" t="s">
        <v>1111</v>
      </c>
      <c r="D325" s="419"/>
      <c r="E325" s="415" t="s">
        <v>31</v>
      </c>
      <c r="F325" s="427">
        <v>2</v>
      </c>
      <c r="G325" s="386"/>
      <c r="H325" s="266"/>
      <c r="I325" s="386"/>
    </row>
    <row r="326" s="286" customFormat="1" customHeight="1" spans="1:9">
      <c r="A326" s="267">
        <v>12</v>
      </c>
      <c r="B326" s="417" t="s">
        <v>860</v>
      </c>
      <c r="C326" s="419" t="s">
        <v>1069</v>
      </c>
      <c r="D326" s="419"/>
      <c r="E326" s="415" t="s">
        <v>837</v>
      </c>
      <c r="F326" s="427">
        <v>9</v>
      </c>
      <c r="G326" s="386"/>
      <c r="H326" s="266"/>
      <c r="I326" s="386"/>
    </row>
    <row r="327" s="286" customFormat="1" customHeight="1" spans="1:9">
      <c r="A327" s="267">
        <v>13</v>
      </c>
      <c r="B327" s="417" t="s">
        <v>860</v>
      </c>
      <c r="C327" s="419" t="s">
        <v>861</v>
      </c>
      <c r="D327" s="419"/>
      <c r="E327" s="415" t="s">
        <v>837</v>
      </c>
      <c r="F327" s="427">
        <v>3</v>
      </c>
      <c r="G327" s="386"/>
      <c r="H327" s="266"/>
      <c r="I327" s="386"/>
    </row>
    <row r="328" s="286" customFormat="1" customHeight="1" spans="1:9">
      <c r="A328" s="267">
        <v>14</v>
      </c>
      <c r="B328" s="417" t="s">
        <v>860</v>
      </c>
      <c r="C328" s="419" t="s">
        <v>1112</v>
      </c>
      <c r="D328" s="419"/>
      <c r="E328" s="415" t="s">
        <v>837</v>
      </c>
      <c r="F328" s="427">
        <v>3</v>
      </c>
      <c r="G328" s="386"/>
      <c r="H328" s="266"/>
      <c r="I328" s="386"/>
    </row>
    <row r="329" s="286" customFormat="1" customHeight="1" spans="1:9">
      <c r="A329" s="267">
        <v>15</v>
      </c>
      <c r="B329" s="417" t="s">
        <v>862</v>
      </c>
      <c r="C329" s="419" t="s">
        <v>1070</v>
      </c>
      <c r="D329" s="419"/>
      <c r="E329" s="415" t="s">
        <v>864</v>
      </c>
      <c r="F329" s="427">
        <v>6</v>
      </c>
      <c r="G329" s="386"/>
      <c r="H329" s="266"/>
      <c r="I329" s="386"/>
    </row>
    <row r="330" s="286" customFormat="1" customHeight="1" spans="1:9">
      <c r="A330" s="267">
        <v>16</v>
      </c>
      <c r="B330" s="417" t="s">
        <v>881</v>
      </c>
      <c r="C330" s="419" t="s">
        <v>1113</v>
      </c>
      <c r="D330" s="419"/>
      <c r="E330" s="415" t="s">
        <v>864</v>
      </c>
      <c r="F330" s="427">
        <v>5</v>
      </c>
      <c r="G330" s="386"/>
      <c r="H330" s="266"/>
      <c r="I330" s="386"/>
    </row>
    <row r="331" s="286" customFormat="1" customHeight="1" spans="1:9">
      <c r="A331" s="267">
        <v>17</v>
      </c>
      <c r="B331" s="417" t="s">
        <v>881</v>
      </c>
      <c r="C331" s="419" t="s">
        <v>1072</v>
      </c>
      <c r="D331" s="419"/>
      <c r="E331" s="415" t="s">
        <v>864</v>
      </c>
      <c r="F331" s="427">
        <v>4</v>
      </c>
      <c r="G331" s="386"/>
      <c r="H331" s="266"/>
      <c r="I331" s="386"/>
    </row>
    <row r="332" s="286" customFormat="1" customHeight="1" spans="1:9">
      <c r="A332" s="267">
        <v>18</v>
      </c>
      <c r="B332" s="417" t="s">
        <v>889</v>
      </c>
      <c r="C332" s="419" t="s">
        <v>1114</v>
      </c>
      <c r="D332" s="419"/>
      <c r="E332" s="415" t="s">
        <v>31</v>
      </c>
      <c r="F332" s="427">
        <v>1</v>
      </c>
      <c r="G332" s="386"/>
      <c r="H332" s="266"/>
      <c r="I332" s="386"/>
    </row>
    <row r="333" s="286" customFormat="1" customHeight="1" spans="1:9">
      <c r="A333" s="267">
        <v>19</v>
      </c>
      <c r="B333" s="417" t="s">
        <v>889</v>
      </c>
      <c r="C333" s="419" t="s">
        <v>1073</v>
      </c>
      <c r="D333" s="419"/>
      <c r="E333" s="415" t="s">
        <v>31</v>
      </c>
      <c r="F333" s="427">
        <v>6</v>
      </c>
      <c r="G333" s="386"/>
      <c r="H333" s="266"/>
      <c r="I333" s="386"/>
    </row>
    <row r="334" s="286" customFormat="1" customHeight="1" spans="1:9">
      <c r="A334" s="267">
        <v>20</v>
      </c>
      <c r="B334" s="417" t="s">
        <v>889</v>
      </c>
      <c r="C334" s="419" t="s">
        <v>1115</v>
      </c>
      <c r="D334" s="419"/>
      <c r="E334" s="415" t="s">
        <v>31</v>
      </c>
      <c r="F334" s="427">
        <v>1</v>
      </c>
      <c r="G334" s="386"/>
      <c r="H334" s="266"/>
      <c r="I334" s="386"/>
    </row>
    <row r="335" s="286" customFormat="1" customHeight="1" spans="1:9">
      <c r="A335" s="267">
        <v>21</v>
      </c>
      <c r="B335" s="417" t="s">
        <v>886</v>
      </c>
      <c r="C335" s="419" t="s">
        <v>1116</v>
      </c>
      <c r="D335" s="419"/>
      <c r="E335" s="415" t="s">
        <v>31</v>
      </c>
      <c r="F335" s="427">
        <v>1</v>
      </c>
      <c r="G335" s="386"/>
      <c r="H335" s="266"/>
      <c r="I335" s="386"/>
    </row>
    <row r="336" s="286" customFormat="1" customHeight="1" spans="1:9">
      <c r="A336" s="267">
        <v>22</v>
      </c>
      <c r="B336" s="417" t="s">
        <v>886</v>
      </c>
      <c r="C336" s="419" t="s">
        <v>1117</v>
      </c>
      <c r="D336" s="419"/>
      <c r="E336" s="415" t="s">
        <v>31</v>
      </c>
      <c r="F336" s="427">
        <v>5</v>
      </c>
      <c r="G336" s="386"/>
      <c r="H336" s="266"/>
      <c r="I336" s="386"/>
    </row>
    <row r="337" s="286" customFormat="1" customHeight="1" spans="1:9">
      <c r="A337" s="267">
        <v>23</v>
      </c>
      <c r="B337" s="417" t="s">
        <v>908</v>
      </c>
      <c r="C337" s="419" t="s">
        <v>1118</v>
      </c>
      <c r="D337" s="419"/>
      <c r="E337" s="415" t="s">
        <v>31</v>
      </c>
      <c r="F337" s="427">
        <v>1</v>
      </c>
      <c r="G337" s="386"/>
      <c r="H337" s="266"/>
      <c r="I337" s="386"/>
    </row>
    <row r="338" s="286" customFormat="1" customHeight="1" spans="1:9">
      <c r="A338" s="267">
        <v>24</v>
      </c>
      <c r="B338" s="417" t="s">
        <v>908</v>
      </c>
      <c r="C338" s="419" t="s">
        <v>1119</v>
      </c>
      <c r="D338" s="419"/>
      <c r="E338" s="415" t="s">
        <v>31</v>
      </c>
      <c r="F338" s="427">
        <v>1</v>
      </c>
      <c r="G338" s="386"/>
      <c r="H338" s="266"/>
      <c r="I338" s="386"/>
    </row>
    <row r="339" s="286" customFormat="1" customHeight="1" spans="1:9">
      <c r="A339" s="267">
        <v>25</v>
      </c>
      <c r="B339" s="417" t="s">
        <v>908</v>
      </c>
      <c r="C339" s="419" t="s">
        <v>1120</v>
      </c>
      <c r="D339" s="419"/>
      <c r="E339" s="415" t="s">
        <v>31</v>
      </c>
      <c r="F339" s="427">
        <v>1</v>
      </c>
      <c r="G339" s="386"/>
      <c r="H339" s="266"/>
      <c r="I339" s="386"/>
    </row>
    <row r="340" s="286" customFormat="1" customHeight="1" spans="1:9">
      <c r="A340" s="267">
        <v>26</v>
      </c>
      <c r="B340" s="417" t="s">
        <v>906</v>
      </c>
      <c r="C340" s="419" t="s">
        <v>1121</v>
      </c>
      <c r="D340" s="419"/>
      <c r="E340" s="415" t="s">
        <v>31</v>
      </c>
      <c r="F340" s="427">
        <v>5</v>
      </c>
      <c r="G340" s="386"/>
      <c r="H340" s="266"/>
      <c r="I340" s="386"/>
    </row>
    <row r="341" s="286" customFormat="1" customHeight="1" spans="1:9">
      <c r="A341" s="267">
        <v>27</v>
      </c>
      <c r="B341" s="417" t="s">
        <v>906</v>
      </c>
      <c r="C341" s="419" t="s">
        <v>1122</v>
      </c>
      <c r="D341" s="419"/>
      <c r="E341" s="415" t="s">
        <v>31</v>
      </c>
      <c r="F341" s="427">
        <v>2</v>
      </c>
      <c r="G341" s="386"/>
      <c r="H341" s="266"/>
      <c r="I341" s="386"/>
    </row>
    <row r="342" s="286" customFormat="1" customHeight="1" spans="1:9">
      <c r="A342" s="267">
        <v>28</v>
      </c>
      <c r="B342" s="417" t="s">
        <v>910</v>
      </c>
      <c r="C342" s="419" t="s">
        <v>1123</v>
      </c>
      <c r="D342" s="419"/>
      <c r="E342" s="415" t="s">
        <v>31</v>
      </c>
      <c r="F342" s="427">
        <v>3</v>
      </c>
      <c r="G342" s="386"/>
      <c r="H342" s="266"/>
      <c r="I342" s="386"/>
    </row>
    <row r="343" s="381" customFormat="1" customHeight="1" spans="1:9">
      <c r="A343" s="428" t="s">
        <v>574</v>
      </c>
      <c r="B343" s="428"/>
      <c r="C343" s="429" t="s">
        <v>575</v>
      </c>
      <c r="D343" s="429"/>
      <c r="E343" s="429"/>
      <c r="F343" s="430"/>
      <c r="G343" s="430"/>
      <c r="H343" s="430"/>
      <c r="I343" s="430"/>
    </row>
    <row r="344" s="286" customFormat="1" customHeight="1" spans="1:9">
      <c r="A344" s="267">
        <v>0</v>
      </c>
      <c r="B344" s="417"/>
      <c r="C344" s="234" t="s">
        <v>1124</v>
      </c>
      <c r="D344" s="234"/>
      <c r="E344" s="415"/>
      <c r="F344" s="416"/>
      <c r="G344" s="386"/>
      <c r="H344" s="266"/>
      <c r="I344" s="386"/>
    </row>
    <row r="345" s="286" customFormat="1" customHeight="1" spans="1:9">
      <c r="A345" s="267">
        <v>1</v>
      </c>
      <c r="B345" s="417" t="s">
        <v>830</v>
      </c>
      <c r="C345" s="419" t="s">
        <v>831</v>
      </c>
      <c r="D345" s="419"/>
      <c r="E345" s="415" t="s">
        <v>31</v>
      </c>
      <c r="F345" s="427">
        <v>4</v>
      </c>
      <c r="G345" s="386"/>
      <c r="H345" s="266"/>
      <c r="I345" s="386"/>
    </row>
    <row r="346" s="286" customFormat="1" customHeight="1" spans="1:9">
      <c r="A346" s="267">
        <v>2</v>
      </c>
      <c r="B346" s="417" t="s">
        <v>830</v>
      </c>
      <c r="C346" s="419" t="s">
        <v>832</v>
      </c>
      <c r="D346" s="419"/>
      <c r="E346" s="415" t="s">
        <v>31</v>
      </c>
      <c r="F346" s="427">
        <v>7</v>
      </c>
      <c r="G346" s="386"/>
      <c r="H346" s="266"/>
      <c r="I346" s="386"/>
    </row>
    <row r="347" s="286" customFormat="1" customHeight="1" spans="1:9">
      <c r="A347" s="267">
        <v>3</v>
      </c>
      <c r="B347" s="417" t="s">
        <v>1061</v>
      </c>
      <c r="C347" s="419" t="s">
        <v>1085</v>
      </c>
      <c r="D347" s="419"/>
      <c r="E347" s="415" t="s">
        <v>31</v>
      </c>
      <c r="F347" s="427">
        <v>3</v>
      </c>
      <c r="G347" s="386"/>
      <c r="H347" s="266"/>
      <c r="I347" s="386"/>
    </row>
    <row r="348" s="286" customFormat="1" customHeight="1" spans="1:9">
      <c r="A348" s="267">
        <v>4</v>
      </c>
      <c r="B348" s="417" t="s">
        <v>855</v>
      </c>
      <c r="C348" s="419" t="s">
        <v>1107</v>
      </c>
      <c r="D348" s="419"/>
      <c r="E348" s="415" t="s">
        <v>31</v>
      </c>
      <c r="F348" s="427">
        <v>2</v>
      </c>
      <c r="G348" s="386"/>
      <c r="H348" s="266"/>
      <c r="I348" s="386"/>
    </row>
    <row r="349" s="286" customFormat="1" customHeight="1" spans="1:9">
      <c r="A349" s="267">
        <v>5</v>
      </c>
      <c r="B349" s="417" t="s">
        <v>985</v>
      </c>
      <c r="C349" s="419" t="s">
        <v>1108</v>
      </c>
      <c r="D349" s="419"/>
      <c r="E349" s="415" t="s">
        <v>31</v>
      </c>
      <c r="F349" s="427">
        <v>2</v>
      </c>
      <c r="G349" s="386"/>
      <c r="H349" s="266"/>
      <c r="I349" s="386"/>
    </row>
    <row r="350" s="286" customFormat="1" customHeight="1" spans="1:9">
      <c r="A350" s="267">
        <v>6</v>
      </c>
      <c r="B350" s="417" t="s">
        <v>833</v>
      </c>
      <c r="C350" s="419" t="s">
        <v>1109</v>
      </c>
      <c r="D350" s="419"/>
      <c r="E350" s="415" t="s">
        <v>31</v>
      </c>
      <c r="F350" s="427">
        <v>2</v>
      </c>
      <c r="G350" s="386"/>
      <c r="H350" s="266"/>
      <c r="I350" s="386"/>
    </row>
    <row r="351" s="286" customFormat="1" customHeight="1" spans="1:9">
      <c r="A351" s="267">
        <v>7</v>
      </c>
      <c r="B351" s="417" t="s">
        <v>860</v>
      </c>
      <c r="C351" s="419" t="s">
        <v>1069</v>
      </c>
      <c r="D351" s="419"/>
      <c r="E351" s="415" t="s">
        <v>837</v>
      </c>
      <c r="F351" s="427">
        <v>3</v>
      </c>
      <c r="G351" s="386"/>
      <c r="H351" s="266"/>
      <c r="I351" s="386"/>
    </row>
    <row r="352" s="286" customFormat="1" customHeight="1" spans="1:9">
      <c r="A352" s="267">
        <v>8</v>
      </c>
      <c r="B352" s="417" t="s">
        <v>862</v>
      </c>
      <c r="C352" s="419" t="s">
        <v>1070</v>
      </c>
      <c r="D352" s="419"/>
      <c r="E352" s="415" t="s">
        <v>864</v>
      </c>
      <c r="F352" s="427">
        <v>2</v>
      </c>
      <c r="G352" s="386"/>
      <c r="H352" s="266"/>
      <c r="I352" s="386"/>
    </row>
    <row r="353" s="286" customFormat="1" customHeight="1" spans="1:9">
      <c r="A353" s="267">
        <v>9</v>
      </c>
      <c r="B353" s="417" t="s">
        <v>881</v>
      </c>
      <c r="C353" s="419" t="s">
        <v>1113</v>
      </c>
      <c r="D353" s="419"/>
      <c r="E353" s="415" t="s">
        <v>864</v>
      </c>
      <c r="F353" s="427">
        <v>2</v>
      </c>
      <c r="G353" s="386"/>
      <c r="H353" s="266"/>
      <c r="I353" s="386"/>
    </row>
    <row r="354" s="286" customFormat="1" customHeight="1" spans="1:9">
      <c r="A354" s="267">
        <v>10</v>
      </c>
      <c r="B354" s="417" t="s">
        <v>889</v>
      </c>
      <c r="C354" s="419" t="s">
        <v>1125</v>
      </c>
      <c r="D354" s="419"/>
      <c r="E354" s="415" t="s">
        <v>31</v>
      </c>
      <c r="F354" s="427">
        <v>2</v>
      </c>
      <c r="G354" s="386"/>
      <c r="H354" s="266"/>
      <c r="I354" s="386"/>
    </row>
    <row r="355" s="286" customFormat="1" customHeight="1" spans="1:9">
      <c r="A355" s="267">
        <v>11</v>
      </c>
      <c r="B355" s="417" t="s">
        <v>886</v>
      </c>
      <c r="C355" s="419" t="s">
        <v>1126</v>
      </c>
      <c r="D355" s="419"/>
      <c r="E355" s="415" t="s">
        <v>31</v>
      </c>
      <c r="F355" s="427">
        <v>1</v>
      </c>
      <c r="G355" s="386"/>
      <c r="H355" s="266"/>
      <c r="I355" s="386"/>
    </row>
    <row r="356" s="286" customFormat="1" customHeight="1" spans="1:9">
      <c r="A356" s="267">
        <v>12</v>
      </c>
      <c r="B356" s="417" t="s">
        <v>889</v>
      </c>
      <c r="C356" s="419" t="s">
        <v>1073</v>
      </c>
      <c r="D356" s="419"/>
      <c r="E356" s="415" t="s">
        <v>31</v>
      </c>
      <c r="F356" s="427">
        <v>2</v>
      </c>
      <c r="G356" s="386"/>
      <c r="H356" s="266"/>
      <c r="I356" s="386"/>
    </row>
    <row r="357" s="286" customFormat="1" customHeight="1" spans="1:9">
      <c r="A357" s="267">
        <v>13</v>
      </c>
      <c r="B357" s="417" t="s">
        <v>889</v>
      </c>
      <c r="C357" s="419" t="s">
        <v>1127</v>
      </c>
      <c r="D357" s="419"/>
      <c r="E357" s="415" t="s">
        <v>31</v>
      </c>
      <c r="F357" s="427">
        <v>2</v>
      </c>
      <c r="G357" s="386"/>
      <c r="H357" s="266"/>
      <c r="I357" s="386"/>
    </row>
    <row r="358" s="286" customFormat="1" customHeight="1" spans="1:9">
      <c r="A358" s="267">
        <v>14</v>
      </c>
      <c r="B358" s="417" t="s">
        <v>955</v>
      </c>
      <c r="C358" s="419" t="s">
        <v>956</v>
      </c>
      <c r="D358" s="419"/>
      <c r="E358" s="415" t="s">
        <v>31</v>
      </c>
      <c r="F358" s="437">
        <v>1</v>
      </c>
      <c r="G358" s="386"/>
      <c r="H358" s="266"/>
      <c r="I358" s="386"/>
    </row>
    <row r="359" s="381" customFormat="1" customHeight="1" spans="1:9">
      <c r="A359" s="428" t="s">
        <v>574</v>
      </c>
      <c r="B359" s="428"/>
      <c r="C359" s="429" t="s">
        <v>575</v>
      </c>
      <c r="D359" s="429"/>
      <c r="E359" s="429"/>
      <c r="F359" s="430"/>
      <c r="G359" s="430"/>
      <c r="H359" s="430"/>
      <c r="I359" s="430"/>
    </row>
    <row r="360" s="286" customFormat="1" customHeight="1" spans="1:9">
      <c r="A360" s="267">
        <v>0</v>
      </c>
      <c r="B360" s="417"/>
      <c r="C360" s="234" t="s">
        <v>1128</v>
      </c>
      <c r="D360" s="234"/>
      <c r="E360" s="415"/>
      <c r="F360" s="416"/>
      <c r="G360" s="386"/>
      <c r="H360" s="266"/>
      <c r="I360" s="386"/>
    </row>
    <row r="361" s="286" customFormat="1" customHeight="1" spans="1:9">
      <c r="A361" s="267">
        <v>1</v>
      </c>
      <c r="B361" s="417" t="s">
        <v>830</v>
      </c>
      <c r="C361" s="419" t="s">
        <v>832</v>
      </c>
      <c r="D361" s="419"/>
      <c r="E361" s="415" t="s">
        <v>31</v>
      </c>
      <c r="F361" s="427">
        <v>5</v>
      </c>
      <c r="G361" s="386"/>
      <c r="H361" s="266"/>
      <c r="I361" s="386"/>
    </row>
    <row r="362" s="286" customFormat="1" customHeight="1" spans="1:9">
      <c r="A362" s="267">
        <v>2</v>
      </c>
      <c r="B362" s="417" t="s">
        <v>860</v>
      </c>
      <c r="C362" s="419" t="s">
        <v>1129</v>
      </c>
      <c r="D362" s="419"/>
      <c r="E362" s="415" t="s">
        <v>31</v>
      </c>
      <c r="F362" s="427">
        <v>10</v>
      </c>
      <c r="G362" s="386"/>
      <c r="H362" s="266"/>
      <c r="I362" s="386"/>
    </row>
    <row r="363" s="286" customFormat="1" customHeight="1" spans="1:9">
      <c r="A363" s="267">
        <v>3</v>
      </c>
      <c r="B363" s="417" t="s">
        <v>860</v>
      </c>
      <c r="C363" s="419" t="s">
        <v>989</v>
      </c>
      <c r="D363" s="419"/>
      <c r="E363" s="415" t="s">
        <v>837</v>
      </c>
      <c r="F363" s="427">
        <v>10</v>
      </c>
      <c r="G363" s="386"/>
      <c r="H363" s="266"/>
      <c r="I363" s="386"/>
    </row>
    <row r="364" s="286" customFormat="1" customHeight="1" spans="1:9">
      <c r="A364" s="267">
        <v>4</v>
      </c>
      <c r="B364" s="417" t="s">
        <v>862</v>
      </c>
      <c r="C364" s="419" t="s">
        <v>1130</v>
      </c>
      <c r="D364" s="419"/>
      <c r="E364" s="415" t="s">
        <v>864</v>
      </c>
      <c r="F364" s="427">
        <v>1</v>
      </c>
      <c r="G364" s="386"/>
      <c r="H364" s="266"/>
      <c r="I364" s="386"/>
    </row>
    <row r="365" s="286" customFormat="1" customHeight="1" spans="1:9">
      <c r="A365" s="267">
        <v>5</v>
      </c>
      <c r="B365" s="417" t="s">
        <v>862</v>
      </c>
      <c r="C365" s="419" t="s">
        <v>1071</v>
      </c>
      <c r="D365" s="419"/>
      <c r="E365" s="415" t="s">
        <v>864</v>
      </c>
      <c r="F365" s="427">
        <v>1</v>
      </c>
      <c r="G365" s="386"/>
      <c r="H365" s="266"/>
      <c r="I365" s="386"/>
    </row>
    <row r="366" s="286" customFormat="1" customHeight="1" spans="1:9">
      <c r="A366" s="267">
        <v>6</v>
      </c>
      <c r="B366" s="417" t="s">
        <v>881</v>
      </c>
      <c r="C366" s="419" t="s">
        <v>1072</v>
      </c>
      <c r="D366" s="419"/>
      <c r="E366" s="415" t="s">
        <v>864</v>
      </c>
      <c r="F366" s="427">
        <v>1</v>
      </c>
      <c r="G366" s="386"/>
      <c r="H366" s="266"/>
      <c r="I366" s="386"/>
    </row>
    <row r="367" s="286" customFormat="1" customHeight="1" spans="1:9">
      <c r="A367" s="267">
        <v>7</v>
      </c>
      <c r="B367" s="417" t="s">
        <v>881</v>
      </c>
      <c r="C367" s="419" t="s">
        <v>1131</v>
      </c>
      <c r="D367" s="419"/>
      <c r="E367" s="415" t="s">
        <v>864</v>
      </c>
      <c r="F367" s="427">
        <v>1</v>
      </c>
      <c r="G367" s="386"/>
      <c r="H367" s="266"/>
      <c r="I367" s="386"/>
    </row>
    <row r="368" s="381" customFormat="1" customHeight="1" spans="1:9">
      <c r="A368" s="428" t="s">
        <v>574</v>
      </c>
      <c r="B368" s="428"/>
      <c r="C368" s="429" t="s">
        <v>575</v>
      </c>
      <c r="D368" s="429"/>
      <c r="E368" s="429"/>
      <c r="F368" s="430"/>
      <c r="G368" s="430"/>
      <c r="H368" s="430"/>
      <c r="I368" s="430"/>
    </row>
    <row r="369" s="286" customFormat="1" customHeight="1" spans="1:9">
      <c r="A369" s="267">
        <v>0</v>
      </c>
      <c r="B369" s="417"/>
      <c r="C369" s="234" t="s">
        <v>1132</v>
      </c>
      <c r="D369" s="234"/>
      <c r="E369" s="415"/>
      <c r="F369" s="416"/>
      <c r="G369" s="386"/>
      <c r="H369" s="266"/>
      <c r="I369" s="386"/>
    </row>
    <row r="370" s="286" customFormat="1" customHeight="1" spans="1:9">
      <c r="A370" s="267">
        <v>1</v>
      </c>
      <c r="B370" s="417" t="s">
        <v>830</v>
      </c>
      <c r="C370" s="419" t="s">
        <v>832</v>
      </c>
      <c r="D370" s="419"/>
      <c r="E370" s="415" t="s">
        <v>31</v>
      </c>
      <c r="F370" s="427">
        <v>7</v>
      </c>
      <c r="G370" s="386"/>
      <c r="H370" s="266"/>
      <c r="I370" s="386"/>
    </row>
    <row r="371" s="286" customFormat="1" customHeight="1" spans="1:9">
      <c r="A371" s="267">
        <v>2</v>
      </c>
      <c r="B371" s="417" t="s">
        <v>860</v>
      </c>
      <c r="C371" s="419" t="s">
        <v>1129</v>
      </c>
      <c r="D371" s="419"/>
      <c r="E371" s="415" t="s">
        <v>31</v>
      </c>
      <c r="F371" s="427">
        <v>7</v>
      </c>
      <c r="G371" s="386"/>
      <c r="H371" s="266"/>
      <c r="I371" s="386"/>
    </row>
    <row r="372" s="286" customFormat="1" customHeight="1" spans="1:9">
      <c r="A372" s="267">
        <v>3</v>
      </c>
      <c r="B372" s="417" t="s">
        <v>860</v>
      </c>
      <c r="C372" s="419" t="s">
        <v>989</v>
      </c>
      <c r="D372" s="419"/>
      <c r="E372" s="415" t="s">
        <v>837</v>
      </c>
      <c r="F372" s="427">
        <v>7</v>
      </c>
      <c r="G372" s="386"/>
      <c r="H372" s="266"/>
      <c r="I372" s="386"/>
    </row>
    <row r="373" s="286" customFormat="1" customHeight="1" spans="1:9">
      <c r="A373" s="267">
        <v>4</v>
      </c>
      <c r="B373" s="417" t="s">
        <v>862</v>
      </c>
      <c r="C373" s="419" t="s">
        <v>1071</v>
      </c>
      <c r="D373" s="419"/>
      <c r="E373" s="415" t="s">
        <v>864</v>
      </c>
      <c r="F373" s="427">
        <v>1</v>
      </c>
      <c r="G373" s="386"/>
      <c r="H373" s="266"/>
      <c r="I373" s="386"/>
    </row>
    <row r="374" s="286" customFormat="1" customHeight="1" spans="1:9">
      <c r="A374" s="267">
        <v>5</v>
      </c>
      <c r="B374" s="417" t="s">
        <v>881</v>
      </c>
      <c r="C374" s="419" t="s">
        <v>1072</v>
      </c>
      <c r="D374" s="419"/>
      <c r="E374" s="415" t="s">
        <v>864</v>
      </c>
      <c r="F374" s="427">
        <v>1</v>
      </c>
      <c r="G374" s="386"/>
      <c r="H374" s="266"/>
      <c r="I374" s="386"/>
    </row>
    <row r="375" s="381" customFormat="1" customHeight="1" spans="1:9">
      <c r="A375" s="428" t="s">
        <v>574</v>
      </c>
      <c r="B375" s="428"/>
      <c r="C375" s="429" t="s">
        <v>575</v>
      </c>
      <c r="D375" s="429"/>
      <c r="E375" s="429"/>
      <c r="F375" s="430"/>
      <c r="G375" s="430"/>
      <c r="H375" s="430"/>
      <c r="I375" s="430"/>
    </row>
    <row r="376" s="286" customFormat="1" customHeight="1" spans="1:9">
      <c r="A376" s="267">
        <v>0</v>
      </c>
      <c r="B376" s="417"/>
      <c r="C376" s="426" t="s">
        <v>1133</v>
      </c>
      <c r="D376" s="426"/>
      <c r="E376" s="415"/>
      <c r="F376" s="416"/>
      <c r="G376" s="386"/>
      <c r="H376" s="266"/>
      <c r="I376" s="386"/>
    </row>
    <row r="377" s="286" customFormat="1" customHeight="1" spans="1:9">
      <c r="A377" s="267">
        <v>1</v>
      </c>
      <c r="B377" s="417" t="s">
        <v>830</v>
      </c>
      <c r="C377" s="419" t="s">
        <v>831</v>
      </c>
      <c r="D377" s="419"/>
      <c r="E377" s="415" t="s">
        <v>31</v>
      </c>
      <c r="F377" s="427">
        <v>4</v>
      </c>
      <c r="G377" s="386"/>
      <c r="H377" s="266"/>
      <c r="I377" s="386"/>
    </row>
    <row r="378" s="286" customFormat="1" customHeight="1" spans="1:9">
      <c r="A378" s="267">
        <v>2</v>
      </c>
      <c r="B378" s="417" t="s">
        <v>830</v>
      </c>
      <c r="C378" s="419" t="s">
        <v>832</v>
      </c>
      <c r="D378" s="419"/>
      <c r="E378" s="415" t="s">
        <v>31</v>
      </c>
      <c r="F378" s="427">
        <v>7</v>
      </c>
      <c r="G378" s="386"/>
      <c r="H378" s="266"/>
      <c r="I378" s="386"/>
    </row>
    <row r="379" s="286" customFormat="1" customHeight="1" spans="1:9">
      <c r="A379" s="267">
        <v>3</v>
      </c>
      <c r="B379" s="417" t="s">
        <v>845</v>
      </c>
      <c r="C379" s="419" t="s">
        <v>1134</v>
      </c>
      <c r="D379" s="419"/>
      <c r="E379" s="415" t="s">
        <v>31</v>
      </c>
      <c r="F379" s="416">
        <v>2</v>
      </c>
      <c r="G379" s="386"/>
      <c r="H379" s="266"/>
      <c r="I379" s="386"/>
    </row>
    <row r="380" s="286" customFormat="1" customHeight="1" spans="1:9">
      <c r="A380" s="267">
        <v>4</v>
      </c>
      <c r="B380" s="417" t="s">
        <v>855</v>
      </c>
      <c r="C380" s="419" t="s">
        <v>1067</v>
      </c>
      <c r="D380" s="419"/>
      <c r="E380" s="415" t="s">
        <v>31</v>
      </c>
      <c r="F380" s="427">
        <v>3</v>
      </c>
      <c r="G380" s="386"/>
      <c r="H380" s="266"/>
      <c r="I380" s="386"/>
    </row>
    <row r="381" s="286" customFormat="1" customHeight="1" spans="1:9">
      <c r="A381" s="267">
        <v>5</v>
      </c>
      <c r="B381" s="417" t="s">
        <v>1135</v>
      </c>
      <c r="C381" s="419" t="s">
        <v>1136</v>
      </c>
      <c r="D381" s="419"/>
      <c r="E381" s="415" t="s">
        <v>31</v>
      </c>
      <c r="F381" s="427">
        <v>1</v>
      </c>
      <c r="G381" s="386"/>
      <c r="H381" s="266"/>
      <c r="I381" s="386"/>
    </row>
    <row r="382" s="286" customFormat="1" customHeight="1" spans="1:9">
      <c r="A382" s="267">
        <v>6</v>
      </c>
      <c r="B382" s="417" t="s">
        <v>860</v>
      </c>
      <c r="C382" s="419" t="s">
        <v>859</v>
      </c>
      <c r="D382" s="419"/>
      <c r="E382" s="415" t="s">
        <v>31</v>
      </c>
      <c r="F382" s="427">
        <v>2</v>
      </c>
      <c r="G382" s="386"/>
      <c r="H382" s="266"/>
      <c r="I382" s="386"/>
    </row>
    <row r="383" s="286" customFormat="1" customHeight="1" spans="1:9">
      <c r="A383" s="267">
        <v>7</v>
      </c>
      <c r="B383" s="417" t="s">
        <v>860</v>
      </c>
      <c r="C383" s="419" t="s">
        <v>989</v>
      </c>
      <c r="D383" s="419"/>
      <c r="E383" s="415" t="s">
        <v>837</v>
      </c>
      <c r="F383" s="427">
        <v>4</v>
      </c>
      <c r="G383" s="386"/>
      <c r="H383" s="266"/>
      <c r="I383" s="386"/>
    </row>
    <row r="384" s="286" customFormat="1" customHeight="1" spans="1:9">
      <c r="A384" s="267">
        <v>8</v>
      </c>
      <c r="B384" s="417" t="s">
        <v>862</v>
      </c>
      <c r="C384" s="419" t="s">
        <v>1070</v>
      </c>
      <c r="D384" s="419"/>
      <c r="E384" s="415" t="s">
        <v>864</v>
      </c>
      <c r="F384" s="427">
        <v>2</v>
      </c>
      <c r="G384" s="386"/>
      <c r="H384" s="266"/>
      <c r="I384" s="386"/>
    </row>
    <row r="385" s="286" customFormat="1" customHeight="1" spans="1:9">
      <c r="A385" s="267">
        <v>9</v>
      </c>
      <c r="B385" s="417" t="s">
        <v>889</v>
      </c>
      <c r="C385" s="419" t="s">
        <v>1073</v>
      </c>
      <c r="D385" s="419"/>
      <c r="E385" s="415" t="s">
        <v>31</v>
      </c>
      <c r="F385" s="427">
        <v>2</v>
      </c>
      <c r="G385" s="386"/>
      <c r="H385" s="266"/>
      <c r="I385" s="386"/>
    </row>
    <row r="386" s="286" customFormat="1" customHeight="1" spans="1:9">
      <c r="A386" s="267">
        <v>10</v>
      </c>
      <c r="B386" s="417" t="s">
        <v>889</v>
      </c>
      <c r="C386" s="419" t="s">
        <v>1115</v>
      </c>
      <c r="D386" s="419"/>
      <c r="E386" s="415" t="s">
        <v>31</v>
      </c>
      <c r="F386" s="427">
        <v>1</v>
      </c>
      <c r="G386" s="386"/>
      <c r="H386" s="266"/>
      <c r="I386" s="386"/>
    </row>
    <row r="387" s="286" customFormat="1" customHeight="1" spans="1:9">
      <c r="A387" s="267">
        <v>11</v>
      </c>
      <c r="B387" s="417" t="s">
        <v>886</v>
      </c>
      <c r="C387" s="419" t="s">
        <v>1117</v>
      </c>
      <c r="D387" s="419"/>
      <c r="E387" s="415" t="s">
        <v>31</v>
      </c>
      <c r="F387" s="427">
        <v>1</v>
      </c>
      <c r="G387" s="386"/>
      <c r="H387" s="266"/>
      <c r="I387" s="386"/>
    </row>
    <row r="388" s="381" customFormat="1" customHeight="1" spans="1:9">
      <c r="A388" s="428" t="s">
        <v>574</v>
      </c>
      <c r="B388" s="428"/>
      <c r="C388" s="429" t="s">
        <v>575</v>
      </c>
      <c r="D388" s="429"/>
      <c r="E388" s="429"/>
      <c r="F388" s="430"/>
      <c r="G388" s="430"/>
      <c r="H388" s="430"/>
      <c r="I388" s="430"/>
    </row>
    <row r="389" s="286" customFormat="1" customHeight="1" spans="1:9">
      <c r="A389" s="267">
        <v>0</v>
      </c>
      <c r="B389" s="417">
        <v>0</v>
      </c>
      <c r="C389" s="438" t="s">
        <v>84</v>
      </c>
      <c r="D389" s="438"/>
      <c r="E389" s="415"/>
      <c r="F389" s="427"/>
      <c r="G389" s="386"/>
      <c r="H389" s="266"/>
      <c r="I389" s="386"/>
    </row>
    <row r="390" s="286" customFormat="1" customHeight="1" spans="1:9">
      <c r="A390" s="267">
        <v>1</v>
      </c>
      <c r="B390" s="417" t="s">
        <v>830</v>
      </c>
      <c r="C390" s="419" t="s">
        <v>831</v>
      </c>
      <c r="D390" s="419"/>
      <c r="E390" s="415" t="s">
        <v>31</v>
      </c>
      <c r="F390" s="427">
        <v>10</v>
      </c>
      <c r="G390" s="386"/>
      <c r="H390" s="266"/>
      <c r="I390" s="386"/>
    </row>
    <row r="391" s="286" customFormat="1" customHeight="1" spans="1:9">
      <c r="A391" s="267">
        <v>2</v>
      </c>
      <c r="B391" s="417" t="s">
        <v>830</v>
      </c>
      <c r="C391" s="419" t="s">
        <v>832</v>
      </c>
      <c r="D391" s="419"/>
      <c r="E391" s="415" t="s">
        <v>31</v>
      </c>
      <c r="F391" s="427">
        <v>8</v>
      </c>
      <c r="G391" s="386"/>
      <c r="H391" s="266"/>
      <c r="I391" s="386"/>
    </row>
    <row r="392" s="286" customFormat="1" customHeight="1" spans="1:9">
      <c r="A392" s="267">
        <v>3</v>
      </c>
      <c r="B392" s="417" t="s">
        <v>838</v>
      </c>
      <c r="C392" s="419" t="s">
        <v>1137</v>
      </c>
      <c r="D392" s="419"/>
      <c r="E392" s="415" t="s">
        <v>31</v>
      </c>
      <c r="F392" s="427">
        <v>2</v>
      </c>
      <c r="G392" s="386"/>
      <c r="H392" s="266"/>
      <c r="I392" s="386"/>
    </row>
    <row r="393" s="286" customFormat="1" customHeight="1" spans="1:9">
      <c r="A393" s="267">
        <v>4</v>
      </c>
      <c r="B393" s="417" t="s">
        <v>835</v>
      </c>
      <c r="C393" s="419" t="s">
        <v>1138</v>
      </c>
      <c r="D393" s="419"/>
      <c r="E393" s="415" t="s">
        <v>31</v>
      </c>
      <c r="F393" s="427">
        <v>1</v>
      </c>
      <c r="G393" s="386"/>
      <c r="H393" s="266"/>
      <c r="I393" s="386"/>
    </row>
    <row r="394" s="286" customFormat="1" customHeight="1" spans="1:9">
      <c r="A394" s="267">
        <v>5</v>
      </c>
      <c r="B394" s="417" t="s">
        <v>835</v>
      </c>
      <c r="C394" s="419" t="s">
        <v>1139</v>
      </c>
      <c r="D394" s="419"/>
      <c r="E394" s="415" t="s">
        <v>31</v>
      </c>
      <c r="F394" s="427">
        <v>1</v>
      </c>
      <c r="G394" s="386"/>
      <c r="H394" s="266"/>
      <c r="I394" s="386"/>
    </row>
    <row r="395" s="286" customFormat="1" customHeight="1" spans="1:9">
      <c r="A395" s="267">
        <v>6</v>
      </c>
      <c r="B395" s="417" t="s">
        <v>1140</v>
      </c>
      <c r="C395" s="419" t="s">
        <v>1141</v>
      </c>
      <c r="D395" s="419"/>
      <c r="E395" s="415" t="s">
        <v>31</v>
      </c>
      <c r="F395" s="427">
        <v>1</v>
      </c>
      <c r="G395" s="386"/>
      <c r="H395" s="266"/>
      <c r="I395" s="386"/>
    </row>
    <row r="396" s="286" customFormat="1" customHeight="1" spans="1:9">
      <c r="A396" s="267">
        <v>7</v>
      </c>
      <c r="B396" s="417" t="s">
        <v>838</v>
      </c>
      <c r="C396" s="419" t="s">
        <v>1142</v>
      </c>
      <c r="D396" s="419"/>
      <c r="E396" s="415" t="s">
        <v>31</v>
      </c>
      <c r="F396" s="427">
        <v>1</v>
      </c>
      <c r="G396" s="386"/>
      <c r="H396" s="266"/>
      <c r="I396" s="386"/>
    </row>
    <row r="397" s="286" customFormat="1" customHeight="1" spans="1:9">
      <c r="A397" s="267">
        <v>8</v>
      </c>
      <c r="B397" s="417" t="s">
        <v>833</v>
      </c>
      <c r="C397" s="419" t="s">
        <v>1109</v>
      </c>
      <c r="D397" s="419"/>
      <c r="E397" s="415" t="s">
        <v>31</v>
      </c>
      <c r="F397" s="427">
        <v>6</v>
      </c>
      <c r="G397" s="386"/>
      <c r="H397" s="266"/>
      <c r="I397" s="386"/>
    </row>
    <row r="398" s="286" customFormat="1" customHeight="1" spans="1:9">
      <c r="A398" s="267">
        <v>9</v>
      </c>
      <c r="B398" s="417" t="s">
        <v>966</v>
      </c>
      <c r="C398" s="419" t="s">
        <v>1143</v>
      </c>
      <c r="D398" s="419"/>
      <c r="E398" s="415" t="s">
        <v>31</v>
      </c>
      <c r="F398" s="427">
        <v>1</v>
      </c>
      <c r="G398" s="386"/>
      <c r="H398" s="266"/>
      <c r="I398" s="386"/>
    </row>
    <row r="399" s="286" customFormat="1" customHeight="1" spans="1:9">
      <c r="A399" s="267">
        <v>10</v>
      </c>
      <c r="B399" s="417" t="s">
        <v>966</v>
      </c>
      <c r="C399" s="419" t="s">
        <v>1144</v>
      </c>
      <c r="D399" s="419"/>
      <c r="E399" s="415" t="s">
        <v>31</v>
      </c>
      <c r="F399" s="427">
        <v>3</v>
      </c>
      <c r="G399" s="386"/>
      <c r="H399" s="266"/>
      <c r="I399" s="386"/>
    </row>
    <row r="400" s="286" customFormat="1" customHeight="1" spans="1:9">
      <c r="A400" s="267">
        <v>11</v>
      </c>
      <c r="B400" s="417" t="s">
        <v>842</v>
      </c>
      <c r="C400" s="419" t="s">
        <v>1145</v>
      </c>
      <c r="D400" s="419"/>
      <c r="E400" s="415" t="s">
        <v>31</v>
      </c>
      <c r="F400" s="427">
        <v>1</v>
      </c>
      <c r="G400" s="386"/>
      <c r="H400" s="266"/>
      <c r="I400" s="386"/>
    </row>
    <row r="401" s="286" customFormat="1" customHeight="1" spans="1:9">
      <c r="A401" s="267">
        <v>12</v>
      </c>
      <c r="B401" s="417" t="s">
        <v>848</v>
      </c>
      <c r="C401" s="419" t="s">
        <v>1146</v>
      </c>
      <c r="D401" s="419"/>
      <c r="E401" s="415" t="s">
        <v>31</v>
      </c>
      <c r="F401" s="427">
        <v>5</v>
      </c>
      <c r="G401" s="386"/>
      <c r="H401" s="266"/>
      <c r="I401" s="386"/>
    </row>
    <row r="402" s="286" customFormat="1" customHeight="1" spans="1:9">
      <c r="A402" s="267">
        <v>13</v>
      </c>
      <c r="B402" s="417" t="s">
        <v>848</v>
      </c>
      <c r="C402" s="419" t="s">
        <v>1147</v>
      </c>
      <c r="D402" s="419"/>
      <c r="E402" s="415" t="s">
        <v>31</v>
      </c>
      <c r="F402" s="427">
        <v>2</v>
      </c>
      <c r="G402" s="386"/>
      <c r="H402" s="266"/>
      <c r="I402" s="386"/>
    </row>
    <row r="403" s="286" customFormat="1" customHeight="1" spans="1:9">
      <c r="A403" s="267">
        <v>14</v>
      </c>
      <c r="B403" s="417" t="s">
        <v>848</v>
      </c>
      <c r="C403" s="419" t="s">
        <v>1148</v>
      </c>
      <c r="D403" s="419"/>
      <c r="E403" s="415" t="s">
        <v>31</v>
      </c>
      <c r="F403" s="427">
        <v>3</v>
      </c>
      <c r="G403" s="386"/>
      <c r="H403" s="266"/>
      <c r="I403" s="386"/>
    </row>
    <row r="404" s="286" customFormat="1" customHeight="1" spans="1:9">
      <c r="A404" s="267">
        <v>15</v>
      </c>
      <c r="B404" s="417" t="s">
        <v>848</v>
      </c>
      <c r="C404" s="419" t="s">
        <v>1149</v>
      </c>
      <c r="D404" s="419"/>
      <c r="E404" s="415" t="s">
        <v>31</v>
      </c>
      <c r="F404" s="427">
        <v>4</v>
      </c>
      <c r="G404" s="386"/>
      <c r="H404" s="266"/>
      <c r="I404" s="386"/>
    </row>
    <row r="405" s="286" customFormat="1" customHeight="1" spans="1:9">
      <c r="A405" s="267">
        <v>16</v>
      </c>
      <c r="B405" s="417" t="s">
        <v>852</v>
      </c>
      <c r="C405" s="419" t="s">
        <v>1150</v>
      </c>
      <c r="D405" s="419"/>
      <c r="E405" s="415" t="s">
        <v>31</v>
      </c>
      <c r="F405" s="427">
        <v>3</v>
      </c>
      <c r="G405" s="386"/>
      <c r="H405" s="266"/>
      <c r="I405" s="386"/>
    </row>
    <row r="406" s="286" customFormat="1" customHeight="1" spans="1:9">
      <c r="A406" s="267">
        <v>17</v>
      </c>
      <c r="B406" s="417" t="s">
        <v>848</v>
      </c>
      <c r="C406" s="419" t="s">
        <v>1151</v>
      </c>
      <c r="D406" s="419"/>
      <c r="E406" s="415" t="s">
        <v>31</v>
      </c>
      <c r="F406" s="427">
        <v>1</v>
      </c>
      <c r="G406" s="386"/>
      <c r="H406" s="266"/>
      <c r="I406" s="386"/>
    </row>
    <row r="407" s="286" customFormat="1" customHeight="1" spans="1:9">
      <c r="A407" s="267">
        <v>18</v>
      </c>
      <c r="B407" s="417" t="s">
        <v>855</v>
      </c>
      <c r="C407" s="419" t="s">
        <v>1107</v>
      </c>
      <c r="D407" s="419"/>
      <c r="E407" s="415" t="s">
        <v>31</v>
      </c>
      <c r="F407" s="427">
        <v>15</v>
      </c>
      <c r="G407" s="386"/>
      <c r="H407" s="266"/>
      <c r="I407" s="386"/>
    </row>
    <row r="408" s="434" customFormat="1" customHeight="1" spans="1:9">
      <c r="A408" s="439">
        <v>19</v>
      </c>
      <c r="B408" s="440" t="s">
        <v>1152</v>
      </c>
      <c r="C408" s="441" t="s">
        <v>1153</v>
      </c>
      <c r="D408" s="441"/>
      <c r="E408" s="442" t="s">
        <v>31</v>
      </c>
      <c r="F408" s="443">
        <v>1</v>
      </c>
      <c r="G408" s="444"/>
      <c r="H408" s="445"/>
      <c r="I408" s="444"/>
    </row>
    <row r="409" s="286" customFormat="1" customHeight="1" spans="1:9">
      <c r="A409" s="267">
        <v>20</v>
      </c>
      <c r="B409" s="417" t="s">
        <v>833</v>
      </c>
      <c r="C409" s="419" t="s">
        <v>1068</v>
      </c>
      <c r="D409" s="419"/>
      <c r="E409" s="415" t="s">
        <v>31</v>
      </c>
      <c r="F409" s="427">
        <v>8</v>
      </c>
      <c r="G409" s="386"/>
      <c r="H409" s="266"/>
      <c r="I409" s="386"/>
    </row>
    <row r="410" s="286" customFormat="1" customHeight="1" spans="1:9">
      <c r="A410" s="267">
        <v>21</v>
      </c>
      <c r="B410" s="417" t="s">
        <v>833</v>
      </c>
      <c r="C410" s="419" t="s">
        <v>1109</v>
      </c>
      <c r="D410" s="419"/>
      <c r="E410" s="415" t="s">
        <v>31</v>
      </c>
      <c r="F410" s="427">
        <v>11</v>
      </c>
      <c r="G410" s="386"/>
      <c r="H410" s="266"/>
      <c r="I410" s="386"/>
    </row>
    <row r="411" s="286" customFormat="1" customHeight="1" spans="1:9">
      <c r="A411" s="267">
        <v>22</v>
      </c>
      <c r="B411" s="417" t="s">
        <v>833</v>
      </c>
      <c r="C411" s="419" t="s">
        <v>1110</v>
      </c>
      <c r="D411" s="419"/>
      <c r="E411" s="415" t="s">
        <v>31</v>
      </c>
      <c r="F411" s="427">
        <v>8</v>
      </c>
      <c r="G411" s="386"/>
      <c r="H411" s="266"/>
      <c r="I411" s="386"/>
    </row>
    <row r="412" s="286" customFormat="1" customHeight="1" spans="1:9">
      <c r="A412" s="267">
        <v>23</v>
      </c>
      <c r="B412" s="417" t="s">
        <v>860</v>
      </c>
      <c r="C412" s="419" t="s">
        <v>1069</v>
      </c>
      <c r="D412" s="419"/>
      <c r="E412" s="415" t="s">
        <v>837</v>
      </c>
      <c r="F412" s="427">
        <v>14</v>
      </c>
      <c r="G412" s="386"/>
      <c r="H412" s="266"/>
      <c r="I412" s="386"/>
    </row>
    <row r="413" s="286" customFormat="1" customHeight="1" spans="1:9">
      <c r="A413" s="267">
        <v>24</v>
      </c>
      <c r="B413" s="417" t="s">
        <v>860</v>
      </c>
      <c r="C413" s="419" t="s">
        <v>861</v>
      </c>
      <c r="D413" s="419"/>
      <c r="E413" s="415" t="s">
        <v>837</v>
      </c>
      <c r="F413" s="427">
        <v>42</v>
      </c>
      <c r="G413" s="386"/>
      <c r="H413" s="266"/>
      <c r="I413" s="386"/>
    </row>
    <row r="414" s="286" customFormat="1" customHeight="1" spans="1:9">
      <c r="A414" s="267">
        <v>25</v>
      </c>
      <c r="B414" s="417" t="s">
        <v>860</v>
      </c>
      <c r="C414" s="419" t="s">
        <v>1112</v>
      </c>
      <c r="D414" s="419"/>
      <c r="E414" s="415" t="s">
        <v>837</v>
      </c>
      <c r="F414" s="427">
        <v>3</v>
      </c>
      <c r="G414" s="386"/>
      <c r="H414" s="266"/>
      <c r="I414" s="386"/>
    </row>
    <row r="415" s="286" customFormat="1" customHeight="1" spans="1:9">
      <c r="A415" s="267">
        <v>26</v>
      </c>
      <c r="B415" s="417" t="s">
        <v>862</v>
      </c>
      <c r="C415" s="419" t="s">
        <v>1071</v>
      </c>
      <c r="D415" s="419"/>
      <c r="E415" s="415" t="s">
        <v>864</v>
      </c>
      <c r="F415" s="427">
        <v>10</v>
      </c>
      <c r="G415" s="386"/>
      <c r="H415" s="266"/>
      <c r="I415" s="386"/>
    </row>
    <row r="416" s="286" customFormat="1" customHeight="1" spans="1:9">
      <c r="A416" s="267">
        <v>27</v>
      </c>
      <c r="B416" s="417" t="s">
        <v>862</v>
      </c>
      <c r="C416" s="419" t="s">
        <v>1070</v>
      </c>
      <c r="D416" s="419"/>
      <c r="E416" s="415" t="s">
        <v>864</v>
      </c>
      <c r="F416" s="427">
        <v>36</v>
      </c>
      <c r="G416" s="386"/>
      <c r="H416" s="266"/>
      <c r="I416" s="386"/>
    </row>
    <row r="417" s="286" customFormat="1" customHeight="1" spans="1:9">
      <c r="A417" s="267">
        <v>28</v>
      </c>
      <c r="B417" s="417" t="s">
        <v>881</v>
      </c>
      <c r="C417" s="419" t="s">
        <v>1154</v>
      </c>
      <c r="D417" s="419"/>
      <c r="E417" s="415" t="s">
        <v>864</v>
      </c>
      <c r="F417" s="427">
        <v>13</v>
      </c>
      <c r="G417" s="386"/>
      <c r="H417" s="266"/>
      <c r="I417" s="386"/>
    </row>
    <row r="418" s="286" customFormat="1" customHeight="1" spans="1:9">
      <c r="A418" s="267">
        <v>29</v>
      </c>
      <c r="B418" s="417" t="s">
        <v>889</v>
      </c>
      <c r="C418" s="419" t="s">
        <v>1078</v>
      </c>
      <c r="D418" s="419"/>
      <c r="E418" s="415" t="s">
        <v>31</v>
      </c>
      <c r="F418" s="427">
        <v>4</v>
      </c>
      <c r="G418" s="386"/>
      <c r="H418" s="266"/>
      <c r="I418" s="386"/>
    </row>
    <row r="419" s="286" customFormat="1" customHeight="1" spans="1:9">
      <c r="A419" s="267">
        <v>30</v>
      </c>
      <c r="B419" s="417" t="s">
        <v>889</v>
      </c>
      <c r="C419" s="419" t="s">
        <v>1155</v>
      </c>
      <c r="D419" s="419"/>
      <c r="E419" s="415" t="s">
        <v>31</v>
      </c>
      <c r="F419" s="427">
        <v>1</v>
      </c>
      <c r="G419" s="386"/>
      <c r="H419" s="266"/>
      <c r="I419" s="386"/>
    </row>
    <row r="420" s="286" customFormat="1" customHeight="1" spans="1:9">
      <c r="A420" s="267">
        <v>31</v>
      </c>
      <c r="B420" s="417" t="s">
        <v>889</v>
      </c>
      <c r="C420" s="419" t="s">
        <v>1114</v>
      </c>
      <c r="D420" s="419"/>
      <c r="E420" s="415" t="s">
        <v>31</v>
      </c>
      <c r="F420" s="427">
        <v>10</v>
      </c>
      <c r="G420" s="386"/>
      <c r="H420" s="266"/>
      <c r="I420" s="386"/>
    </row>
    <row r="421" s="286" customFormat="1" customHeight="1" spans="1:9">
      <c r="A421" s="267">
        <v>32</v>
      </c>
      <c r="B421" s="417" t="s">
        <v>889</v>
      </c>
      <c r="C421" s="419" t="s">
        <v>1127</v>
      </c>
      <c r="D421" s="419"/>
      <c r="E421" s="415" t="s">
        <v>31</v>
      </c>
      <c r="F421" s="427">
        <v>4</v>
      </c>
      <c r="G421" s="386"/>
      <c r="H421" s="266"/>
      <c r="I421" s="386"/>
    </row>
    <row r="422" s="286" customFormat="1" customHeight="1" spans="1:9">
      <c r="A422" s="267">
        <v>33</v>
      </c>
      <c r="B422" s="417" t="s">
        <v>886</v>
      </c>
      <c r="C422" s="419" t="s">
        <v>1126</v>
      </c>
      <c r="D422" s="419"/>
      <c r="E422" s="415" t="s">
        <v>31</v>
      </c>
      <c r="F422" s="427">
        <v>1</v>
      </c>
      <c r="G422" s="386"/>
      <c r="H422" s="266"/>
      <c r="I422" s="386"/>
    </row>
    <row r="423" s="286" customFormat="1" customHeight="1" spans="1:9">
      <c r="A423" s="267">
        <v>34</v>
      </c>
      <c r="B423" s="417" t="s">
        <v>886</v>
      </c>
      <c r="C423" s="419" t="s">
        <v>1156</v>
      </c>
      <c r="D423" s="419"/>
      <c r="E423" s="415" t="s">
        <v>31</v>
      </c>
      <c r="F423" s="427">
        <v>1</v>
      </c>
      <c r="G423" s="386"/>
      <c r="H423" s="266"/>
      <c r="I423" s="386"/>
    </row>
    <row r="424" s="286" customFormat="1" customHeight="1" spans="1:9">
      <c r="A424" s="267">
        <v>35</v>
      </c>
      <c r="B424" s="417" t="s">
        <v>889</v>
      </c>
      <c r="C424" s="419" t="s">
        <v>1157</v>
      </c>
      <c r="D424" s="419"/>
      <c r="E424" s="415" t="s">
        <v>31</v>
      </c>
      <c r="F424" s="427">
        <v>2</v>
      </c>
      <c r="G424" s="386"/>
      <c r="H424" s="266"/>
      <c r="I424" s="386"/>
    </row>
    <row r="425" s="286" customFormat="1" customHeight="1" spans="1:9">
      <c r="A425" s="267">
        <v>36</v>
      </c>
      <c r="B425" s="417" t="s">
        <v>889</v>
      </c>
      <c r="C425" s="419" t="s">
        <v>1073</v>
      </c>
      <c r="D425" s="419"/>
      <c r="E425" s="415" t="s">
        <v>31</v>
      </c>
      <c r="F425" s="427">
        <v>6</v>
      </c>
      <c r="G425" s="386"/>
      <c r="H425" s="266"/>
      <c r="I425" s="386"/>
    </row>
    <row r="426" s="286" customFormat="1" customHeight="1" spans="1:9">
      <c r="A426" s="267">
        <v>37</v>
      </c>
      <c r="B426" s="417" t="s">
        <v>889</v>
      </c>
      <c r="C426" s="419" t="s">
        <v>1115</v>
      </c>
      <c r="D426" s="419"/>
      <c r="E426" s="415" t="s">
        <v>31</v>
      </c>
      <c r="F426" s="427">
        <v>1</v>
      </c>
      <c r="G426" s="386"/>
      <c r="H426" s="266"/>
      <c r="I426" s="386"/>
    </row>
    <row r="427" s="286" customFormat="1" customHeight="1" spans="1:9">
      <c r="A427" s="267">
        <v>38</v>
      </c>
      <c r="B427" s="417" t="s">
        <v>886</v>
      </c>
      <c r="C427" s="419" t="s">
        <v>1117</v>
      </c>
      <c r="D427" s="419"/>
      <c r="E427" s="415" t="s">
        <v>31</v>
      </c>
      <c r="F427" s="427">
        <v>1</v>
      </c>
      <c r="G427" s="386"/>
      <c r="H427" s="266"/>
      <c r="I427" s="386"/>
    </row>
    <row r="428" s="286" customFormat="1" customHeight="1" spans="1:9">
      <c r="A428" s="267">
        <v>39</v>
      </c>
      <c r="B428" s="417" t="s">
        <v>886</v>
      </c>
      <c r="C428" s="419" t="s">
        <v>1158</v>
      </c>
      <c r="D428" s="419"/>
      <c r="E428" s="415" t="s">
        <v>31</v>
      </c>
      <c r="F428" s="427">
        <v>2</v>
      </c>
      <c r="G428" s="386"/>
      <c r="H428" s="266"/>
      <c r="I428" s="386"/>
    </row>
    <row r="429" s="286" customFormat="1" customHeight="1" spans="1:9">
      <c r="A429" s="267">
        <v>40</v>
      </c>
      <c r="B429" s="417" t="s">
        <v>884</v>
      </c>
      <c r="C429" s="419" t="s">
        <v>1074</v>
      </c>
      <c r="D429" s="419"/>
      <c r="E429" s="415" t="s">
        <v>31</v>
      </c>
      <c r="F429" s="427">
        <v>2</v>
      </c>
      <c r="G429" s="386"/>
      <c r="H429" s="266"/>
      <c r="I429" s="386"/>
    </row>
    <row r="430" s="286" customFormat="1" customHeight="1" spans="1:9">
      <c r="A430" s="267">
        <v>41</v>
      </c>
      <c r="B430" s="417" t="s">
        <v>889</v>
      </c>
      <c r="C430" s="419" t="s">
        <v>1159</v>
      </c>
      <c r="D430" s="419"/>
      <c r="E430" s="415" t="s">
        <v>31</v>
      </c>
      <c r="F430" s="427">
        <v>1</v>
      </c>
      <c r="G430" s="386"/>
      <c r="H430" s="266"/>
      <c r="I430" s="386"/>
    </row>
    <row r="431" s="286" customFormat="1" customHeight="1" spans="1:9">
      <c r="A431" s="267">
        <v>42</v>
      </c>
      <c r="B431" s="417" t="s">
        <v>889</v>
      </c>
      <c r="C431" s="419" t="s">
        <v>1160</v>
      </c>
      <c r="D431" s="419"/>
      <c r="E431" s="415" t="s">
        <v>31</v>
      </c>
      <c r="F431" s="427">
        <v>1</v>
      </c>
      <c r="G431" s="386"/>
      <c r="H431" s="266"/>
      <c r="I431" s="386"/>
    </row>
    <row r="432" s="286" customFormat="1" customHeight="1" spans="1:9">
      <c r="A432" s="267">
        <v>43</v>
      </c>
      <c r="B432" s="417" t="s">
        <v>889</v>
      </c>
      <c r="C432" s="419" t="s">
        <v>1079</v>
      </c>
      <c r="D432" s="419"/>
      <c r="E432" s="415" t="s">
        <v>31</v>
      </c>
      <c r="F432" s="427">
        <v>2</v>
      </c>
      <c r="G432" s="386"/>
      <c r="H432" s="266"/>
      <c r="I432" s="386"/>
    </row>
    <row r="433" s="286" customFormat="1" customHeight="1" spans="1:9">
      <c r="A433" s="267">
        <v>44</v>
      </c>
      <c r="B433" s="417" t="s">
        <v>889</v>
      </c>
      <c r="C433" s="419" t="s">
        <v>1161</v>
      </c>
      <c r="D433" s="419"/>
      <c r="E433" s="415" t="s">
        <v>31</v>
      </c>
      <c r="F433" s="427">
        <v>1</v>
      </c>
      <c r="G433" s="386"/>
      <c r="H433" s="266"/>
      <c r="I433" s="386"/>
    </row>
    <row r="434" s="286" customFormat="1" customHeight="1" spans="1:9">
      <c r="A434" s="267">
        <v>45</v>
      </c>
      <c r="B434" s="417" t="s">
        <v>886</v>
      </c>
      <c r="C434" s="419" t="s">
        <v>1162</v>
      </c>
      <c r="D434" s="419"/>
      <c r="E434" s="415" t="s">
        <v>31</v>
      </c>
      <c r="F434" s="427">
        <v>1</v>
      </c>
      <c r="G434" s="386"/>
      <c r="H434" s="266"/>
      <c r="I434" s="386"/>
    </row>
    <row r="435" s="286" customFormat="1" customHeight="1" spans="1:9">
      <c r="A435" s="267">
        <v>46</v>
      </c>
      <c r="B435" s="417" t="s">
        <v>908</v>
      </c>
      <c r="C435" s="419" t="s">
        <v>1163</v>
      </c>
      <c r="D435" s="419"/>
      <c r="E435" s="415" t="s">
        <v>31</v>
      </c>
      <c r="F435" s="427">
        <v>1</v>
      </c>
      <c r="G435" s="386"/>
      <c r="H435" s="266"/>
      <c r="I435" s="386"/>
    </row>
    <row r="436" s="286" customFormat="1" customHeight="1" spans="1:9">
      <c r="A436" s="267">
        <v>47</v>
      </c>
      <c r="B436" s="417" t="s">
        <v>906</v>
      </c>
      <c r="C436" s="419" t="s">
        <v>1080</v>
      </c>
      <c r="D436" s="419"/>
      <c r="E436" s="415" t="s">
        <v>31</v>
      </c>
      <c r="F436" s="427">
        <v>1</v>
      </c>
      <c r="G436" s="386"/>
      <c r="H436" s="266"/>
      <c r="I436" s="386"/>
    </row>
    <row r="437" s="286" customFormat="1" customHeight="1" spans="1:9">
      <c r="A437" s="267">
        <v>48</v>
      </c>
      <c r="B437" s="417" t="s">
        <v>955</v>
      </c>
      <c r="C437" s="419" t="s">
        <v>1164</v>
      </c>
      <c r="D437" s="419"/>
      <c r="E437" s="415" t="s">
        <v>31</v>
      </c>
      <c r="F437" s="427">
        <v>1</v>
      </c>
      <c r="G437" s="386"/>
      <c r="H437" s="266"/>
      <c r="I437" s="386"/>
    </row>
    <row r="438" s="381" customFormat="1" customHeight="1" spans="1:9">
      <c r="A438" s="428" t="s">
        <v>574</v>
      </c>
      <c r="B438" s="428"/>
      <c r="C438" s="429" t="s">
        <v>575</v>
      </c>
      <c r="D438" s="429"/>
      <c r="E438" s="429"/>
      <c r="F438" s="430"/>
      <c r="G438" s="430"/>
      <c r="H438" s="430"/>
      <c r="I438" s="430"/>
    </row>
    <row r="439" s="286" customFormat="1" customHeight="1" spans="1:9">
      <c r="A439" s="267">
        <v>0</v>
      </c>
      <c r="B439" s="417"/>
      <c r="C439" s="213" t="s">
        <v>1165</v>
      </c>
      <c r="D439" s="213"/>
      <c r="E439" s="415"/>
      <c r="F439" s="416"/>
      <c r="G439" s="386"/>
      <c r="H439" s="266"/>
      <c r="I439" s="386"/>
    </row>
    <row r="440" s="286" customFormat="1" customHeight="1" spans="1:9">
      <c r="A440" s="267">
        <v>1</v>
      </c>
      <c r="B440" s="417" t="s">
        <v>838</v>
      </c>
      <c r="C440" s="419" t="s">
        <v>959</v>
      </c>
      <c r="D440" s="419"/>
      <c r="E440" s="415" t="s">
        <v>31</v>
      </c>
      <c r="F440" s="416">
        <v>1</v>
      </c>
      <c r="G440" s="386"/>
      <c r="H440" s="266"/>
      <c r="I440" s="386"/>
    </row>
    <row r="441" s="286" customFormat="1" customHeight="1" spans="1:9">
      <c r="A441" s="267">
        <v>2</v>
      </c>
      <c r="B441" s="417" t="s">
        <v>860</v>
      </c>
      <c r="C441" s="419" t="s">
        <v>858</v>
      </c>
      <c r="D441" s="419"/>
      <c r="E441" s="415" t="s">
        <v>31</v>
      </c>
      <c r="F441" s="427">
        <v>1</v>
      </c>
      <c r="G441" s="386"/>
      <c r="H441" s="266"/>
      <c r="I441" s="386"/>
    </row>
    <row r="442" s="286" customFormat="1" customHeight="1" spans="1:9">
      <c r="A442" s="267">
        <v>3</v>
      </c>
      <c r="B442" s="417" t="s">
        <v>862</v>
      </c>
      <c r="C442" s="419" t="s">
        <v>1070</v>
      </c>
      <c r="D442" s="419"/>
      <c r="E442" s="415" t="s">
        <v>864</v>
      </c>
      <c r="F442" s="427">
        <v>1</v>
      </c>
      <c r="G442" s="386"/>
      <c r="H442" s="266"/>
      <c r="I442" s="386"/>
    </row>
    <row r="443" s="320" customFormat="1" customHeight="1" spans="1:9">
      <c r="A443" s="144" t="s">
        <v>574</v>
      </c>
      <c r="B443" s="144"/>
      <c r="C443" s="338" t="s">
        <v>575</v>
      </c>
      <c r="D443" s="338"/>
      <c r="E443" s="338"/>
      <c r="F443" s="337"/>
      <c r="G443" s="337"/>
      <c r="H443" s="337"/>
      <c r="I443" s="337"/>
    </row>
    <row r="444" s="286" customFormat="1" customHeight="1" spans="1:9">
      <c r="A444" s="267">
        <v>0</v>
      </c>
      <c r="B444" s="417"/>
      <c r="C444" s="213" t="s">
        <v>1166</v>
      </c>
      <c r="D444" s="213"/>
      <c r="E444" s="415"/>
      <c r="F444" s="416"/>
      <c r="G444" s="386"/>
      <c r="H444" s="266"/>
      <c r="I444" s="386"/>
    </row>
    <row r="445" s="286" customFormat="1" customHeight="1" spans="1:9">
      <c r="A445" s="267">
        <v>1</v>
      </c>
      <c r="B445" s="417" t="s">
        <v>924</v>
      </c>
      <c r="C445" s="419" t="s">
        <v>1167</v>
      </c>
      <c r="D445" s="419"/>
      <c r="E445" s="415" t="s">
        <v>31</v>
      </c>
      <c r="F445" s="427">
        <v>1</v>
      </c>
      <c r="G445" s="386"/>
      <c r="H445" s="266"/>
      <c r="I445" s="386"/>
    </row>
    <row r="446" s="286" customFormat="1" customHeight="1" spans="1:9">
      <c r="A446" s="267">
        <v>2</v>
      </c>
      <c r="B446" s="417" t="s">
        <v>1135</v>
      </c>
      <c r="C446" s="419" t="s">
        <v>1136</v>
      </c>
      <c r="D446" s="419"/>
      <c r="E446" s="415" t="s">
        <v>31</v>
      </c>
      <c r="F446" s="427">
        <v>1</v>
      </c>
      <c r="G446" s="386"/>
      <c r="H446" s="266"/>
      <c r="I446" s="386"/>
    </row>
    <row r="447" s="286" customFormat="1" customHeight="1" spans="1:9">
      <c r="A447" s="267">
        <v>3</v>
      </c>
      <c r="B447" s="417" t="s">
        <v>860</v>
      </c>
      <c r="C447" s="419" t="s">
        <v>989</v>
      </c>
      <c r="D447" s="419"/>
      <c r="E447" s="415" t="s">
        <v>837</v>
      </c>
      <c r="F447" s="427">
        <v>2</v>
      </c>
      <c r="G447" s="386"/>
      <c r="H447" s="266"/>
      <c r="I447" s="386"/>
    </row>
    <row r="448" s="320" customFormat="1" customHeight="1" spans="1:9">
      <c r="A448" s="144" t="s">
        <v>574</v>
      </c>
      <c r="B448" s="144"/>
      <c r="C448" s="338" t="s">
        <v>575</v>
      </c>
      <c r="D448" s="338"/>
      <c r="E448" s="338"/>
      <c r="F448" s="337"/>
      <c r="G448" s="337"/>
      <c r="H448" s="337"/>
      <c r="I448" s="337"/>
    </row>
    <row r="449" s="286" customFormat="1" customHeight="1" spans="1:9">
      <c r="A449" s="267">
        <v>0</v>
      </c>
      <c r="B449" s="417"/>
      <c r="C449" s="213" t="s">
        <v>1168</v>
      </c>
      <c r="D449" s="213"/>
      <c r="E449" s="415"/>
      <c r="F449" s="416"/>
      <c r="G449" s="386"/>
      <c r="H449" s="266"/>
      <c r="I449" s="386"/>
    </row>
    <row r="450" s="286" customFormat="1" customHeight="1" spans="1:9">
      <c r="A450" s="267">
        <v>1</v>
      </c>
      <c r="B450" s="417" t="s">
        <v>1135</v>
      </c>
      <c r="C450" s="419" t="s">
        <v>1136</v>
      </c>
      <c r="D450" s="419"/>
      <c r="E450" s="415" t="s">
        <v>31</v>
      </c>
      <c r="F450" s="427">
        <v>2</v>
      </c>
      <c r="G450" s="386"/>
      <c r="H450" s="266"/>
      <c r="I450" s="386"/>
    </row>
    <row r="451" s="286" customFormat="1" customHeight="1" spans="1:9">
      <c r="A451" s="267">
        <v>2</v>
      </c>
      <c r="B451" s="417" t="s">
        <v>860</v>
      </c>
      <c r="C451" s="419" t="s">
        <v>989</v>
      </c>
      <c r="D451" s="419"/>
      <c r="E451" s="415" t="s">
        <v>837</v>
      </c>
      <c r="F451" s="427">
        <v>4</v>
      </c>
      <c r="G451" s="386"/>
      <c r="H451" s="266"/>
      <c r="I451" s="386"/>
    </row>
    <row r="452" s="381" customFormat="1" customHeight="1" spans="1:9">
      <c r="A452" s="428" t="s">
        <v>574</v>
      </c>
      <c r="B452" s="428"/>
      <c r="C452" s="429" t="s">
        <v>575</v>
      </c>
      <c r="D452" s="429"/>
      <c r="E452" s="429"/>
      <c r="F452" s="430"/>
      <c r="G452" s="430"/>
      <c r="H452" s="430"/>
      <c r="I452" s="430"/>
    </row>
    <row r="453" s="286" customFormat="1" customHeight="1" spans="1:9">
      <c r="A453" s="267">
        <v>0</v>
      </c>
      <c r="B453" s="417"/>
      <c r="C453" s="234" t="s">
        <v>1169</v>
      </c>
      <c r="D453" s="234"/>
      <c r="E453" s="415"/>
      <c r="F453" s="416"/>
      <c r="G453" s="386"/>
      <c r="H453" s="266"/>
      <c r="I453" s="386"/>
    </row>
    <row r="454" s="286" customFormat="1" customHeight="1" spans="1:9">
      <c r="A454" s="267">
        <v>1</v>
      </c>
      <c r="B454" s="417" t="s">
        <v>830</v>
      </c>
      <c r="C454" s="419" t="s">
        <v>831</v>
      </c>
      <c r="D454" s="419"/>
      <c r="E454" s="415" t="s">
        <v>31</v>
      </c>
      <c r="F454" s="427">
        <v>2</v>
      </c>
      <c r="G454" s="386"/>
      <c r="H454" s="266"/>
      <c r="I454" s="386"/>
    </row>
    <row r="455" s="286" customFormat="1" customHeight="1" spans="1:9">
      <c r="A455" s="267">
        <v>2</v>
      </c>
      <c r="B455" s="417" t="s">
        <v>830</v>
      </c>
      <c r="C455" s="419" t="s">
        <v>832</v>
      </c>
      <c r="D455" s="419"/>
      <c r="E455" s="415" t="s">
        <v>31</v>
      </c>
      <c r="F455" s="427">
        <v>5</v>
      </c>
      <c r="G455" s="386"/>
      <c r="H455" s="266"/>
      <c r="I455" s="386"/>
    </row>
    <row r="456" s="286" customFormat="1" customHeight="1" spans="1:9">
      <c r="A456" s="267">
        <v>3</v>
      </c>
      <c r="B456" s="417" t="s">
        <v>860</v>
      </c>
      <c r="C456" s="419" t="s">
        <v>858</v>
      </c>
      <c r="D456" s="419"/>
      <c r="E456" s="415" t="s">
        <v>31</v>
      </c>
      <c r="F456" s="427">
        <v>6</v>
      </c>
      <c r="G456" s="386"/>
      <c r="H456" s="266"/>
      <c r="I456" s="386"/>
    </row>
    <row r="457" s="286" customFormat="1" customHeight="1" spans="1:9">
      <c r="A457" s="267">
        <v>4</v>
      </c>
      <c r="B457" s="417" t="s">
        <v>860</v>
      </c>
      <c r="C457" s="419" t="s">
        <v>989</v>
      </c>
      <c r="D457" s="419"/>
      <c r="E457" s="415" t="s">
        <v>837</v>
      </c>
      <c r="F457" s="427">
        <v>6</v>
      </c>
      <c r="G457" s="386"/>
      <c r="H457" s="266"/>
      <c r="I457" s="386"/>
    </row>
    <row r="458" s="286" customFormat="1" customHeight="1" spans="1:9">
      <c r="A458" s="267">
        <v>5</v>
      </c>
      <c r="B458" s="417" t="s">
        <v>862</v>
      </c>
      <c r="C458" s="419" t="s">
        <v>1130</v>
      </c>
      <c r="D458" s="419"/>
      <c r="E458" s="415" t="s">
        <v>864</v>
      </c>
      <c r="F458" s="427">
        <v>1</v>
      </c>
      <c r="G458" s="386"/>
      <c r="H458" s="266"/>
      <c r="I458" s="386"/>
    </row>
    <row r="459" s="286" customFormat="1" customHeight="1" spans="1:9">
      <c r="A459" s="267">
        <v>6</v>
      </c>
      <c r="B459" s="417" t="s">
        <v>862</v>
      </c>
      <c r="C459" s="419" t="s">
        <v>1071</v>
      </c>
      <c r="D459" s="419"/>
      <c r="E459" s="415" t="s">
        <v>864</v>
      </c>
      <c r="F459" s="427">
        <v>1</v>
      </c>
      <c r="G459" s="386"/>
      <c r="H459" s="266"/>
      <c r="I459" s="386"/>
    </row>
    <row r="460" s="286" customFormat="1" customHeight="1" spans="1:9">
      <c r="A460" s="267">
        <v>7</v>
      </c>
      <c r="B460" s="417" t="s">
        <v>881</v>
      </c>
      <c r="C460" s="419" t="s">
        <v>1072</v>
      </c>
      <c r="D460" s="419"/>
      <c r="E460" s="415" t="s">
        <v>864</v>
      </c>
      <c r="F460" s="427">
        <v>1</v>
      </c>
      <c r="G460" s="386"/>
      <c r="H460" s="266"/>
      <c r="I460" s="386"/>
    </row>
    <row r="461" s="286" customFormat="1" customHeight="1" spans="1:9">
      <c r="A461" s="267">
        <v>8</v>
      </c>
      <c r="B461" s="417" t="s">
        <v>881</v>
      </c>
      <c r="C461" s="419" t="s">
        <v>1131</v>
      </c>
      <c r="D461" s="419"/>
      <c r="E461" s="415" t="s">
        <v>864</v>
      </c>
      <c r="F461" s="427">
        <v>1</v>
      </c>
      <c r="G461" s="386"/>
      <c r="H461" s="266"/>
      <c r="I461" s="386"/>
    </row>
    <row r="462" s="381" customFormat="1" customHeight="1" spans="1:9">
      <c r="A462" s="428" t="s">
        <v>574</v>
      </c>
      <c r="B462" s="428"/>
      <c r="C462" s="429" t="s">
        <v>575</v>
      </c>
      <c r="D462" s="429"/>
      <c r="E462" s="429"/>
      <c r="F462" s="430"/>
      <c r="G462" s="430"/>
      <c r="H462" s="430"/>
      <c r="I462" s="430"/>
    </row>
    <row r="463" s="381" customFormat="1" customHeight="1" spans="1:9">
      <c r="A463" s="428"/>
      <c r="B463" s="428"/>
      <c r="C463" s="431" t="s">
        <v>1170</v>
      </c>
      <c r="D463" s="431"/>
      <c r="E463" s="432"/>
      <c r="F463" s="432"/>
      <c r="G463" s="430"/>
      <c r="H463" s="430"/>
      <c r="I463" s="430"/>
    </row>
  </sheetData>
  <customSheetViews>
    <customSheetView guid="{6CD32FDE-B892-4416-BE82-8B8C9CF2B414}" showPageBreaks="1" zeroValues="0" printArea="1" hiddenRows="1" hiddenColumns="1">
      <pane ySplit="28" topLeftCell="A519" activePane="bottomLeft" state="frozen"/>
      <selection activeCell="L183" sqref="L183"/>
      <pageMargins left="0.31496062992126" right="0.31496062992126" top="0.984251968503937" bottom="0.984251968503937" header="0.31496062992126" footer="0.196850393700787"/>
      <printOptions horizontalCentered="1" verticalCentered="1"/>
      <pageSetup paperSize="9" firstPageNumber="8" orientation="landscape" useFirstPageNumber="1"/>
      <headerFooter>
        <oddFooter>&amp;C&amp;9&amp;P&amp;R&amp;9         &amp;11             </oddFooter>
      </headerFooter>
    </customSheetView>
    <customSheetView guid="{6B5C7A8A-1F87-4590-9A44-BF58B2A0157B}" showPageBreaks="1" zeroValues="0" printArea="1" showAutoFilter="1">
      <pane ySplit="7" topLeftCell="A8" activePane="bottomLeft" state="frozen"/>
      <selection activeCell="A10" sqref="$A10:$XFD10"/>
      <pageMargins left="0.31496062992126" right="0.31496062992126" top="0.984251968503937" bottom="0.984251968503937" header="0.31496062992126" footer="0.196850393700787"/>
      <printOptions horizontalCentered="1" verticalCentered="1"/>
      <pageSetup paperSize="9" firstPageNumber="8" orientation="landscape" useFirstPageNumber="1"/>
      <headerFooter>
        <oddFooter>&amp;C&amp;9&amp;P&amp;R&amp;9         &amp;11             </oddFooter>
      </headerFooter>
      <autoFilter ref="A29:T545"/>
    </customSheetView>
    <customSheetView guid="{AD2683A8-8C57-42AC-A595-15EACEB7A384}" showPageBreaks="1" zeroValues="0" printArea="1" showAutoFilter="1" hiddenRows="1" hiddenColumns="1">
      <pane ySplit="27" topLeftCell="A510" activePane="bottomLeft" state="frozen"/>
      <selection activeCell="G538" sqref="G538"/>
      <pageMargins left="0.31496062992126" right="0.31496062992126" top="0.984251968503937" bottom="0.984251968503937" header="0.31496062992126" footer="0.196850393700787"/>
      <printOptions horizontalCentered="1" verticalCentered="1"/>
      <pageSetup paperSize="9" firstPageNumber="8" orientation="landscape" useFirstPageNumber="1"/>
      <headerFooter>
        <oddFooter>&amp;C&amp;9&amp;P&amp;R&amp;9         &amp;11             </oddFooter>
      </headerFooter>
      <autoFilter ref="A29:T545"/>
    </customSheetView>
  </customSheetViews>
  <mergeCells count="10">
    <mergeCell ref="A2:I2"/>
    <mergeCell ref="A3:E3"/>
    <mergeCell ref="G4:H4"/>
    <mergeCell ref="A4:A5"/>
    <mergeCell ref="B4:B5"/>
    <mergeCell ref="C4:C5"/>
    <mergeCell ref="D4:D5"/>
    <mergeCell ref="E4:E5"/>
    <mergeCell ref="F4:F5"/>
    <mergeCell ref="I4:I5"/>
  </mergeCells>
  <printOptions horizontalCentered="1"/>
  <pageMargins left="0.118110236220472" right="0.118110236220472" top="0.78740157480315" bottom="0.393700787401575" header="0.31496062992126" footer="0.196850393700787"/>
  <pageSetup paperSize="9" firstPageNumber="8" orientation="landscape" useFirstPageNumber="1"/>
  <headerFooter>
    <oddFooter>&amp;C&amp;9&amp;P&amp;R&amp;9         &amp;11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tabColor rgb="FF0BE535"/>
  </sheetPr>
  <dimension ref="A1:IE498"/>
  <sheetViews>
    <sheetView showZeros="0" view="pageBreakPreview" zoomScaleNormal="100" workbookViewId="0">
      <pane xSplit="6" ySplit="5" topLeftCell="G222" activePane="bottomRight" state="frozen"/>
      <selection/>
      <selection pane="topRight"/>
      <selection pane="bottomLeft"/>
      <selection pane="bottomRight" activeCell="N232" sqref="N232"/>
    </sheetView>
  </sheetViews>
  <sheetFormatPr defaultColWidth="9" defaultRowHeight="15.6" customHeight="1"/>
  <cols>
    <col min="1" max="1" width="3.75" style="323" customWidth="1"/>
    <col min="2" max="2" width="7.88333333333333" style="323" customWidth="1"/>
    <col min="3" max="4" width="33.25" style="413" customWidth="1"/>
    <col min="5" max="5" width="6.63333333333333" style="324" customWidth="1"/>
    <col min="6" max="6" width="7.25" style="323" customWidth="1"/>
    <col min="7" max="8" width="11.1333333333333" style="324" customWidth="1"/>
    <col min="9" max="9" width="6.38333333333333" style="324" customWidth="1"/>
    <col min="10" max="16384" width="9" style="324"/>
  </cols>
  <sheetData>
    <row r="1" s="237" customFormat="1" ht="12.75" spans="1:9">
      <c r="A1" s="243"/>
      <c r="B1" s="244"/>
      <c r="F1" s="243"/>
      <c r="G1" s="245"/>
      <c r="H1" s="245"/>
      <c r="I1" s="243"/>
    </row>
    <row r="2" s="238" customFormat="1" ht="17.1" customHeight="1" spans="1:31">
      <c r="A2" s="246" t="s">
        <v>113</v>
      </c>
      <c r="B2" s="246"/>
      <c r="C2" s="246"/>
      <c r="D2" s="246"/>
      <c r="E2" s="246"/>
      <c r="F2" s="246"/>
      <c r="G2" s="246"/>
      <c r="H2" s="246"/>
      <c r="I2" s="246"/>
      <c r="J2" s="350"/>
      <c r="K2" s="350"/>
      <c r="L2" s="350"/>
      <c r="M2" s="350"/>
      <c r="N2" s="350"/>
      <c r="O2" s="350"/>
      <c r="P2" s="350"/>
      <c r="Q2" s="350"/>
      <c r="R2" s="350"/>
      <c r="S2" s="350"/>
      <c r="T2" s="350"/>
      <c r="U2" s="350"/>
      <c r="V2" s="350"/>
      <c r="W2" s="350"/>
      <c r="X2" s="350"/>
      <c r="Y2" s="350"/>
      <c r="Z2" s="350"/>
      <c r="AA2" s="350"/>
      <c r="AB2" s="350"/>
      <c r="AC2" s="350"/>
      <c r="AD2" s="350"/>
      <c r="AE2" s="350"/>
    </row>
    <row r="3" s="238" customFormat="1" ht="17.1" customHeight="1" spans="1:239">
      <c r="A3" s="247" t="s">
        <v>114</v>
      </c>
      <c r="B3" s="247"/>
      <c r="C3" s="247"/>
      <c r="D3" s="247"/>
      <c r="E3" s="247"/>
      <c r="F3" s="248" t="s">
        <v>115</v>
      </c>
      <c r="G3" s="283"/>
      <c r="H3" s="283"/>
      <c r="I3" s="283"/>
      <c r="J3" s="283"/>
      <c r="K3" s="283"/>
      <c r="L3" s="283"/>
      <c r="M3" s="283"/>
      <c r="N3" s="283"/>
      <c r="O3" s="283"/>
      <c r="P3" s="283"/>
      <c r="Q3" s="283"/>
      <c r="R3" s="283"/>
      <c r="S3" s="283"/>
      <c r="T3" s="283"/>
      <c r="U3" s="283"/>
      <c r="V3" s="28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row>
    <row r="4" s="238" customFormat="1" ht="17.1" customHeight="1" spans="1:31">
      <c r="A4" s="249" t="s">
        <v>8</v>
      </c>
      <c r="B4" s="250" t="s">
        <v>116</v>
      </c>
      <c r="C4" s="249" t="s">
        <v>117</v>
      </c>
      <c r="D4" s="251" t="s">
        <v>118</v>
      </c>
      <c r="E4" s="249" t="s">
        <v>10</v>
      </c>
      <c r="F4" s="252" t="s">
        <v>11</v>
      </c>
      <c r="G4" s="253" t="s">
        <v>119</v>
      </c>
      <c r="H4" s="254"/>
      <c r="I4" s="249" t="s">
        <v>120</v>
      </c>
      <c r="J4" s="351"/>
      <c r="K4" s="351"/>
      <c r="L4" s="351"/>
      <c r="M4" s="351"/>
      <c r="N4" s="351"/>
      <c r="O4" s="351"/>
      <c r="P4" s="351"/>
      <c r="Q4" s="351"/>
      <c r="R4" s="351"/>
      <c r="S4" s="351"/>
      <c r="T4" s="351"/>
      <c r="U4" s="351"/>
      <c r="V4" s="351"/>
      <c r="W4" s="351"/>
      <c r="X4" s="351"/>
      <c r="Y4" s="351"/>
      <c r="Z4" s="351"/>
      <c r="AA4" s="351"/>
      <c r="AB4" s="351"/>
      <c r="AC4" s="351"/>
      <c r="AD4" s="351"/>
      <c r="AE4" s="351"/>
    </row>
    <row r="5" s="238" customFormat="1" ht="17.1" customHeight="1" spans="1:31">
      <c r="A5" s="249"/>
      <c r="B5" s="250"/>
      <c r="C5" s="249"/>
      <c r="D5" s="255"/>
      <c r="E5" s="249"/>
      <c r="F5" s="252"/>
      <c r="G5" s="249" t="s">
        <v>121</v>
      </c>
      <c r="H5" s="256" t="s">
        <v>122</v>
      </c>
      <c r="I5" s="249"/>
      <c r="J5" s="351"/>
      <c r="K5" s="351"/>
      <c r="L5" s="351"/>
      <c r="M5" s="351"/>
      <c r="N5" s="351"/>
      <c r="O5" s="351"/>
      <c r="P5" s="351"/>
      <c r="Q5" s="351"/>
      <c r="R5" s="351"/>
      <c r="S5" s="351"/>
      <c r="T5" s="351"/>
      <c r="U5" s="351"/>
      <c r="V5" s="351"/>
      <c r="W5" s="351"/>
      <c r="X5" s="351"/>
      <c r="Y5" s="351"/>
      <c r="Z5" s="351"/>
      <c r="AA5" s="351"/>
      <c r="AB5" s="351"/>
      <c r="AC5" s="351"/>
      <c r="AD5" s="351"/>
      <c r="AE5" s="351"/>
    </row>
    <row r="6" s="286" customFormat="1" customHeight="1" spans="1:9">
      <c r="A6" s="267"/>
      <c r="B6" s="303"/>
      <c r="C6" s="414" t="s">
        <v>819</v>
      </c>
      <c r="D6" s="414"/>
      <c r="E6" s="415"/>
      <c r="F6" s="416"/>
      <c r="G6" s="386"/>
      <c r="H6" s="394"/>
      <c r="I6" s="305"/>
    </row>
    <row r="7" s="286" customFormat="1" customHeight="1" spans="1:9">
      <c r="A7" s="267"/>
      <c r="B7" s="417"/>
      <c r="C7" s="418" t="s">
        <v>829</v>
      </c>
      <c r="D7" s="418"/>
      <c r="E7" s="415"/>
      <c r="F7" s="416"/>
      <c r="G7" s="386"/>
      <c r="H7" s="266"/>
      <c r="I7" s="386"/>
    </row>
    <row r="8" s="286" customFormat="1" customHeight="1" spans="1:9">
      <c r="A8" s="267">
        <v>1</v>
      </c>
      <c r="B8" s="417" t="s">
        <v>1171</v>
      </c>
      <c r="C8" s="419" t="s">
        <v>1172</v>
      </c>
      <c r="D8" s="419"/>
      <c r="E8" s="415" t="s">
        <v>551</v>
      </c>
      <c r="F8" s="416">
        <v>180</v>
      </c>
      <c r="G8" s="386"/>
      <c r="H8" s="266"/>
      <c r="I8" s="425"/>
    </row>
    <row r="9" s="286" customFormat="1" customHeight="1" spans="1:9">
      <c r="A9" s="267">
        <v>2</v>
      </c>
      <c r="B9" s="417" t="s">
        <v>1173</v>
      </c>
      <c r="C9" s="419" t="s">
        <v>1174</v>
      </c>
      <c r="D9" s="419"/>
      <c r="E9" s="415" t="s">
        <v>710</v>
      </c>
      <c r="F9" s="416">
        <v>180</v>
      </c>
      <c r="G9" s="386"/>
      <c r="H9" s="266"/>
      <c r="I9" s="425"/>
    </row>
    <row r="10" s="286" customFormat="1" customHeight="1" spans="1:9">
      <c r="A10" s="267">
        <v>3</v>
      </c>
      <c r="B10" s="417" t="s">
        <v>1171</v>
      </c>
      <c r="C10" s="419" t="s">
        <v>1175</v>
      </c>
      <c r="D10" s="419"/>
      <c r="E10" s="415" t="s">
        <v>551</v>
      </c>
      <c r="F10" s="416">
        <v>10.8</v>
      </c>
      <c r="G10" s="386"/>
      <c r="H10" s="266"/>
      <c r="I10" s="425"/>
    </row>
    <row r="11" s="286" customFormat="1" customHeight="1" spans="1:9">
      <c r="A11" s="267">
        <v>4</v>
      </c>
      <c r="B11" s="417" t="s">
        <v>1173</v>
      </c>
      <c r="C11" s="419" t="s">
        <v>1176</v>
      </c>
      <c r="D11" s="419"/>
      <c r="E11" s="415" t="s">
        <v>710</v>
      </c>
      <c r="F11" s="416">
        <v>60</v>
      </c>
      <c r="G11" s="386"/>
      <c r="H11" s="266"/>
      <c r="I11" s="425"/>
    </row>
    <row r="12" s="286" customFormat="1" customHeight="1" spans="1:9">
      <c r="A12" s="267">
        <v>5</v>
      </c>
      <c r="B12" s="417" t="s">
        <v>1173</v>
      </c>
      <c r="C12" s="419" t="s">
        <v>1177</v>
      </c>
      <c r="D12" s="419"/>
      <c r="E12" s="415" t="s">
        <v>710</v>
      </c>
      <c r="F12" s="416">
        <v>8</v>
      </c>
      <c r="G12" s="386"/>
      <c r="H12" s="266"/>
      <c r="I12" s="425"/>
    </row>
    <row r="13" s="286" customFormat="1" customHeight="1" spans="1:9">
      <c r="A13" s="267">
        <v>6</v>
      </c>
      <c r="B13" s="417" t="s">
        <v>1178</v>
      </c>
      <c r="C13" s="419" t="s">
        <v>1179</v>
      </c>
      <c r="D13" s="419"/>
      <c r="E13" s="415" t="s">
        <v>551</v>
      </c>
      <c r="F13" s="416">
        <v>60</v>
      </c>
      <c r="G13" s="386"/>
      <c r="H13" s="266"/>
      <c r="I13" s="425"/>
    </row>
    <row r="14" s="286" customFormat="1" customHeight="1" spans="1:9">
      <c r="A14" s="267">
        <v>7</v>
      </c>
      <c r="B14" s="417" t="s">
        <v>1178</v>
      </c>
      <c r="C14" s="419" t="s">
        <v>1180</v>
      </c>
      <c r="D14" s="419"/>
      <c r="E14" s="415" t="s">
        <v>551</v>
      </c>
      <c r="F14" s="416">
        <v>20</v>
      </c>
      <c r="G14" s="386"/>
      <c r="H14" s="266"/>
      <c r="I14" s="425"/>
    </row>
    <row r="15" s="286" customFormat="1" customHeight="1" spans="1:9">
      <c r="A15" s="267">
        <v>8</v>
      </c>
      <c r="B15" s="417" t="s">
        <v>1181</v>
      </c>
      <c r="C15" s="419" t="s">
        <v>1182</v>
      </c>
      <c r="D15" s="419"/>
      <c r="E15" s="415" t="s">
        <v>703</v>
      </c>
      <c r="F15" s="420">
        <v>27.4</v>
      </c>
      <c r="G15" s="386"/>
      <c r="H15" s="266"/>
      <c r="I15" s="425"/>
    </row>
    <row r="16" s="286" customFormat="1" customHeight="1" spans="1:9">
      <c r="A16" s="267">
        <v>0</v>
      </c>
      <c r="B16" s="417" t="s">
        <v>489</v>
      </c>
      <c r="C16" s="419" t="s">
        <v>1183</v>
      </c>
      <c r="D16" s="419"/>
      <c r="E16" s="415" t="s">
        <v>490</v>
      </c>
      <c r="F16" s="416">
        <v>60</v>
      </c>
      <c r="G16" s="386"/>
      <c r="H16" s="266"/>
      <c r="I16" s="386"/>
    </row>
    <row r="17" s="286" customFormat="1" customHeight="1" spans="1:9">
      <c r="A17" s="267">
        <v>0</v>
      </c>
      <c r="B17" s="417" t="s">
        <v>489</v>
      </c>
      <c r="C17" s="419" t="s">
        <v>1184</v>
      </c>
      <c r="D17" s="419"/>
      <c r="E17" s="415" t="s">
        <v>490</v>
      </c>
      <c r="F17" s="416">
        <v>60</v>
      </c>
      <c r="G17" s="386"/>
      <c r="H17" s="266"/>
      <c r="I17" s="386"/>
    </row>
    <row r="18" s="286" customFormat="1" customHeight="1" spans="1:9">
      <c r="A18" s="267">
        <v>0</v>
      </c>
      <c r="B18" s="417" t="s">
        <v>489</v>
      </c>
      <c r="C18" s="419" t="s">
        <v>1185</v>
      </c>
      <c r="D18" s="419"/>
      <c r="E18" s="415" t="s">
        <v>490</v>
      </c>
      <c r="F18" s="416">
        <v>180</v>
      </c>
      <c r="G18" s="386"/>
      <c r="H18" s="266"/>
      <c r="I18" s="386"/>
    </row>
    <row r="19" s="286" customFormat="1" customHeight="1" spans="1:9">
      <c r="A19" s="267">
        <v>0</v>
      </c>
      <c r="B19" s="417" t="s">
        <v>489</v>
      </c>
      <c r="C19" s="419" t="s">
        <v>1186</v>
      </c>
      <c r="D19" s="419"/>
      <c r="E19" s="415" t="s">
        <v>490</v>
      </c>
      <c r="F19" s="416">
        <v>180</v>
      </c>
      <c r="G19" s="386"/>
      <c r="H19" s="266"/>
      <c r="I19" s="386"/>
    </row>
    <row r="20" s="286" customFormat="1" customHeight="1" spans="1:9">
      <c r="A20" s="267">
        <v>0</v>
      </c>
      <c r="B20" s="417" t="s">
        <v>489</v>
      </c>
      <c r="C20" s="419" t="s">
        <v>1187</v>
      </c>
      <c r="D20" s="419"/>
      <c r="E20" s="415" t="s">
        <v>490</v>
      </c>
      <c r="F20" s="416">
        <v>300</v>
      </c>
      <c r="G20" s="386"/>
      <c r="H20" s="266"/>
      <c r="I20" s="386"/>
    </row>
    <row r="21" s="286" customFormat="1" customHeight="1" spans="1:9">
      <c r="A21" s="267">
        <v>0</v>
      </c>
      <c r="B21" s="417" t="s">
        <v>489</v>
      </c>
      <c r="C21" s="419" t="s">
        <v>1188</v>
      </c>
      <c r="D21" s="419"/>
      <c r="E21" s="415" t="s">
        <v>490</v>
      </c>
      <c r="F21" s="416">
        <v>150</v>
      </c>
      <c r="G21" s="386"/>
      <c r="H21" s="266"/>
      <c r="I21" s="386"/>
    </row>
    <row r="22" s="286" customFormat="1" customHeight="1" spans="1:9">
      <c r="A22" s="267">
        <v>9</v>
      </c>
      <c r="B22" s="417" t="s">
        <v>698</v>
      </c>
      <c r="C22" s="419" t="s">
        <v>805</v>
      </c>
      <c r="D22" s="419"/>
      <c r="E22" s="415" t="s">
        <v>700</v>
      </c>
      <c r="F22" s="415">
        <v>50</v>
      </c>
      <c r="G22" s="421"/>
      <c r="H22" s="266"/>
      <c r="I22" s="386"/>
    </row>
    <row r="23" s="286" customFormat="1" customHeight="1" spans="1:9">
      <c r="A23" s="267">
        <v>0</v>
      </c>
      <c r="B23" s="417" t="s">
        <v>489</v>
      </c>
      <c r="C23" s="419" t="s">
        <v>1189</v>
      </c>
      <c r="D23" s="419"/>
      <c r="E23" s="415" t="s">
        <v>556</v>
      </c>
      <c r="F23" s="415">
        <v>500</v>
      </c>
      <c r="G23" s="421"/>
      <c r="H23" s="266"/>
      <c r="I23" s="386"/>
    </row>
    <row r="24" s="286" customFormat="1" customHeight="1" spans="1:9">
      <c r="A24" s="267">
        <v>10</v>
      </c>
      <c r="B24" s="417"/>
      <c r="C24" s="419" t="s">
        <v>1190</v>
      </c>
      <c r="D24" s="419"/>
      <c r="E24" s="415" t="s">
        <v>710</v>
      </c>
      <c r="F24" s="416">
        <v>450</v>
      </c>
      <c r="G24" s="386"/>
      <c r="H24" s="266"/>
      <c r="I24" s="386"/>
    </row>
    <row r="25" s="286" customFormat="1" customHeight="1" spans="1:9">
      <c r="A25" s="267">
        <v>11</v>
      </c>
      <c r="B25" s="417"/>
      <c r="C25" s="419" t="s">
        <v>1191</v>
      </c>
      <c r="D25" s="419"/>
      <c r="E25" s="415" t="s">
        <v>710</v>
      </c>
      <c r="F25" s="416">
        <v>50</v>
      </c>
      <c r="G25" s="386"/>
      <c r="H25" s="266"/>
      <c r="I25" s="386"/>
    </row>
    <row r="26" s="286" customFormat="1" customHeight="1" spans="1:9">
      <c r="A26" s="267">
        <v>12</v>
      </c>
      <c r="B26" s="417" t="s">
        <v>1192</v>
      </c>
      <c r="C26" s="419" t="s">
        <v>492</v>
      </c>
      <c r="D26" s="419"/>
      <c r="E26" s="415" t="s">
        <v>703</v>
      </c>
      <c r="F26" s="420">
        <v>4.93</v>
      </c>
      <c r="G26" s="386"/>
      <c r="H26" s="266"/>
      <c r="I26" s="266"/>
    </row>
    <row r="27" s="286" customFormat="1" customHeight="1" spans="1:9">
      <c r="A27" s="267">
        <v>0</v>
      </c>
      <c r="B27" s="417" t="s">
        <v>489</v>
      </c>
      <c r="C27" s="419" t="s">
        <v>1193</v>
      </c>
      <c r="D27" s="419"/>
      <c r="E27" s="415" t="s">
        <v>132</v>
      </c>
      <c r="F27" s="415">
        <v>500</v>
      </c>
      <c r="G27" s="386"/>
      <c r="H27" s="266"/>
      <c r="I27" s="386"/>
    </row>
    <row r="28" s="286" customFormat="1" customHeight="1" spans="1:9">
      <c r="A28" s="267">
        <v>0</v>
      </c>
      <c r="B28" s="417" t="s">
        <v>489</v>
      </c>
      <c r="C28" s="419" t="s">
        <v>1194</v>
      </c>
      <c r="D28" s="419"/>
      <c r="E28" s="415" t="s">
        <v>132</v>
      </c>
      <c r="F28" s="415">
        <v>240</v>
      </c>
      <c r="G28" s="386"/>
      <c r="H28" s="266"/>
      <c r="I28" s="386"/>
    </row>
    <row r="29" s="286" customFormat="1" customHeight="1" spans="1:9">
      <c r="A29" s="267"/>
      <c r="B29" s="417" t="s">
        <v>489</v>
      </c>
      <c r="C29" s="419" t="s">
        <v>1195</v>
      </c>
      <c r="D29" s="419"/>
      <c r="E29" s="415" t="s">
        <v>132</v>
      </c>
      <c r="F29" s="416">
        <v>150</v>
      </c>
      <c r="G29" s="386"/>
      <c r="H29" s="266"/>
      <c r="I29" s="386"/>
    </row>
    <row r="30" s="285" customFormat="1" customHeight="1" spans="1:9">
      <c r="A30" s="267">
        <v>13</v>
      </c>
      <c r="B30" s="422" t="s">
        <v>667</v>
      </c>
      <c r="C30" s="423" t="s">
        <v>1196</v>
      </c>
      <c r="D30" s="423"/>
      <c r="E30" s="424" t="s">
        <v>497</v>
      </c>
      <c r="F30" s="424">
        <v>18</v>
      </c>
      <c r="G30" s="296"/>
      <c r="H30" s="297"/>
      <c r="I30" s="297"/>
    </row>
    <row r="31" s="285" customFormat="1" customHeight="1" spans="1:9">
      <c r="A31" s="267">
        <v>0</v>
      </c>
      <c r="B31" s="422" t="s">
        <v>489</v>
      </c>
      <c r="C31" s="423" t="s">
        <v>1197</v>
      </c>
      <c r="D31" s="423"/>
      <c r="E31" s="424" t="s">
        <v>132</v>
      </c>
      <c r="F31" s="424">
        <v>18270</v>
      </c>
      <c r="G31" s="296"/>
      <c r="H31" s="297"/>
      <c r="I31" s="297"/>
    </row>
    <row r="32" s="285" customFormat="1" customHeight="1" spans="1:9">
      <c r="A32" s="267">
        <v>14</v>
      </c>
      <c r="B32" s="422" t="s">
        <v>667</v>
      </c>
      <c r="C32" s="423" t="s">
        <v>1196</v>
      </c>
      <c r="D32" s="423"/>
      <c r="E32" s="424" t="s">
        <v>497</v>
      </c>
      <c r="F32" s="424">
        <v>32</v>
      </c>
      <c r="G32" s="296"/>
      <c r="H32" s="297"/>
      <c r="I32" s="297"/>
    </row>
    <row r="33" s="285" customFormat="1" customHeight="1" spans="1:9">
      <c r="A33" s="267">
        <v>0</v>
      </c>
      <c r="B33" s="422" t="s">
        <v>489</v>
      </c>
      <c r="C33" s="423" t="s">
        <v>1198</v>
      </c>
      <c r="D33" s="423"/>
      <c r="E33" s="424" t="s">
        <v>132</v>
      </c>
      <c r="F33" s="424">
        <v>32480</v>
      </c>
      <c r="G33" s="296"/>
      <c r="H33" s="297"/>
      <c r="I33" s="297"/>
    </row>
    <row r="34" s="285" customFormat="1" customHeight="1" spans="1:9">
      <c r="A34" s="267">
        <v>15</v>
      </c>
      <c r="B34" s="422" t="s">
        <v>667</v>
      </c>
      <c r="C34" s="423" t="s">
        <v>1199</v>
      </c>
      <c r="D34" s="423"/>
      <c r="E34" s="424" t="s">
        <v>497</v>
      </c>
      <c r="F34" s="424">
        <v>150</v>
      </c>
      <c r="G34" s="296"/>
      <c r="H34" s="297"/>
      <c r="I34" s="297"/>
    </row>
    <row r="35" s="285" customFormat="1" customHeight="1" spans="1:9">
      <c r="A35" s="267">
        <v>0</v>
      </c>
      <c r="B35" s="422" t="s">
        <v>489</v>
      </c>
      <c r="C35" s="423" t="s">
        <v>1197</v>
      </c>
      <c r="D35" s="423"/>
      <c r="E35" s="424" t="s">
        <v>132</v>
      </c>
      <c r="F35" s="424">
        <v>152250</v>
      </c>
      <c r="G35" s="296"/>
      <c r="H35" s="297"/>
      <c r="I35" s="297"/>
    </row>
    <row r="36" s="285" customFormat="1" customHeight="1" spans="1:9">
      <c r="A36" s="267">
        <v>16</v>
      </c>
      <c r="B36" s="422" t="s">
        <v>667</v>
      </c>
      <c r="C36" s="423" t="s">
        <v>1199</v>
      </c>
      <c r="D36" s="423"/>
      <c r="E36" s="424" t="s">
        <v>497</v>
      </c>
      <c r="F36" s="424">
        <v>10</v>
      </c>
      <c r="G36" s="296"/>
      <c r="H36" s="297"/>
      <c r="I36" s="297"/>
    </row>
    <row r="37" s="285" customFormat="1" customHeight="1" spans="1:9">
      <c r="A37" s="267">
        <v>0</v>
      </c>
      <c r="B37" s="422" t="s">
        <v>489</v>
      </c>
      <c r="C37" s="423" t="s">
        <v>1198</v>
      </c>
      <c r="D37" s="423"/>
      <c r="E37" s="424" t="s">
        <v>132</v>
      </c>
      <c r="F37" s="424">
        <v>10150</v>
      </c>
      <c r="G37" s="296"/>
      <c r="H37" s="297"/>
      <c r="I37" s="297"/>
    </row>
    <row r="38" s="285" customFormat="1" customHeight="1" spans="1:9">
      <c r="A38" s="267">
        <v>17</v>
      </c>
      <c r="B38" s="422" t="s">
        <v>667</v>
      </c>
      <c r="C38" s="423" t="s">
        <v>1200</v>
      </c>
      <c r="D38" s="423"/>
      <c r="E38" s="424" t="s">
        <v>497</v>
      </c>
      <c r="F38" s="424">
        <v>65</v>
      </c>
      <c r="G38" s="296"/>
      <c r="H38" s="297"/>
      <c r="I38" s="297"/>
    </row>
    <row r="39" s="285" customFormat="1" customHeight="1" spans="1:9">
      <c r="A39" s="267">
        <v>0</v>
      </c>
      <c r="B39" s="422" t="s">
        <v>489</v>
      </c>
      <c r="C39" s="423" t="s">
        <v>1197</v>
      </c>
      <c r="D39" s="423"/>
      <c r="E39" s="424" t="s">
        <v>132</v>
      </c>
      <c r="F39" s="424">
        <v>65975</v>
      </c>
      <c r="G39" s="296"/>
      <c r="H39" s="297"/>
      <c r="I39" s="297"/>
    </row>
    <row r="40" s="285" customFormat="1" customHeight="1" spans="1:9">
      <c r="A40" s="267">
        <v>18</v>
      </c>
      <c r="B40" s="422" t="s">
        <v>667</v>
      </c>
      <c r="C40" s="423" t="s">
        <v>1201</v>
      </c>
      <c r="D40" s="423"/>
      <c r="E40" s="424" t="s">
        <v>497</v>
      </c>
      <c r="F40" s="424">
        <v>38</v>
      </c>
      <c r="G40" s="296"/>
      <c r="H40" s="297"/>
      <c r="I40" s="297"/>
    </row>
    <row r="41" s="285" customFormat="1" customHeight="1" spans="1:9">
      <c r="A41" s="267">
        <v>0</v>
      </c>
      <c r="B41" s="422" t="s">
        <v>489</v>
      </c>
      <c r="C41" s="423" t="s">
        <v>1202</v>
      </c>
      <c r="D41" s="423"/>
      <c r="E41" s="424" t="s">
        <v>132</v>
      </c>
      <c r="F41" s="424">
        <v>38570</v>
      </c>
      <c r="G41" s="296"/>
      <c r="H41" s="297"/>
      <c r="I41" s="297"/>
    </row>
    <row r="42" s="285" customFormat="1" customHeight="1" spans="1:9">
      <c r="A42" s="267">
        <v>19</v>
      </c>
      <c r="B42" s="422" t="s">
        <v>1203</v>
      </c>
      <c r="C42" s="423" t="s">
        <v>1204</v>
      </c>
      <c r="D42" s="423"/>
      <c r="E42" s="424" t="s">
        <v>497</v>
      </c>
      <c r="F42" s="424">
        <v>1</v>
      </c>
      <c r="G42" s="296"/>
      <c r="H42" s="297"/>
      <c r="I42" s="297"/>
    </row>
    <row r="43" s="285" customFormat="1" customHeight="1" spans="1:9">
      <c r="A43" s="267">
        <v>0</v>
      </c>
      <c r="B43" s="422" t="s">
        <v>489</v>
      </c>
      <c r="C43" s="423" t="s">
        <v>1205</v>
      </c>
      <c r="D43" s="423"/>
      <c r="E43" s="424" t="s">
        <v>132</v>
      </c>
      <c r="F43" s="424">
        <v>1015</v>
      </c>
      <c r="G43" s="296"/>
      <c r="H43" s="297"/>
      <c r="I43" s="297"/>
    </row>
    <row r="44" s="285" customFormat="1" customHeight="1" spans="1:9">
      <c r="A44" s="267">
        <v>20</v>
      </c>
      <c r="B44" s="422" t="s">
        <v>1203</v>
      </c>
      <c r="C44" s="423" t="s">
        <v>1204</v>
      </c>
      <c r="D44" s="423"/>
      <c r="E44" s="424" t="s">
        <v>497</v>
      </c>
      <c r="F44" s="424">
        <v>1</v>
      </c>
      <c r="G44" s="296"/>
      <c r="H44" s="297"/>
      <c r="I44" s="297"/>
    </row>
    <row r="45" s="285" customFormat="1" customHeight="1" spans="1:9">
      <c r="A45" s="267">
        <v>0</v>
      </c>
      <c r="B45" s="422" t="s">
        <v>489</v>
      </c>
      <c r="C45" s="423" t="s">
        <v>1206</v>
      </c>
      <c r="D45" s="423"/>
      <c r="E45" s="424" t="s">
        <v>132</v>
      </c>
      <c r="F45" s="424">
        <v>1015</v>
      </c>
      <c r="G45" s="296"/>
      <c r="H45" s="297"/>
      <c r="I45" s="297"/>
    </row>
    <row r="46" s="285" customFormat="1" customHeight="1" spans="1:9">
      <c r="A46" s="267">
        <v>21</v>
      </c>
      <c r="B46" s="422" t="s">
        <v>1203</v>
      </c>
      <c r="C46" s="423" t="s">
        <v>1201</v>
      </c>
      <c r="D46" s="423"/>
      <c r="E46" s="424" t="s">
        <v>497</v>
      </c>
      <c r="F46" s="424">
        <v>1</v>
      </c>
      <c r="G46" s="296"/>
      <c r="H46" s="297"/>
      <c r="I46" s="297"/>
    </row>
    <row r="47" s="285" customFormat="1" customHeight="1" spans="1:9">
      <c r="A47" s="267">
        <v>0</v>
      </c>
      <c r="B47" s="422" t="s">
        <v>489</v>
      </c>
      <c r="C47" s="423" t="s">
        <v>1207</v>
      </c>
      <c r="D47" s="423"/>
      <c r="E47" s="424" t="s">
        <v>132</v>
      </c>
      <c r="F47" s="424">
        <v>1015</v>
      </c>
      <c r="G47" s="296"/>
      <c r="H47" s="297"/>
      <c r="I47" s="297"/>
    </row>
    <row r="48" s="286" customFormat="1" customHeight="1" spans="1:9">
      <c r="A48" s="267">
        <v>0</v>
      </c>
      <c r="B48" s="417"/>
      <c r="C48" s="418" t="s">
        <v>912</v>
      </c>
      <c r="D48" s="418"/>
      <c r="E48" s="415"/>
      <c r="F48" s="416"/>
      <c r="G48" s="386"/>
      <c r="H48" s="266"/>
      <c r="I48" s="386"/>
    </row>
    <row r="49" s="286" customFormat="1" customHeight="1" spans="1:9">
      <c r="A49" s="267">
        <v>1</v>
      </c>
      <c r="B49" s="417" t="s">
        <v>1171</v>
      </c>
      <c r="C49" s="419" t="s">
        <v>1172</v>
      </c>
      <c r="D49" s="419"/>
      <c r="E49" s="415" t="s">
        <v>551</v>
      </c>
      <c r="F49" s="416">
        <v>12</v>
      </c>
      <c r="G49" s="386"/>
      <c r="H49" s="266"/>
      <c r="I49" s="425"/>
    </row>
    <row r="50" s="286" customFormat="1" customHeight="1" spans="1:9">
      <c r="A50" s="267">
        <v>2</v>
      </c>
      <c r="B50" s="417" t="s">
        <v>1173</v>
      </c>
      <c r="C50" s="419" t="s">
        <v>1174</v>
      </c>
      <c r="D50" s="419"/>
      <c r="E50" s="415" t="s">
        <v>710</v>
      </c>
      <c r="F50" s="416">
        <v>20</v>
      </c>
      <c r="G50" s="386"/>
      <c r="H50" s="266"/>
      <c r="I50" s="425"/>
    </row>
    <row r="51" s="286" customFormat="1" customHeight="1" spans="1:9">
      <c r="A51" s="267">
        <v>3</v>
      </c>
      <c r="B51" s="417" t="s">
        <v>1171</v>
      </c>
      <c r="C51" s="419" t="s">
        <v>1175</v>
      </c>
      <c r="D51" s="419"/>
      <c r="E51" s="415" t="s">
        <v>551</v>
      </c>
      <c r="F51" s="416">
        <v>4.5</v>
      </c>
      <c r="G51" s="386"/>
      <c r="H51" s="266"/>
      <c r="I51" s="425"/>
    </row>
    <row r="52" s="286" customFormat="1" customHeight="1" spans="1:9">
      <c r="A52" s="267">
        <v>4</v>
      </c>
      <c r="B52" s="417" t="s">
        <v>1173</v>
      </c>
      <c r="C52" s="419" t="s">
        <v>1176</v>
      </c>
      <c r="D52" s="419"/>
      <c r="E52" s="415" t="s">
        <v>710</v>
      </c>
      <c r="F52" s="416">
        <v>35</v>
      </c>
      <c r="G52" s="386"/>
      <c r="H52" s="266"/>
      <c r="I52" s="425"/>
    </row>
    <row r="53" s="286" customFormat="1" customHeight="1" spans="1:9">
      <c r="A53" s="267">
        <v>5</v>
      </c>
      <c r="B53" s="417" t="s">
        <v>1173</v>
      </c>
      <c r="C53" s="419" t="s">
        <v>1177</v>
      </c>
      <c r="D53" s="419"/>
      <c r="E53" s="415" t="s">
        <v>710</v>
      </c>
      <c r="F53" s="416">
        <v>5</v>
      </c>
      <c r="G53" s="386"/>
      <c r="H53" s="266"/>
      <c r="I53" s="425"/>
    </row>
    <row r="54" s="286" customFormat="1" customHeight="1" spans="1:9">
      <c r="A54" s="267">
        <v>6</v>
      </c>
      <c r="B54" s="417" t="s">
        <v>1178</v>
      </c>
      <c r="C54" s="419" t="s">
        <v>1179</v>
      </c>
      <c r="D54" s="419"/>
      <c r="E54" s="415" t="s">
        <v>551</v>
      </c>
      <c r="F54" s="416">
        <v>21</v>
      </c>
      <c r="G54" s="386"/>
      <c r="H54" s="266"/>
      <c r="I54" s="425"/>
    </row>
    <row r="55" s="286" customFormat="1" customHeight="1" spans="1:9">
      <c r="A55" s="267">
        <v>7</v>
      </c>
      <c r="B55" s="417" t="s">
        <v>1178</v>
      </c>
      <c r="C55" s="419" t="s">
        <v>1180</v>
      </c>
      <c r="D55" s="419"/>
      <c r="E55" s="415" t="s">
        <v>551</v>
      </c>
      <c r="F55" s="416">
        <v>9</v>
      </c>
      <c r="G55" s="386"/>
      <c r="H55" s="266"/>
      <c r="I55" s="425"/>
    </row>
    <row r="56" s="286" customFormat="1" customHeight="1" spans="1:9">
      <c r="A56" s="267">
        <v>8</v>
      </c>
      <c r="B56" s="417" t="s">
        <v>1181</v>
      </c>
      <c r="C56" s="419" t="s">
        <v>1182</v>
      </c>
      <c r="D56" s="419"/>
      <c r="E56" s="415" t="s">
        <v>703</v>
      </c>
      <c r="F56" s="420">
        <v>23.98</v>
      </c>
      <c r="G56" s="386"/>
      <c r="H56" s="266"/>
      <c r="I56" s="425"/>
    </row>
    <row r="57" s="286" customFormat="1" customHeight="1" spans="1:9">
      <c r="A57" s="267">
        <v>0</v>
      </c>
      <c r="B57" s="417" t="s">
        <v>489</v>
      </c>
      <c r="C57" s="419" t="s">
        <v>1208</v>
      </c>
      <c r="D57" s="419"/>
      <c r="E57" s="415" t="s">
        <v>490</v>
      </c>
      <c r="F57" s="416">
        <v>240</v>
      </c>
      <c r="G57" s="386"/>
      <c r="H57" s="266"/>
      <c r="I57" s="386"/>
    </row>
    <row r="58" s="286" customFormat="1" customHeight="1" spans="1:9">
      <c r="A58" s="267">
        <v>0</v>
      </c>
      <c r="B58" s="417" t="s">
        <v>489</v>
      </c>
      <c r="C58" s="419" t="s">
        <v>1209</v>
      </c>
      <c r="D58" s="419"/>
      <c r="E58" s="415" t="s">
        <v>490</v>
      </c>
      <c r="F58" s="416">
        <v>240</v>
      </c>
      <c r="G58" s="386"/>
      <c r="H58" s="266"/>
      <c r="I58" s="386"/>
    </row>
    <row r="59" s="286" customFormat="1" customHeight="1" spans="1:9">
      <c r="A59" s="267">
        <v>0</v>
      </c>
      <c r="B59" s="417" t="s">
        <v>489</v>
      </c>
      <c r="C59" s="419" t="s">
        <v>1210</v>
      </c>
      <c r="D59" s="419"/>
      <c r="E59" s="415" t="s">
        <v>490</v>
      </c>
      <c r="F59" s="416">
        <v>240</v>
      </c>
      <c r="G59" s="386"/>
      <c r="H59" s="266"/>
      <c r="I59" s="386"/>
    </row>
    <row r="60" s="286" customFormat="1" customHeight="1" spans="1:9">
      <c r="A60" s="267">
        <v>0</v>
      </c>
      <c r="B60" s="417" t="s">
        <v>489</v>
      </c>
      <c r="C60" s="419" t="s">
        <v>1211</v>
      </c>
      <c r="D60" s="419"/>
      <c r="E60" s="415" t="s">
        <v>490</v>
      </c>
      <c r="F60" s="416">
        <v>120</v>
      </c>
      <c r="G60" s="386"/>
      <c r="H60" s="266"/>
      <c r="I60" s="386"/>
    </row>
    <row r="61" s="286" customFormat="1" customHeight="1" spans="1:9">
      <c r="A61" s="267">
        <v>9</v>
      </c>
      <c r="B61" s="417" t="s">
        <v>698</v>
      </c>
      <c r="C61" s="419" t="s">
        <v>805</v>
      </c>
      <c r="D61" s="419"/>
      <c r="E61" s="415" t="s">
        <v>700</v>
      </c>
      <c r="F61" s="415">
        <v>20</v>
      </c>
      <c r="G61" s="421"/>
      <c r="H61" s="266"/>
      <c r="I61" s="386"/>
    </row>
    <row r="62" s="286" customFormat="1" customHeight="1" spans="1:9">
      <c r="A62" s="267">
        <v>0</v>
      </c>
      <c r="B62" s="417" t="s">
        <v>489</v>
      </c>
      <c r="C62" s="419" t="s">
        <v>1189</v>
      </c>
      <c r="D62" s="419"/>
      <c r="E62" s="415" t="s">
        <v>556</v>
      </c>
      <c r="F62" s="415">
        <v>200</v>
      </c>
      <c r="G62" s="421"/>
      <c r="H62" s="266"/>
      <c r="I62" s="386"/>
    </row>
    <row r="63" s="286" customFormat="1" customHeight="1" spans="1:9">
      <c r="A63" s="267">
        <v>10</v>
      </c>
      <c r="B63" s="417"/>
      <c r="C63" s="419" t="s">
        <v>1190</v>
      </c>
      <c r="D63" s="419"/>
      <c r="E63" s="415" t="s">
        <v>710</v>
      </c>
      <c r="F63" s="416">
        <v>150</v>
      </c>
      <c r="G63" s="386"/>
      <c r="H63" s="266"/>
      <c r="I63" s="386"/>
    </row>
    <row r="64" s="286" customFormat="1" customHeight="1" spans="1:9">
      <c r="A64" s="267">
        <v>11</v>
      </c>
      <c r="B64" s="417"/>
      <c r="C64" s="419" t="s">
        <v>1191</v>
      </c>
      <c r="D64" s="419"/>
      <c r="E64" s="415" t="s">
        <v>710</v>
      </c>
      <c r="F64" s="416">
        <v>50</v>
      </c>
      <c r="G64" s="386"/>
      <c r="H64" s="266"/>
      <c r="I64" s="386"/>
    </row>
    <row r="65" s="286" customFormat="1" customHeight="1" spans="1:9">
      <c r="A65" s="267">
        <v>12</v>
      </c>
      <c r="B65" s="417" t="s">
        <v>1192</v>
      </c>
      <c r="C65" s="419" t="s">
        <v>492</v>
      </c>
      <c r="D65" s="419"/>
      <c r="E65" s="415" t="s">
        <v>703</v>
      </c>
      <c r="F65" s="420">
        <v>3.2</v>
      </c>
      <c r="G65" s="386"/>
      <c r="H65" s="266"/>
      <c r="I65" s="266"/>
    </row>
    <row r="66" s="286" customFormat="1" customHeight="1" spans="1:9">
      <c r="A66" s="267">
        <v>0</v>
      </c>
      <c r="B66" s="417" t="s">
        <v>489</v>
      </c>
      <c r="C66" s="419" t="s">
        <v>1193</v>
      </c>
      <c r="D66" s="419"/>
      <c r="E66" s="415" t="s">
        <v>132</v>
      </c>
      <c r="F66" s="415">
        <v>200</v>
      </c>
      <c r="G66" s="386"/>
      <c r="H66" s="266"/>
      <c r="I66" s="386"/>
    </row>
    <row r="67" s="286" customFormat="1" customHeight="1" spans="1:9">
      <c r="A67" s="267">
        <v>0</v>
      </c>
      <c r="B67" s="417" t="s">
        <v>489</v>
      </c>
      <c r="C67" s="419" t="s">
        <v>1194</v>
      </c>
      <c r="D67" s="419"/>
      <c r="E67" s="415" t="s">
        <v>132</v>
      </c>
      <c r="F67" s="415">
        <v>240</v>
      </c>
      <c r="G67" s="386"/>
      <c r="H67" s="266"/>
      <c r="I67" s="386"/>
    </row>
    <row r="68" s="286" customFormat="1" customHeight="1" spans="1:9">
      <c r="A68" s="267">
        <v>0</v>
      </c>
      <c r="B68" s="417" t="s">
        <v>489</v>
      </c>
      <c r="C68" s="419" t="s">
        <v>1195</v>
      </c>
      <c r="D68" s="419"/>
      <c r="E68" s="415" t="s">
        <v>132</v>
      </c>
      <c r="F68" s="416">
        <v>60</v>
      </c>
      <c r="G68" s="386"/>
      <c r="H68" s="266"/>
      <c r="I68" s="386"/>
    </row>
    <row r="69" s="285" customFormat="1" customHeight="1" spans="1:9">
      <c r="A69" s="267">
        <v>13</v>
      </c>
      <c r="B69" s="422" t="s">
        <v>667</v>
      </c>
      <c r="C69" s="423" t="s">
        <v>1196</v>
      </c>
      <c r="D69" s="423"/>
      <c r="E69" s="424" t="s">
        <v>497</v>
      </c>
      <c r="F69" s="424">
        <v>8</v>
      </c>
      <c r="G69" s="296"/>
      <c r="H69" s="297"/>
      <c r="I69" s="297"/>
    </row>
    <row r="70" s="285" customFormat="1" customHeight="1" spans="1:9">
      <c r="A70" s="267">
        <v>0</v>
      </c>
      <c r="B70" s="422" t="s">
        <v>489</v>
      </c>
      <c r="C70" s="423" t="s">
        <v>1197</v>
      </c>
      <c r="D70" s="423"/>
      <c r="E70" s="424" t="s">
        <v>132</v>
      </c>
      <c r="F70" s="424">
        <v>8120</v>
      </c>
      <c r="G70" s="296"/>
      <c r="H70" s="297"/>
      <c r="I70" s="297"/>
    </row>
    <row r="71" s="285" customFormat="1" customHeight="1" spans="1:9">
      <c r="A71" s="267">
        <v>14</v>
      </c>
      <c r="B71" s="422" t="s">
        <v>667</v>
      </c>
      <c r="C71" s="423" t="s">
        <v>1196</v>
      </c>
      <c r="D71" s="423"/>
      <c r="E71" s="424" t="s">
        <v>497</v>
      </c>
      <c r="F71" s="424">
        <v>30</v>
      </c>
      <c r="G71" s="296"/>
      <c r="H71" s="297"/>
      <c r="I71" s="297"/>
    </row>
    <row r="72" s="285" customFormat="1" customHeight="1" spans="1:9">
      <c r="A72" s="267">
        <v>0</v>
      </c>
      <c r="B72" s="422" t="s">
        <v>489</v>
      </c>
      <c r="C72" s="423" t="s">
        <v>1198</v>
      </c>
      <c r="D72" s="423"/>
      <c r="E72" s="424" t="s">
        <v>132</v>
      </c>
      <c r="F72" s="424">
        <v>30450</v>
      </c>
      <c r="G72" s="296"/>
      <c r="H72" s="297"/>
      <c r="I72" s="297"/>
    </row>
    <row r="73" s="285" customFormat="1" customHeight="1" spans="1:9">
      <c r="A73" s="267">
        <v>15</v>
      </c>
      <c r="B73" s="422" t="s">
        <v>667</v>
      </c>
      <c r="C73" s="423" t="s">
        <v>1199</v>
      </c>
      <c r="D73" s="423"/>
      <c r="E73" s="424" t="s">
        <v>497</v>
      </c>
      <c r="F73" s="424">
        <v>50</v>
      </c>
      <c r="G73" s="296"/>
      <c r="H73" s="297"/>
      <c r="I73" s="297"/>
    </row>
    <row r="74" s="285" customFormat="1" customHeight="1" spans="1:9">
      <c r="A74" s="267">
        <v>0</v>
      </c>
      <c r="B74" s="422" t="s">
        <v>489</v>
      </c>
      <c r="C74" s="423" t="s">
        <v>1197</v>
      </c>
      <c r="D74" s="423"/>
      <c r="E74" s="424" t="s">
        <v>132</v>
      </c>
      <c r="F74" s="424">
        <v>50750</v>
      </c>
      <c r="G74" s="296"/>
      <c r="H74" s="297"/>
      <c r="I74" s="297"/>
    </row>
    <row r="75" s="285" customFormat="1" customHeight="1" spans="1:9">
      <c r="A75" s="267">
        <v>16</v>
      </c>
      <c r="B75" s="422" t="s">
        <v>667</v>
      </c>
      <c r="C75" s="423" t="s">
        <v>1199</v>
      </c>
      <c r="D75" s="423"/>
      <c r="E75" s="424" t="s">
        <v>497</v>
      </c>
      <c r="F75" s="424">
        <v>20</v>
      </c>
      <c r="G75" s="296"/>
      <c r="H75" s="297"/>
      <c r="I75" s="297"/>
    </row>
    <row r="76" s="285" customFormat="1" customHeight="1" spans="1:9">
      <c r="A76" s="267">
        <v>0</v>
      </c>
      <c r="B76" s="422" t="s">
        <v>489</v>
      </c>
      <c r="C76" s="423" t="s">
        <v>1198</v>
      </c>
      <c r="D76" s="423"/>
      <c r="E76" s="424" t="s">
        <v>132</v>
      </c>
      <c r="F76" s="424">
        <v>20300</v>
      </c>
      <c r="G76" s="296"/>
      <c r="H76" s="297"/>
      <c r="I76" s="297"/>
    </row>
    <row r="77" s="285" customFormat="1" customHeight="1" spans="1:9">
      <c r="A77" s="267">
        <v>17</v>
      </c>
      <c r="B77" s="422" t="s">
        <v>667</v>
      </c>
      <c r="C77" s="423" t="s">
        <v>1201</v>
      </c>
      <c r="D77" s="423"/>
      <c r="E77" s="424" t="s">
        <v>497</v>
      </c>
      <c r="F77" s="424">
        <v>5</v>
      </c>
      <c r="G77" s="296"/>
      <c r="H77" s="297"/>
      <c r="I77" s="297"/>
    </row>
    <row r="78" s="285" customFormat="1" customHeight="1" spans="1:9">
      <c r="A78" s="267">
        <v>0</v>
      </c>
      <c r="B78" s="422" t="s">
        <v>489</v>
      </c>
      <c r="C78" s="423" t="s">
        <v>1202</v>
      </c>
      <c r="D78" s="423"/>
      <c r="E78" s="424" t="s">
        <v>132</v>
      </c>
      <c r="F78" s="424">
        <v>5075</v>
      </c>
      <c r="G78" s="296"/>
      <c r="H78" s="297"/>
      <c r="I78" s="297"/>
    </row>
    <row r="79" s="285" customFormat="1" customHeight="1" spans="1:9">
      <c r="A79" s="267">
        <v>18</v>
      </c>
      <c r="B79" s="422" t="s">
        <v>1203</v>
      </c>
      <c r="C79" s="423" t="s">
        <v>1204</v>
      </c>
      <c r="D79" s="423"/>
      <c r="E79" s="424" t="s">
        <v>497</v>
      </c>
      <c r="F79" s="424">
        <v>1</v>
      </c>
      <c r="G79" s="296"/>
      <c r="H79" s="297"/>
      <c r="I79" s="297"/>
    </row>
    <row r="80" s="285" customFormat="1" customHeight="1" spans="1:9">
      <c r="A80" s="267">
        <v>0</v>
      </c>
      <c r="B80" s="422" t="s">
        <v>489</v>
      </c>
      <c r="C80" s="423" t="s">
        <v>1205</v>
      </c>
      <c r="D80" s="423"/>
      <c r="E80" s="424" t="s">
        <v>132</v>
      </c>
      <c r="F80" s="424">
        <v>1015</v>
      </c>
      <c r="G80" s="296"/>
      <c r="H80" s="297"/>
      <c r="I80" s="297"/>
    </row>
    <row r="81" s="285" customFormat="1" customHeight="1" spans="1:9">
      <c r="A81" s="267">
        <v>19</v>
      </c>
      <c r="B81" s="422" t="s">
        <v>1203</v>
      </c>
      <c r="C81" s="423" t="s">
        <v>1204</v>
      </c>
      <c r="D81" s="423"/>
      <c r="E81" s="424" t="s">
        <v>497</v>
      </c>
      <c r="F81" s="424">
        <v>1</v>
      </c>
      <c r="G81" s="296"/>
      <c r="H81" s="297"/>
      <c r="I81" s="297"/>
    </row>
    <row r="82" s="285" customFormat="1" customHeight="1" spans="1:9">
      <c r="A82" s="267">
        <v>0</v>
      </c>
      <c r="B82" s="422" t="s">
        <v>489</v>
      </c>
      <c r="C82" s="423" t="s">
        <v>1206</v>
      </c>
      <c r="D82" s="423"/>
      <c r="E82" s="424" t="s">
        <v>132</v>
      </c>
      <c r="F82" s="424">
        <v>1015</v>
      </c>
      <c r="G82" s="296"/>
      <c r="H82" s="297"/>
      <c r="I82" s="297"/>
    </row>
    <row r="83" s="286" customFormat="1" customHeight="1" spans="1:9">
      <c r="A83" s="267">
        <v>0</v>
      </c>
      <c r="B83" s="417"/>
      <c r="C83" s="418" t="s">
        <v>957</v>
      </c>
      <c r="D83" s="418"/>
      <c r="E83" s="415"/>
      <c r="F83" s="416"/>
      <c r="G83" s="386"/>
      <c r="H83" s="266"/>
      <c r="I83" s="386"/>
    </row>
    <row r="84" s="286" customFormat="1" customHeight="1" spans="1:9">
      <c r="A84" s="267">
        <v>1</v>
      </c>
      <c r="B84" s="417" t="s">
        <v>1171</v>
      </c>
      <c r="C84" s="419" t="s">
        <v>1172</v>
      </c>
      <c r="D84" s="419"/>
      <c r="E84" s="415" t="s">
        <v>551</v>
      </c>
      <c r="F84" s="416">
        <v>1.8</v>
      </c>
      <c r="G84" s="386"/>
      <c r="H84" s="266"/>
      <c r="I84" s="425"/>
    </row>
    <row r="85" s="286" customFormat="1" customHeight="1" spans="1:9">
      <c r="A85" s="267">
        <v>2</v>
      </c>
      <c r="B85" s="417" t="s">
        <v>1171</v>
      </c>
      <c r="C85" s="419" t="s">
        <v>1175</v>
      </c>
      <c r="D85" s="419"/>
      <c r="E85" s="415" t="s">
        <v>551</v>
      </c>
      <c r="F85" s="416">
        <v>7.2</v>
      </c>
      <c r="G85" s="386"/>
      <c r="H85" s="266"/>
      <c r="I85" s="425"/>
    </row>
    <row r="86" s="286" customFormat="1" customHeight="1" spans="1:9">
      <c r="A86" s="267">
        <v>3</v>
      </c>
      <c r="B86" s="417" t="s">
        <v>1173</v>
      </c>
      <c r="C86" s="419" t="s">
        <v>1176</v>
      </c>
      <c r="D86" s="419"/>
      <c r="E86" s="415" t="s">
        <v>710</v>
      </c>
      <c r="F86" s="416">
        <v>41</v>
      </c>
      <c r="G86" s="386"/>
      <c r="H86" s="266"/>
      <c r="I86" s="425"/>
    </row>
    <row r="87" s="286" customFormat="1" customHeight="1" spans="1:9">
      <c r="A87" s="267">
        <v>4</v>
      </c>
      <c r="B87" s="417" t="s">
        <v>1173</v>
      </c>
      <c r="C87" s="419" t="s">
        <v>1177</v>
      </c>
      <c r="D87" s="419"/>
      <c r="E87" s="415" t="s">
        <v>710</v>
      </c>
      <c r="F87" s="416">
        <v>3</v>
      </c>
      <c r="G87" s="386"/>
      <c r="H87" s="266"/>
      <c r="I87" s="425"/>
    </row>
    <row r="88" s="286" customFormat="1" customHeight="1" spans="1:9">
      <c r="A88" s="267">
        <v>5</v>
      </c>
      <c r="B88" s="417" t="s">
        <v>1173</v>
      </c>
      <c r="C88" s="419" t="s">
        <v>1212</v>
      </c>
      <c r="D88" s="419"/>
      <c r="E88" s="415" t="s">
        <v>710</v>
      </c>
      <c r="F88" s="416">
        <v>1</v>
      </c>
      <c r="G88" s="386"/>
      <c r="H88" s="266"/>
      <c r="I88" s="425"/>
    </row>
    <row r="89" s="286" customFormat="1" customHeight="1" spans="1:9">
      <c r="A89" s="267">
        <v>6</v>
      </c>
      <c r="B89" s="417" t="s">
        <v>1178</v>
      </c>
      <c r="C89" s="419" t="s">
        <v>1179</v>
      </c>
      <c r="D89" s="419"/>
      <c r="E89" s="415" t="s">
        <v>551</v>
      </c>
      <c r="F89" s="416">
        <v>90</v>
      </c>
      <c r="G89" s="386"/>
      <c r="H89" s="266"/>
      <c r="I89" s="425"/>
    </row>
    <row r="90" s="286" customFormat="1" customHeight="1" spans="1:9">
      <c r="A90" s="267">
        <v>7</v>
      </c>
      <c r="B90" s="417" t="s">
        <v>1178</v>
      </c>
      <c r="C90" s="419" t="s">
        <v>1180</v>
      </c>
      <c r="D90" s="419"/>
      <c r="E90" s="415" t="s">
        <v>551</v>
      </c>
      <c r="F90" s="416">
        <v>36</v>
      </c>
      <c r="G90" s="386"/>
      <c r="H90" s="266"/>
      <c r="I90" s="425"/>
    </row>
    <row r="91" s="286" customFormat="1" customHeight="1" spans="1:9">
      <c r="A91" s="267">
        <v>8</v>
      </c>
      <c r="B91" s="417" t="s">
        <v>1181</v>
      </c>
      <c r="C91" s="419" t="s">
        <v>1182</v>
      </c>
      <c r="D91" s="419"/>
      <c r="E91" s="415" t="s">
        <v>703</v>
      </c>
      <c r="F91" s="420">
        <v>19.87</v>
      </c>
      <c r="G91" s="386"/>
      <c r="H91" s="266"/>
      <c r="I91" s="425"/>
    </row>
    <row r="92" s="286" customFormat="1" customHeight="1" spans="1:9">
      <c r="A92" s="267">
        <v>0</v>
      </c>
      <c r="B92" s="417" t="s">
        <v>489</v>
      </c>
      <c r="C92" s="419" t="s">
        <v>1208</v>
      </c>
      <c r="D92" s="419"/>
      <c r="E92" s="415" t="s">
        <v>490</v>
      </c>
      <c r="F92" s="416">
        <v>142</v>
      </c>
      <c r="G92" s="386"/>
      <c r="H92" s="266"/>
      <c r="I92" s="386"/>
    </row>
    <row r="93" s="286" customFormat="1" customHeight="1" spans="1:9">
      <c r="A93" s="267">
        <v>0</v>
      </c>
      <c r="B93" s="417" t="s">
        <v>489</v>
      </c>
      <c r="C93" s="419" t="s">
        <v>1209</v>
      </c>
      <c r="D93" s="419"/>
      <c r="E93" s="415" t="s">
        <v>490</v>
      </c>
      <c r="F93" s="416">
        <v>142</v>
      </c>
      <c r="G93" s="386"/>
      <c r="H93" s="266"/>
      <c r="I93" s="386"/>
    </row>
    <row r="94" s="286" customFormat="1" customHeight="1" spans="1:9">
      <c r="A94" s="267">
        <v>0</v>
      </c>
      <c r="B94" s="417" t="s">
        <v>489</v>
      </c>
      <c r="C94" s="419" t="s">
        <v>1213</v>
      </c>
      <c r="D94" s="419"/>
      <c r="E94" s="415" t="s">
        <v>490</v>
      </c>
      <c r="F94" s="416">
        <v>240</v>
      </c>
      <c r="G94" s="386"/>
      <c r="H94" s="266"/>
      <c r="I94" s="386"/>
    </row>
    <row r="95" s="286" customFormat="1" customHeight="1" spans="1:9">
      <c r="A95" s="267">
        <v>0</v>
      </c>
      <c r="B95" s="417" t="s">
        <v>489</v>
      </c>
      <c r="C95" s="419" t="s">
        <v>1210</v>
      </c>
      <c r="D95" s="419"/>
      <c r="E95" s="415" t="s">
        <v>490</v>
      </c>
      <c r="F95" s="416">
        <v>120</v>
      </c>
      <c r="G95" s="386"/>
      <c r="H95" s="266"/>
      <c r="I95" s="386"/>
    </row>
    <row r="96" s="286" customFormat="1" customHeight="1" spans="1:9">
      <c r="A96" s="267">
        <v>0</v>
      </c>
      <c r="B96" s="417" t="s">
        <v>489</v>
      </c>
      <c r="C96" s="419" t="s">
        <v>1211</v>
      </c>
      <c r="D96" s="419"/>
      <c r="E96" s="415" t="s">
        <v>490</v>
      </c>
      <c r="F96" s="416">
        <v>210</v>
      </c>
      <c r="G96" s="386"/>
      <c r="H96" s="266"/>
      <c r="I96" s="386"/>
    </row>
    <row r="97" s="286" customFormat="1" customHeight="1" spans="1:9">
      <c r="A97" s="267">
        <v>9</v>
      </c>
      <c r="B97" s="417" t="s">
        <v>698</v>
      </c>
      <c r="C97" s="419" t="s">
        <v>805</v>
      </c>
      <c r="D97" s="419"/>
      <c r="E97" s="415" t="s">
        <v>700</v>
      </c>
      <c r="F97" s="415">
        <v>27.4</v>
      </c>
      <c r="G97" s="421"/>
      <c r="H97" s="266"/>
      <c r="I97" s="386"/>
    </row>
    <row r="98" s="286" customFormat="1" customHeight="1" spans="1:9">
      <c r="A98" s="267">
        <v>0</v>
      </c>
      <c r="B98" s="417" t="s">
        <v>489</v>
      </c>
      <c r="C98" s="419" t="s">
        <v>1189</v>
      </c>
      <c r="D98" s="419"/>
      <c r="E98" s="415" t="s">
        <v>556</v>
      </c>
      <c r="F98" s="415">
        <v>274</v>
      </c>
      <c r="G98" s="421"/>
      <c r="H98" s="266"/>
      <c r="I98" s="386"/>
    </row>
    <row r="99" s="286" customFormat="1" customHeight="1" spans="1:9">
      <c r="A99" s="267">
        <v>10</v>
      </c>
      <c r="B99" s="417"/>
      <c r="C99" s="419" t="s">
        <v>1190</v>
      </c>
      <c r="D99" s="419"/>
      <c r="E99" s="415" t="s">
        <v>710</v>
      </c>
      <c r="F99" s="416">
        <v>187</v>
      </c>
      <c r="G99" s="386"/>
      <c r="H99" s="266"/>
      <c r="I99" s="386"/>
    </row>
    <row r="100" s="286" customFormat="1" customHeight="1" spans="1:9">
      <c r="A100" s="267">
        <v>11</v>
      </c>
      <c r="B100" s="417"/>
      <c r="C100" s="419" t="s">
        <v>1191</v>
      </c>
      <c r="D100" s="419"/>
      <c r="E100" s="415" t="s">
        <v>710</v>
      </c>
      <c r="F100" s="416">
        <v>87</v>
      </c>
      <c r="G100" s="386"/>
      <c r="H100" s="266"/>
      <c r="I100" s="386"/>
    </row>
    <row r="101" s="286" customFormat="1" customHeight="1" spans="1:9">
      <c r="A101" s="267">
        <v>12</v>
      </c>
      <c r="B101" s="417" t="s">
        <v>1192</v>
      </c>
      <c r="C101" s="419" t="s">
        <v>492</v>
      </c>
      <c r="D101" s="419"/>
      <c r="E101" s="415" t="s">
        <v>703</v>
      </c>
      <c r="F101" s="420">
        <v>2.83</v>
      </c>
      <c r="G101" s="386"/>
      <c r="H101" s="266"/>
      <c r="I101" s="266"/>
    </row>
    <row r="102" s="286" customFormat="1" customHeight="1" spans="1:9">
      <c r="A102" s="267">
        <v>0</v>
      </c>
      <c r="B102" s="417" t="s">
        <v>489</v>
      </c>
      <c r="C102" s="419" t="s">
        <v>1193</v>
      </c>
      <c r="D102" s="419"/>
      <c r="E102" s="415" t="s">
        <v>132</v>
      </c>
      <c r="F102" s="415">
        <v>360</v>
      </c>
      <c r="G102" s="386"/>
      <c r="H102" s="266"/>
      <c r="I102" s="386"/>
    </row>
    <row r="103" s="286" customFormat="1" customHeight="1" spans="1:9">
      <c r="A103" s="267">
        <v>0</v>
      </c>
      <c r="B103" s="417" t="s">
        <v>489</v>
      </c>
      <c r="C103" s="419" t="s">
        <v>1194</v>
      </c>
      <c r="D103" s="419"/>
      <c r="E103" s="415" t="s">
        <v>132</v>
      </c>
      <c r="F103" s="415">
        <v>60</v>
      </c>
      <c r="G103" s="386"/>
      <c r="H103" s="266"/>
      <c r="I103" s="386"/>
    </row>
    <row r="104" s="286" customFormat="1" customHeight="1" spans="1:9">
      <c r="A104" s="267">
        <v>0</v>
      </c>
      <c r="B104" s="417" t="s">
        <v>489</v>
      </c>
      <c r="C104" s="419" t="s">
        <v>1195</v>
      </c>
      <c r="D104" s="419"/>
      <c r="E104" s="415" t="s">
        <v>132</v>
      </c>
      <c r="F104" s="416">
        <v>150</v>
      </c>
      <c r="G104" s="386"/>
      <c r="H104" s="266"/>
      <c r="I104" s="386"/>
    </row>
    <row r="105" s="285" customFormat="1" customHeight="1" spans="1:9">
      <c r="A105" s="267">
        <v>13</v>
      </c>
      <c r="B105" s="422" t="s">
        <v>667</v>
      </c>
      <c r="C105" s="423" t="s">
        <v>1196</v>
      </c>
      <c r="D105" s="423"/>
      <c r="E105" s="424" t="s">
        <v>497</v>
      </c>
      <c r="F105" s="424">
        <v>18</v>
      </c>
      <c r="G105" s="296"/>
      <c r="H105" s="297"/>
      <c r="I105" s="297"/>
    </row>
    <row r="106" s="285" customFormat="1" customHeight="1" spans="1:9">
      <c r="A106" s="267">
        <v>0</v>
      </c>
      <c r="B106" s="422" t="s">
        <v>489</v>
      </c>
      <c r="C106" s="423" t="s">
        <v>1197</v>
      </c>
      <c r="D106" s="423"/>
      <c r="E106" s="424" t="s">
        <v>132</v>
      </c>
      <c r="F106" s="424">
        <v>18270</v>
      </c>
      <c r="G106" s="296"/>
      <c r="H106" s="297"/>
      <c r="I106" s="297"/>
    </row>
    <row r="107" s="285" customFormat="1" customHeight="1" spans="1:9">
      <c r="A107" s="267">
        <v>14</v>
      </c>
      <c r="B107" s="422" t="s">
        <v>667</v>
      </c>
      <c r="C107" s="423" t="s">
        <v>1196</v>
      </c>
      <c r="D107" s="423"/>
      <c r="E107" s="424" t="s">
        <v>497</v>
      </c>
      <c r="F107" s="424">
        <v>50</v>
      </c>
      <c r="G107" s="296"/>
      <c r="H107" s="297"/>
      <c r="I107" s="297"/>
    </row>
    <row r="108" s="285" customFormat="1" customHeight="1" spans="1:9">
      <c r="A108" s="267">
        <v>0</v>
      </c>
      <c r="B108" s="422" t="s">
        <v>489</v>
      </c>
      <c r="C108" s="423" t="s">
        <v>1198</v>
      </c>
      <c r="D108" s="423"/>
      <c r="E108" s="424" t="s">
        <v>132</v>
      </c>
      <c r="F108" s="424">
        <v>50750</v>
      </c>
      <c r="G108" s="296"/>
      <c r="H108" s="297"/>
      <c r="I108" s="297"/>
    </row>
    <row r="109" s="285" customFormat="1" customHeight="1" spans="1:9">
      <c r="A109" s="267">
        <v>15</v>
      </c>
      <c r="B109" s="422" t="s">
        <v>667</v>
      </c>
      <c r="C109" s="423" t="s">
        <v>1199</v>
      </c>
      <c r="D109" s="423"/>
      <c r="E109" s="424" t="s">
        <v>497</v>
      </c>
      <c r="F109" s="424">
        <v>61</v>
      </c>
      <c r="G109" s="296"/>
      <c r="H109" s="297"/>
      <c r="I109" s="297"/>
    </row>
    <row r="110" s="285" customFormat="1" customHeight="1" spans="1:9">
      <c r="A110" s="267">
        <v>0</v>
      </c>
      <c r="B110" s="422" t="s">
        <v>489</v>
      </c>
      <c r="C110" s="423" t="s">
        <v>1197</v>
      </c>
      <c r="D110" s="423"/>
      <c r="E110" s="424" t="s">
        <v>132</v>
      </c>
      <c r="F110" s="424">
        <v>61915</v>
      </c>
      <c r="G110" s="296"/>
      <c r="H110" s="297"/>
      <c r="I110" s="297"/>
    </row>
    <row r="111" s="285" customFormat="1" customHeight="1" spans="1:9">
      <c r="A111" s="267">
        <v>16</v>
      </c>
      <c r="B111" s="422" t="s">
        <v>667</v>
      </c>
      <c r="C111" s="423" t="s">
        <v>1199</v>
      </c>
      <c r="D111" s="423"/>
      <c r="E111" s="424" t="s">
        <v>497</v>
      </c>
      <c r="F111" s="424">
        <v>42</v>
      </c>
      <c r="G111" s="296"/>
      <c r="H111" s="297"/>
      <c r="I111" s="297"/>
    </row>
    <row r="112" s="285" customFormat="1" customHeight="1" spans="1:9">
      <c r="A112" s="267">
        <v>0</v>
      </c>
      <c r="B112" s="422" t="s">
        <v>489</v>
      </c>
      <c r="C112" s="423" t="s">
        <v>1198</v>
      </c>
      <c r="D112" s="423"/>
      <c r="E112" s="424" t="s">
        <v>132</v>
      </c>
      <c r="F112" s="424">
        <v>42630</v>
      </c>
      <c r="G112" s="296"/>
      <c r="H112" s="297"/>
      <c r="I112" s="297"/>
    </row>
    <row r="113" s="285" customFormat="1" customHeight="1" spans="1:9">
      <c r="A113" s="267">
        <v>17</v>
      </c>
      <c r="B113" s="422" t="s">
        <v>667</v>
      </c>
      <c r="C113" s="423" t="s">
        <v>1201</v>
      </c>
      <c r="D113" s="423"/>
      <c r="E113" s="424" t="s">
        <v>497</v>
      </c>
      <c r="F113" s="424">
        <v>5.5</v>
      </c>
      <c r="G113" s="296"/>
      <c r="H113" s="297"/>
      <c r="I113" s="297"/>
    </row>
    <row r="114" s="285" customFormat="1" customHeight="1" spans="1:9">
      <c r="A114" s="267">
        <v>0</v>
      </c>
      <c r="B114" s="422" t="s">
        <v>489</v>
      </c>
      <c r="C114" s="423" t="s">
        <v>1202</v>
      </c>
      <c r="D114" s="423"/>
      <c r="E114" s="424" t="s">
        <v>132</v>
      </c>
      <c r="F114" s="424">
        <v>5582.5</v>
      </c>
      <c r="G114" s="296"/>
      <c r="H114" s="297"/>
      <c r="I114" s="297"/>
    </row>
    <row r="115" s="285" customFormat="1" customHeight="1" spans="1:9">
      <c r="A115" s="267">
        <v>18</v>
      </c>
      <c r="B115" s="422" t="s">
        <v>1203</v>
      </c>
      <c r="C115" s="423" t="s">
        <v>1204</v>
      </c>
      <c r="D115" s="423"/>
      <c r="E115" s="424" t="s">
        <v>497</v>
      </c>
      <c r="F115" s="424">
        <v>1.2</v>
      </c>
      <c r="G115" s="296"/>
      <c r="H115" s="297"/>
      <c r="I115" s="297"/>
    </row>
    <row r="116" s="285" customFormat="1" customHeight="1" spans="1:9">
      <c r="A116" s="267">
        <v>0</v>
      </c>
      <c r="B116" s="422" t="s">
        <v>489</v>
      </c>
      <c r="C116" s="423" t="s">
        <v>1205</v>
      </c>
      <c r="D116" s="423"/>
      <c r="E116" s="424" t="s">
        <v>132</v>
      </c>
      <c r="F116" s="424">
        <v>1218</v>
      </c>
      <c r="G116" s="296"/>
      <c r="H116" s="297"/>
      <c r="I116" s="297"/>
    </row>
    <row r="117" s="285" customFormat="1" customHeight="1" spans="1:9">
      <c r="A117" s="267">
        <v>19</v>
      </c>
      <c r="B117" s="422" t="s">
        <v>1203</v>
      </c>
      <c r="C117" s="423" t="s">
        <v>1204</v>
      </c>
      <c r="D117" s="423"/>
      <c r="E117" s="424" t="s">
        <v>497</v>
      </c>
      <c r="F117" s="424">
        <v>0.6</v>
      </c>
      <c r="G117" s="296"/>
      <c r="H117" s="297"/>
      <c r="I117" s="297"/>
    </row>
    <row r="118" s="285" customFormat="1" customHeight="1" spans="1:9">
      <c r="A118" s="267">
        <v>0</v>
      </c>
      <c r="B118" s="422" t="s">
        <v>489</v>
      </c>
      <c r="C118" s="423" t="s">
        <v>1206</v>
      </c>
      <c r="D118" s="423"/>
      <c r="E118" s="424" t="s">
        <v>132</v>
      </c>
      <c r="F118" s="424">
        <v>609</v>
      </c>
      <c r="G118" s="296"/>
      <c r="H118" s="297"/>
      <c r="I118" s="297"/>
    </row>
    <row r="119" s="286" customFormat="1" customHeight="1" spans="1:9">
      <c r="A119" s="267">
        <v>0</v>
      </c>
      <c r="B119" s="417"/>
      <c r="C119" s="418" t="s">
        <v>1024</v>
      </c>
      <c r="D119" s="418"/>
      <c r="E119" s="415"/>
      <c r="F119" s="416"/>
      <c r="G119" s="386"/>
      <c r="H119" s="266"/>
      <c r="I119" s="386"/>
    </row>
    <row r="120" s="286" customFormat="1" customHeight="1" spans="1:9">
      <c r="A120" s="267">
        <v>1</v>
      </c>
      <c r="B120" s="417" t="s">
        <v>1171</v>
      </c>
      <c r="C120" s="419" t="s">
        <v>1172</v>
      </c>
      <c r="D120" s="419"/>
      <c r="E120" s="415" t="s">
        <v>551</v>
      </c>
      <c r="F120" s="416">
        <v>6</v>
      </c>
      <c r="G120" s="386"/>
      <c r="H120" s="266"/>
      <c r="I120" s="425"/>
    </row>
    <row r="121" s="286" customFormat="1" customHeight="1" spans="1:9">
      <c r="A121" s="267">
        <v>2</v>
      </c>
      <c r="B121" s="417" t="s">
        <v>1173</v>
      </c>
      <c r="C121" s="419" t="s">
        <v>1174</v>
      </c>
      <c r="D121" s="419"/>
      <c r="E121" s="415" t="s">
        <v>710</v>
      </c>
      <c r="F121" s="416">
        <v>7</v>
      </c>
      <c r="G121" s="386"/>
      <c r="H121" s="266"/>
      <c r="I121" s="425"/>
    </row>
    <row r="122" s="286" customFormat="1" customHeight="1" spans="1:9">
      <c r="A122" s="267">
        <v>3</v>
      </c>
      <c r="B122" s="417" t="s">
        <v>1171</v>
      </c>
      <c r="C122" s="419" t="s">
        <v>1175</v>
      </c>
      <c r="D122" s="419"/>
      <c r="E122" s="415" t="s">
        <v>551</v>
      </c>
      <c r="F122" s="416">
        <v>3</v>
      </c>
      <c r="G122" s="386"/>
      <c r="H122" s="266"/>
      <c r="I122" s="425"/>
    </row>
    <row r="123" s="286" customFormat="1" customHeight="1" spans="1:9">
      <c r="A123" s="267">
        <v>4</v>
      </c>
      <c r="B123" s="417" t="s">
        <v>1173</v>
      </c>
      <c r="C123" s="419" t="s">
        <v>1176</v>
      </c>
      <c r="D123" s="419"/>
      <c r="E123" s="415" t="s">
        <v>710</v>
      </c>
      <c r="F123" s="416">
        <v>14</v>
      </c>
      <c r="G123" s="386"/>
      <c r="H123" s="266"/>
      <c r="I123" s="425"/>
    </row>
    <row r="124" s="286" customFormat="1" customHeight="1" spans="1:9">
      <c r="A124" s="267">
        <v>5</v>
      </c>
      <c r="B124" s="417" t="s">
        <v>1173</v>
      </c>
      <c r="C124" s="419" t="s">
        <v>1214</v>
      </c>
      <c r="D124" s="419"/>
      <c r="E124" s="415" t="s">
        <v>710</v>
      </c>
      <c r="F124" s="416">
        <v>4</v>
      </c>
      <c r="G124" s="386"/>
      <c r="H124" s="266"/>
      <c r="I124" s="425"/>
    </row>
    <row r="125" s="286" customFormat="1" customHeight="1" spans="1:9">
      <c r="A125" s="267">
        <v>6</v>
      </c>
      <c r="B125" s="417" t="s">
        <v>1173</v>
      </c>
      <c r="C125" s="419" t="s">
        <v>1177</v>
      </c>
      <c r="D125" s="419"/>
      <c r="E125" s="415" t="s">
        <v>710</v>
      </c>
      <c r="F125" s="416">
        <v>1</v>
      </c>
      <c r="G125" s="386"/>
      <c r="H125" s="266"/>
      <c r="I125" s="425"/>
    </row>
    <row r="126" s="286" customFormat="1" customHeight="1" spans="1:9">
      <c r="A126" s="267">
        <v>6</v>
      </c>
      <c r="B126" s="417" t="s">
        <v>1178</v>
      </c>
      <c r="C126" s="419" t="s">
        <v>1179</v>
      </c>
      <c r="D126" s="419"/>
      <c r="E126" s="415" t="s">
        <v>551</v>
      </c>
      <c r="F126" s="416">
        <v>30</v>
      </c>
      <c r="G126" s="386"/>
      <c r="H126" s="266"/>
      <c r="I126" s="425"/>
    </row>
    <row r="127" s="286" customFormat="1" customHeight="1" spans="1:9">
      <c r="A127" s="267">
        <v>7</v>
      </c>
      <c r="B127" s="417" t="s">
        <v>1178</v>
      </c>
      <c r="C127" s="419" t="s">
        <v>1180</v>
      </c>
      <c r="D127" s="419"/>
      <c r="E127" s="415" t="s">
        <v>551</v>
      </c>
      <c r="F127" s="416">
        <v>24</v>
      </c>
      <c r="G127" s="386"/>
      <c r="H127" s="266"/>
      <c r="I127" s="425"/>
    </row>
    <row r="128" s="286" customFormat="1" customHeight="1" spans="1:9">
      <c r="A128" s="267">
        <v>8</v>
      </c>
      <c r="B128" s="417" t="s">
        <v>1181</v>
      </c>
      <c r="C128" s="419" t="s">
        <v>1182</v>
      </c>
      <c r="D128" s="419"/>
      <c r="E128" s="415" t="s">
        <v>703</v>
      </c>
      <c r="F128" s="420">
        <v>16.03</v>
      </c>
      <c r="G128" s="386"/>
      <c r="H128" s="266"/>
      <c r="I128" s="425"/>
    </row>
    <row r="129" s="286" customFormat="1" customHeight="1" spans="1:9">
      <c r="A129" s="267">
        <v>0</v>
      </c>
      <c r="B129" s="417" t="s">
        <v>489</v>
      </c>
      <c r="C129" s="419" t="s">
        <v>1215</v>
      </c>
      <c r="D129" s="419"/>
      <c r="E129" s="415" t="s">
        <v>490</v>
      </c>
      <c r="F129" s="416">
        <v>240</v>
      </c>
      <c r="G129" s="386"/>
      <c r="H129" s="266"/>
      <c r="I129" s="386"/>
    </row>
    <row r="130" s="286" customFormat="1" customHeight="1" spans="1:9">
      <c r="A130" s="267">
        <v>0</v>
      </c>
      <c r="B130" s="417" t="s">
        <v>489</v>
      </c>
      <c r="C130" s="419" t="s">
        <v>1210</v>
      </c>
      <c r="D130" s="419"/>
      <c r="E130" s="415" t="s">
        <v>490</v>
      </c>
      <c r="F130" s="416">
        <v>240</v>
      </c>
      <c r="G130" s="386"/>
      <c r="H130" s="266"/>
      <c r="I130" s="386"/>
    </row>
    <row r="131" s="286" customFormat="1" customHeight="1" spans="1:9">
      <c r="A131" s="267">
        <v>0</v>
      </c>
      <c r="B131" s="417" t="s">
        <v>489</v>
      </c>
      <c r="C131" s="419" t="s">
        <v>1211</v>
      </c>
      <c r="D131" s="419"/>
      <c r="E131" s="415" t="s">
        <v>490</v>
      </c>
      <c r="F131" s="416">
        <v>120</v>
      </c>
      <c r="G131" s="386"/>
      <c r="H131" s="266"/>
      <c r="I131" s="386"/>
    </row>
    <row r="132" s="286" customFormat="1" customHeight="1" spans="1:9">
      <c r="A132" s="267">
        <v>9</v>
      </c>
      <c r="B132" s="417" t="s">
        <v>698</v>
      </c>
      <c r="C132" s="419" t="s">
        <v>805</v>
      </c>
      <c r="D132" s="419"/>
      <c r="E132" s="415" t="s">
        <v>700</v>
      </c>
      <c r="F132" s="415">
        <v>6.4</v>
      </c>
      <c r="G132" s="421"/>
      <c r="H132" s="266"/>
      <c r="I132" s="386"/>
    </row>
    <row r="133" s="286" customFormat="1" customHeight="1" spans="1:9">
      <c r="A133" s="267">
        <v>0</v>
      </c>
      <c r="B133" s="417" t="s">
        <v>489</v>
      </c>
      <c r="C133" s="419" t="s">
        <v>1189</v>
      </c>
      <c r="D133" s="419"/>
      <c r="E133" s="415" t="s">
        <v>556</v>
      </c>
      <c r="F133" s="415">
        <v>64</v>
      </c>
      <c r="G133" s="421"/>
      <c r="H133" s="266"/>
      <c r="I133" s="386"/>
    </row>
    <row r="134" s="286" customFormat="1" customHeight="1" spans="1:9">
      <c r="A134" s="267">
        <v>10</v>
      </c>
      <c r="B134" s="417"/>
      <c r="C134" s="419" t="s">
        <v>1190</v>
      </c>
      <c r="D134" s="419"/>
      <c r="E134" s="415" t="s">
        <v>710</v>
      </c>
      <c r="F134" s="416">
        <v>55</v>
      </c>
      <c r="G134" s="386"/>
      <c r="H134" s="266"/>
      <c r="I134" s="386"/>
    </row>
    <row r="135" s="286" customFormat="1" customHeight="1" spans="1:9">
      <c r="A135" s="267">
        <v>11</v>
      </c>
      <c r="B135" s="417"/>
      <c r="C135" s="419" t="s">
        <v>1191</v>
      </c>
      <c r="D135" s="419"/>
      <c r="E135" s="415" t="s">
        <v>710</v>
      </c>
      <c r="F135" s="416">
        <v>9</v>
      </c>
      <c r="G135" s="386"/>
      <c r="H135" s="266"/>
      <c r="I135" s="386"/>
    </row>
    <row r="136" s="286" customFormat="1" customHeight="1" spans="1:9">
      <c r="A136" s="267">
        <v>12</v>
      </c>
      <c r="B136" s="417" t="s">
        <v>1192</v>
      </c>
      <c r="C136" s="419" t="s">
        <v>492</v>
      </c>
      <c r="D136" s="419"/>
      <c r="E136" s="415" t="s">
        <v>703</v>
      </c>
      <c r="F136" s="420">
        <v>0.78</v>
      </c>
      <c r="G136" s="386"/>
      <c r="H136" s="266"/>
      <c r="I136" s="266"/>
    </row>
    <row r="137" s="286" customFormat="1" customHeight="1" spans="1:9">
      <c r="A137" s="267">
        <v>0</v>
      </c>
      <c r="B137" s="417" t="s">
        <v>489</v>
      </c>
      <c r="C137" s="419" t="s">
        <v>1193</v>
      </c>
      <c r="D137" s="419"/>
      <c r="E137" s="415" t="s">
        <v>132</v>
      </c>
      <c r="F137" s="415">
        <v>100</v>
      </c>
      <c r="G137" s="386"/>
      <c r="H137" s="266"/>
      <c r="I137" s="386"/>
    </row>
    <row r="138" s="286" customFormat="1" customHeight="1" spans="1:9">
      <c r="A138" s="267">
        <v>0</v>
      </c>
      <c r="B138" s="417" t="s">
        <v>489</v>
      </c>
      <c r="C138" s="419" t="s">
        <v>1194</v>
      </c>
      <c r="D138" s="419"/>
      <c r="E138" s="415" t="s">
        <v>132</v>
      </c>
      <c r="F138" s="415">
        <v>24</v>
      </c>
      <c r="G138" s="386"/>
      <c r="H138" s="266"/>
      <c r="I138" s="386"/>
    </row>
    <row r="139" s="286" customFormat="1" customHeight="1" spans="1:9">
      <c r="A139" s="267">
        <v>0</v>
      </c>
      <c r="B139" s="417" t="s">
        <v>489</v>
      </c>
      <c r="C139" s="419" t="s">
        <v>1195</v>
      </c>
      <c r="D139" s="419"/>
      <c r="E139" s="415" t="s">
        <v>132</v>
      </c>
      <c r="F139" s="416">
        <v>30</v>
      </c>
      <c r="G139" s="386"/>
      <c r="H139" s="266"/>
      <c r="I139" s="386"/>
    </row>
    <row r="140" s="285" customFormat="1" customHeight="1" spans="1:9">
      <c r="A140" s="267">
        <v>13</v>
      </c>
      <c r="B140" s="422" t="s">
        <v>667</v>
      </c>
      <c r="C140" s="423" t="s">
        <v>1196</v>
      </c>
      <c r="D140" s="423"/>
      <c r="E140" s="424" t="s">
        <v>497</v>
      </c>
      <c r="F140" s="424">
        <v>4.5</v>
      </c>
      <c r="G140" s="296"/>
      <c r="H140" s="297"/>
      <c r="I140" s="297"/>
    </row>
    <row r="141" s="285" customFormat="1" customHeight="1" spans="1:9">
      <c r="A141" s="267">
        <v>0</v>
      </c>
      <c r="B141" s="422" t="s">
        <v>489</v>
      </c>
      <c r="C141" s="423" t="s">
        <v>1198</v>
      </c>
      <c r="D141" s="423"/>
      <c r="E141" s="424" t="s">
        <v>132</v>
      </c>
      <c r="F141" s="424">
        <v>4567.5</v>
      </c>
      <c r="G141" s="296"/>
      <c r="H141" s="297"/>
      <c r="I141" s="297"/>
    </row>
    <row r="142" s="285" customFormat="1" customHeight="1" spans="1:9">
      <c r="A142" s="267">
        <v>14</v>
      </c>
      <c r="B142" s="422" t="s">
        <v>667</v>
      </c>
      <c r="C142" s="423" t="s">
        <v>1199</v>
      </c>
      <c r="D142" s="423"/>
      <c r="E142" s="424" t="s">
        <v>497</v>
      </c>
      <c r="F142" s="424">
        <v>23</v>
      </c>
      <c r="G142" s="296"/>
      <c r="H142" s="297"/>
      <c r="I142" s="297"/>
    </row>
    <row r="143" s="285" customFormat="1" customHeight="1" spans="1:9">
      <c r="A143" s="267">
        <v>0</v>
      </c>
      <c r="B143" s="422" t="s">
        <v>489</v>
      </c>
      <c r="C143" s="423" t="s">
        <v>1197</v>
      </c>
      <c r="D143" s="423"/>
      <c r="E143" s="424" t="s">
        <v>132</v>
      </c>
      <c r="F143" s="424">
        <v>23345</v>
      </c>
      <c r="G143" s="296"/>
      <c r="H143" s="297"/>
      <c r="I143" s="297"/>
    </row>
    <row r="144" s="285" customFormat="1" customHeight="1" spans="1:9">
      <c r="A144" s="267">
        <v>15</v>
      </c>
      <c r="B144" s="422" t="s">
        <v>667</v>
      </c>
      <c r="C144" s="423" t="s">
        <v>1199</v>
      </c>
      <c r="D144" s="423"/>
      <c r="E144" s="424" t="s">
        <v>497</v>
      </c>
      <c r="F144" s="424">
        <v>6</v>
      </c>
      <c r="G144" s="296"/>
      <c r="H144" s="297"/>
      <c r="I144" s="297"/>
    </row>
    <row r="145" s="285" customFormat="1" customHeight="1" spans="1:9">
      <c r="A145" s="267">
        <v>0</v>
      </c>
      <c r="B145" s="422" t="s">
        <v>489</v>
      </c>
      <c r="C145" s="423" t="s">
        <v>1198</v>
      </c>
      <c r="D145" s="423"/>
      <c r="E145" s="424" t="s">
        <v>132</v>
      </c>
      <c r="F145" s="424">
        <v>6090</v>
      </c>
      <c r="G145" s="296"/>
      <c r="H145" s="297"/>
      <c r="I145" s="297"/>
    </row>
    <row r="146" s="285" customFormat="1" customHeight="1" spans="1:9">
      <c r="A146" s="267">
        <v>16</v>
      </c>
      <c r="B146" s="422" t="s">
        <v>667</v>
      </c>
      <c r="C146" s="423" t="s">
        <v>1201</v>
      </c>
      <c r="D146" s="423"/>
      <c r="E146" s="424" t="s">
        <v>497</v>
      </c>
      <c r="F146" s="424">
        <v>1.5</v>
      </c>
      <c r="G146" s="296"/>
      <c r="H146" s="297"/>
      <c r="I146" s="297"/>
    </row>
    <row r="147" s="285" customFormat="1" customHeight="1" spans="1:9">
      <c r="A147" s="267">
        <v>0</v>
      </c>
      <c r="B147" s="422" t="s">
        <v>489</v>
      </c>
      <c r="C147" s="423" t="s">
        <v>1202</v>
      </c>
      <c r="D147" s="423"/>
      <c r="E147" s="424" t="s">
        <v>132</v>
      </c>
      <c r="F147" s="424">
        <v>1522.5</v>
      </c>
      <c r="G147" s="296"/>
      <c r="H147" s="297"/>
      <c r="I147" s="297"/>
    </row>
    <row r="148" s="285" customFormat="1" customHeight="1" spans="1:9">
      <c r="A148" s="267">
        <v>17</v>
      </c>
      <c r="B148" s="422" t="s">
        <v>1203</v>
      </c>
      <c r="C148" s="423" t="s">
        <v>1204</v>
      </c>
      <c r="D148" s="423"/>
      <c r="E148" s="424" t="s">
        <v>497</v>
      </c>
      <c r="F148" s="424">
        <v>0.8</v>
      </c>
      <c r="G148" s="296"/>
      <c r="H148" s="297"/>
      <c r="I148" s="297"/>
    </row>
    <row r="149" s="285" customFormat="1" customHeight="1" spans="1:9">
      <c r="A149" s="267">
        <v>0</v>
      </c>
      <c r="B149" s="422" t="s">
        <v>489</v>
      </c>
      <c r="C149" s="423" t="s">
        <v>1205</v>
      </c>
      <c r="D149" s="423"/>
      <c r="E149" s="424" t="s">
        <v>132</v>
      </c>
      <c r="F149" s="424">
        <v>812</v>
      </c>
      <c r="G149" s="296"/>
      <c r="H149" s="297"/>
      <c r="I149" s="297"/>
    </row>
    <row r="150" s="285" customFormat="1" customHeight="1" spans="1:9">
      <c r="A150" s="267">
        <v>18</v>
      </c>
      <c r="B150" s="422" t="s">
        <v>1203</v>
      </c>
      <c r="C150" s="423" t="s">
        <v>1204</v>
      </c>
      <c r="D150" s="423"/>
      <c r="E150" s="424" t="s">
        <v>497</v>
      </c>
      <c r="F150" s="424">
        <v>0.4</v>
      </c>
      <c r="G150" s="296"/>
      <c r="H150" s="297"/>
      <c r="I150" s="297"/>
    </row>
    <row r="151" s="285" customFormat="1" customHeight="1" spans="1:9">
      <c r="A151" s="267">
        <v>0</v>
      </c>
      <c r="B151" s="422" t="s">
        <v>489</v>
      </c>
      <c r="C151" s="423" t="s">
        <v>1206</v>
      </c>
      <c r="D151" s="423"/>
      <c r="E151" s="424" t="s">
        <v>132</v>
      </c>
      <c r="F151" s="424">
        <v>406</v>
      </c>
      <c r="G151" s="296"/>
      <c r="H151" s="297"/>
      <c r="I151" s="297"/>
    </row>
    <row r="152" s="286" customFormat="1" customHeight="1" spans="1:9">
      <c r="A152" s="267">
        <v>0</v>
      </c>
      <c r="B152" s="417"/>
      <c r="C152" s="414" t="s">
        <v>79</v>
      </c>
      <c r="D152" s="414"/>
      <c r="E152" s="415"/>
      <c r="F152" s="416"/>
      <c r="G152" s="386"/>
      <c r="H152" s="266"/>
      <c r="I152" s="386"/>
    </row>
    <row r="153" s="286" customFormat="1" customHeight="1" spans="1:9">
      <c r="A153" s="267">
        <v>1</v>
      </c>
      <c r="B153" s="417" t="s">
        <v>1171</v>
      </c>
      <c r="C153" s="419" t="s">
        <v>1172</v>
      </c>
      <c r="D153" s="419"/>
      <c r="E153" s="415" t="s">
        <v>551</v>
      </c>
      <c r="F153" s="416">
        <v>15</v>
      </c>
      <c r="G153" s="386"/>
      <c r="H153" s="266"/>
      <c r="I153" s="425"/>
    </row>
    <row r="154" s="286" customFormat="1" customHeight="1" spans="1:9">
      <c r="A154" s="267">
        <v>2</v>
      </c>
      <c r="B154" s="417" t="s">
        <v>1171</v>
      </c>
      <c r="C154" s="419" t="s">
        <v>1216</v>
      </c>
      <c r="D154" s="419"/>
      <c r="E154" s="415" t="s">
        <v>551</v>
      </c>
      <c r="F154" s="416">
        <v>4.2</v>
      </c>
      <c r="G154" s="386"/>
      <c r="H154" s="266"/>
      <c r="I154" s="425"/>
    </row>
    <row r="155" s="286" customFormat="1" customHeight="1" spans="1:9">
      <c r="A155" s="267">
        <v>3</v>
      </c>
      <c r="B155" s="417" t="s">
        <v>1173</v>
      </c>
      <c r="C155" s="419" t="s">
        <v>1217</v>
      </c>
      <c r="D155" s="419"/>
      <c r="E155" s="415" t="s">
        <v>710</v>
      </c>
      <c r="F155" s="416">
        <v>6</v>
      </c>
      <c r="G155" s="386"/>
      <c r="H155" s="266"/>
      <c r="I155" s="425"/>
    </row>
    <row r="156" s="286" customFormat="1" customHeight="1" spans="1:9">
      <c r="A156" s="267">
        <v>4</v>
      </c>
      <c r="B156" s="417" t="s">
        <v>1173</v>
      </c>
      <c r="C156" s="419" t="s">
        <v>1218</v>
      </c>
      <c r="D156" s="419"/>
      <c r="E156" s="415" t="s">
        <v>710</v>
      </c>
      <c r="F156" s="416">
        <v>12</v>
      </c>
      <c r="G156" s="386"/>
      <c r="H156" s="266"/>
      <c r="I156" s="425"/>
    </row>
    <row r="157" s="286" customFormat="1" customHeight="1" spans="1:9">
      <c r="A157" s="267">
        <v>5</v>
      </c>
      <c r="B157" s="417" t="s">
        <v>1171</v>
      </c>
      <c r="C157" s="419" t="s">
        <v>1175</v>
      </c>
      <c r="D157" s="419"/>
      <c r="E157" s="415" t="s">
        <v>551</v>
      </c>
      <c r="F157" s="416">
        <v>1.2</v>
      </c>
      <c r="G157" s="386"/>
      <c r="H157" s="266"/>
      <c r="I157" s="425"/>
    </row>
    <row r="158" s="286" customFormat="1" customHeight="1" spans="1:9">
      <c r="A158" s="267">
        <v>6</v>
      </c>
      <c r="B158" s="417" t="s">
        <v>1173</v>
      </c>
      <c r="C158" s="419" t="s">
        <v>1176</v>
      </c>
      <c r="D158" s="419"/>
      <c r="E158" s="415" t="s">
        <v>710</v>
      </c>
      <c r="F158" s="416">
        <v>5</v>
      </c>
      <c r="G158" s="386"/>
      <c r="H158" s="266"/>
      <c r="I158" s="425"/>
    </row>
    <row r="159" s="286" customFormat="1" customHeight="1" spans="1:9">
      <c r="A159" s="267">
        <v>7</v>
      </c>
      <c r="B159" s="417" t="s">
        <v>1173</v>
      </c>
      <c r="C159" s="419" t="s">
        <v>1177</v>
      </c>
      <c r="D159" s="419"/>
      <c r="E159" s="415" t="s">
        <v>710</v>
      </c>
      <c r="F159" s="416">
        <v>4</v>
      </c>
      <c r="G159" s="386"/>
      <c r="H159" s="266"/>
      <c r="I159" s="425"/>
    </row>
    <row r="160" s="286" customFormat="1" customHeight="1" spans="1:9">
      <c r="A160" s="267">
        <v>8</v>
      </c>
      <c r="B160" s="417" t="s">
        <v>1178</v>
      </c>
      <c r="C160" s="419" t="s">
        <v>1179</v>
      </c>
      <c r="D160" s="419"/>
      <c r="E160" s="415" t="s">
        <v>551</v>
      </c>
      <c r="F160" s="416">
        <v>9</v>
      </c>
      <c r="G160" s="386"/>
      <c r="H160" s="266"/>
      <c r="I160" s="425"/>
    </row>
    <row r="161" s="286" customFormat="1" customHeight="1" spans="1:9">
      <c r="A161" s="267">
        <v>9</v>
      </c>
      <c r="B161" s="417" t="s">
        <v>1178</v>
      </c>
      <c r="C161" s="419" t="s">
        <v>1180</v>
      </c>
      <c r="D161" s="419"/>
      <c r="E161" s="415" t="s">
        <v>551</v>
      </c>
      <c r="F161" s="416">
        <v>3</v>
      </c>
      <c r="G161" s="386"/>
      <c r="H161" s="266"/>
      <c r="I161" s="425"/>
    </row>
    <row r="162" s="286" customFormat="1" customHeight="1" spans="1:9">
      <c r="A162" s="267">
        <v>10</v>
      </c>
      <c r="B162" s="417" t="s">
        <v>1181</v>
      </c>
      <c r="C162" s="419" t="s">
        <v>1182</v>
      </c>
      <c r="D162" s="419"/>
      <c r="E162" s="415" t="s">
        <v>703</v>
      </c>
      <c r="F162" s="420">
        <v>4.04</v>
      </c>
      <c r="G162" s="386"/>
      <c r="H162" s="266"/>
      <c r="I162" s="425"/>
    </row>
    <row r="163" s="286" customFormat="1" customHeight="1" spans="1:9">
      <c r="A163" s="267">
        <v>0</v>
      </c>
      <c r="B163" s="417" t="s">
        <v>489</v>
      </c>
      <c r="C163" s="419" t="s">
        <v>1210</v>
      </c>
      <c r="D163" s="419"/>
      <c r="E163" s="415" t="s">
        <v>490</v>
      </c>
      <c r="F163" s="416">
        <v>240</v>
      </c>
      <c r="G163" s="386"/>
      <c r="H163" s="266"/>
      <c r="I163" s="386"/>
    </row>
    <row r="164" s="286" customFormat="1" customHeight="1" spans="1:9">
      <c r="A164" s="267">
        <v>11</v>
      </c>
      <c r="B164" s="417" t="s">
        <v>698</v>
      </c>
      <c r="C164" s="419" t="s">
        <v>805</v>
      </c>
      <c r="D164" s="419"/>
      <c r="E164" s="415" t="s">
        <v>700</v>
      </c>
      <c r="F164" s="415">
        <v>6.5</v>
      </c>
      <c r="G164" s="421"/>
      <c r="H164" s="266"/>
      <c r="I164" s="386"/>
    </row>
    <row r="165" s="286" customFormat="1" customHeight="1" spans="1:9">
      <c r="A165" s="267">
        <v>0</v>
      </c>
      <c r="B165" s="417" t="s">
        <v>489</v>
      </c>
      <c r="C165" s="419" t="s">
        <v>1189</v>
      </c>
      <c r="D165" s="419"/>
      <c r="E165" s="415" t="s">
        <v>556</v>
      </c>
      <c r="F165" s="415">
        <v>65</v>
      </c>
      <c r="G165" s="421"/>
      <c r="H165" s="266"/>
      <c r="I165" s="386"/>
    </row>
    <row r="166" s="286" customFormat="1" customHeight="1" spans="1:9">
      <c r="A166" s="267">
        <v>12</v>
      </c>
      <c r="B166" s="417"/>
      <c r="C166" s="419" t="s">
        <v>1190</v>
      </c>
      <c r="D166" s="419"/>
      <c r="E166" s="415" t="s">
        <v>710</v>
      </c>
      <c r="F166" s="416">
        <v>60</v>
      </c>
      <c r="G166" s="386"/>
      <c r="H166" s="266"/>
      <c r="I166" s="386"/>
    </row>
    <row r="167" s="286" customFormat="1" customHeight="1" spans="1:9">
      <c r="A167" s="267">
        <v>13</v>
      </c>
      <c r="B167" s="417"/>
      <c r="C167" s="419" t="s">
        <v>1191</v>
      </c>
      <c r="D167" s="419"/>
      <c r="E167" s="415" t="s">
        <v>710</v>
      </c>
      <c r="F167" s="416">
        <v>5</v>
      </c>
      <c r="G167" s="386"/>
      <c r="H167" s="266"/>
      <c r="I167" s="386"/>
    </row>
    <row r="168" s="286" customFormat="1" customHeight="1" spans="1:9">
      <c r="A168" s="267">
        <v>14</v>
      </c>
      <c r="B168" s="417" t="s">
        <v>1192</v>
      </c>
      <c r="C168" s="419" t="s">
        <v>492</v>
      </c>
      <c r="D168" s="419"/>
      <c r="E168" s="415" t="s">
        <v>703</v>
      </c>
      <c r="F168" s="420">
        <v>0.43</v>
      </c>
      <c r="G168" s="386"/>
      <c r="H168" s="266"/>
      <c r="I168" s="266"/>
    </row>
    <row r="169" s="286" customFormat="1" customHeight="1" spans="1:9">
      <c r="A169" s="267">
        <v>0</v>
      </c>
      <c r="B169" s="417" t="s">
        <v>489</v>
      </c>
      <c r="C169" s="419" t="s">
        <v>1193</v>
      </c>
      <c r="D169" s="419"/>
      <c r="E169" s="415" t="s">
        <v>132</v>
      </c>
      <c r="F169" s="415">
        <v>60</v>
      </c>
      <c r="G169" s="386"/>
      <c r="H169" s="266"/>
      <c r="I169" s="386"/>
    </row>
    <row r="170" s="286" customFormat="1" customHeight="1" spans="1:9">
      <c r="A170" s="267">
        <v>0</v>
      </c>
      <c r="B170" s="417" t="s">
        <v>489</v>
      </c>
      <c r="C170" s="419" t="s">
        <v>1194</v>
      </c>
      <c r="D170" s="419"/>
      <c r="E170" s="415" t="s">
        <v>132</v>
      </c>
      <c r="F170" s="415">
        <v>6</v>
      </c>
      <c r="G170" s="386"/>
      <c r="H170" s="266"/>
      <c r="I170" s="386"/>
    </row>
    <row r="171" s="286" customFormat="1" customHeight="1" spans="1:9">
      <c r="A171" s="267">
        <v>0</v>
      </c>
      <c r="B171" s="417" t="s">
        <v>489</v>
      </c>
      <c r="C171" s="419" t="s">
        <v>1195</v>
      </c>
      <c r="D171" s="419"/>
      <c r="E171" s="415" t="s">
        <v>132</v>
      </c>
      <c r="F171" s="416">
        <v>24</v>
      </c>
      <c r="G171" s="386"/>
      <c r="H171" s="266"/>
      <c r="I171" s="386"/>
    </row>
    <row r="172" s="285" customFormat="1" customHeight="1" spans="1:9">
      <c r="A172" s="267">
        <v>15</v>
      </c>
      <c r="B172" s="422" t="s">
        <v>667</v>
      </c>
      <c r="C172" s="423" t="s">
        <v>1196</v>
      </c>
      <c r="D172" s="423"/>
      <c r="E172" s="424" t="s">
        <v>497</v>
      </c>
      <c r="F172" s="424">
        <v>3.6</v>
      </c>
      <c r="G172" s="296"/>
      <c r="H172" s="297"/>
      <c r="I172" s="297"/>
    </row>
    <row r="173" s="285" customFormat="1" customHeight="1" spans="1:9">
      <c r="A173" s="267">
        <v>0</v>
      </c>
      <c r="B173" s="422" t="s">
        <v>489</v>
      </c>
      <c r="C173" s="423" t="s">
        <v>1198</v>
      </c>
      <c r="D173" s="423"/>
      <c r="E173" s="424" t="s">
        <v>132</v>
      </c>
      <c r="F173" s="424">
        <v>3654</v>
      </c>
      <c r="G173" s="296"/>
      <c r="H173" s="297"/>
      <c r="I173" s="297"/>
    </row>
    <row r="174" s="285" customFormat="1" customHeight="1" spans="1:9">
      <c r="A174" s="267">
        <v>16</v>
      </c>
      <c r="B174" s="422" t="s">
        <v>667</v>
      </c>
      <c r="C174" s="423" t="s">
        <v>1199</v>
      </c>
      <c r="D174" s="423"/>
      <c r="E174" s="424" t="s">
        <v>497</v>
      </c>
      <c r="F174" s="424">
        <v>30.2</v>
      </c>
      <c r="G174" s="296"/>
      <c r="H174" s="297"/>
      <c r="I174" s="297"/>
    </row>
    <row r="175" s="285" customFormat="1" customHeight="1" spans="1:9">
      <c r="A175" s="267">
        <v>0</v>
      </c>
      <c r="B175" s="422" t="s">
        <v>489</v>
      </c>
      <c r="C175" s="423" t="s">
        <v>1197</v>
      </c>
      <c r="D175" s="423"/>
      <c r="E175" s="424" t="s">
        <v>132</v>
      </c>
      <c r="F175" s="424">
        <v>30653</v>
      </c>
      <c r="G175" s="296"/>
      <c r="H175" s="297"/>
      <c r="I175" s="297"/>
    </row>
    <row r="176" s="285" customFormat="1" customHeight="1" spans="1:9">
      <c r="A176" s="267">
        <v>17</v>
      </c>
      <c r="B176" s="422" t="s">
        <v>667</v>
      </c>
      <c r="C176" s="423" t="s">
        <v>1199</v>
      </c>
      <c r="D176" s="423"/>
      <c r="E176" s="424" t="s">
        <v>497</v>
      </c>
      <c r="F176" s="424">
        <v>12.9</v>
      </c>
      <c r="G176" s="296"/>
      <c r="H176" s="297"/>
      <c r="I176" s="297"/>
    </row>
    <row r="177" s="285" customFormat="1" customHeight="1" spans="1:9">
      <c r="A177" s="267">
        <v>0</v>
      </c>
      <c r="B177" s="422" t="s">
        <v>489</v>
      </c>
      <c r="C177" s="423" t="s">
        <v>1198</v>
      </c>
      <c r="D177" s="423"/>
      <c r="E177" s="424" t="s">
        <v>132</v>
      </c>
      <c r="F177" s="424">
        <v>13093.5</v>
      </c>
      <c r="G177" s="296"/>
      <c r="H177" s="297"/>
      <c r="I177" s="297"/>
    </row>
    <row r="178" s="285" customFormat="1" customHeight="1" spans="1:9">
      <c r="A178" s="267">
        <v>18</v>
      </c>
      <c r="B178" s="422" t="s">
        <v>1203</v>
      </c>
      <c r="C178" s="423" t="s">
        <v>1204</v>
      </c>
      <c r="D178" s="423"/>
      <c r="E178" s="424" t="s">
        <v>497</v>
      </c>
      <c r="F178" s="424">
        <v>5.3</v>
      </c>
      <c r="G178" s="296"/>
      <c r="H178" s="297"/>
      <c r="I178" s="297"/>
    </row>
    <row r="179" s="285" customFormat="1" customHeight="1" spans="1:9">
      <c r="A179" s="267">
        <v>0</v>
      </c>
      <c r="B179" s="422" t="s">
        <v>489</v>
      </c>
      <c r="C179" s="423" t="s">
        <v>1205</v>
      </c>
      <c r="D179" s="423"/>
      <c r="E179" s="424" t="s">
        <v>132</v>
      </c>
      <c r="F179" s="424">
        <v>5379.5</v>
      </c>
      <c r="G179" s="296"/>
      <c r="H179" s="297"/>
      <c r="I179" s="297"/>
    </row>
    <row r="180" s="285" customFormat="1" customHeight="1" spans="1:9">
      <c r="A180" s="267">
        <v>19</v>
      </c>
      <c r="B180" s="422" t="s">
        <v>1203</v>
      </c>
      <c r="C180" s="423" t="s">
        <v>1204</v>
      </c>
      <c r="D180" s="423"/>
      <c r="E180" s="424" t="s">
        <v>497</v>
      </c>
      <c r="F180" s="424">
        <v>5.2</v>
      </c>
      <c r="G180" s="296"/>
      <c r="H180" s="297"/>
      <c r="I180" s="297"/>
    </row>
    <row r="181" s="285" customFormat="1" customHeight="1" spans="1:9">
      <c r="A181" s="267">
        <v>0</v>
      </c>
      <c r="B181" s="422" t="s">
        <v>489</v>
      </c>
      <c r="C181" s="423" t="s">
        <v>1206</v>
      </c>
      <c r="D181" s="423"/>
      <c r="E181" s="424" t="s">
        <v>132</v>
      </c>
      <c r="F181" s="424">
        <v>5278</v>
      </c>
      <c r="G181" s="296"/>
      <c r="H181" s="297"/>
      <c r="I181" s="297"/>
    </row>
    <row r="182" s="286" customFormat="1" customHeight="1" spans="1:9">
      <c r="A182" s="267">
        <v>0</v>
      </c>
      <c r="B182" s="417"/>
      <c r="C182" s="426" t="s">
        <v>81</v>
      </c>
      <c r="D182" s="426"/>
      <c r="E182" s="415"/>
      <c r="F182" s="416"/>
      <c r="G182" s="386"/>
      <c r="H182" s="266"/>
      <c r="I182" s="386"/>
    </row>
    <row r="183" s="286" customFormat="1" customHeight="1" spans="1:9">
      <c r="A183" s="267">
        <v>1</v>
      </c>
      <c r="B183" s="417" t="s">
        <v>1171</v>
      </c>
      <c r="C183" s="419" t="s">
        <v>1172</v>
      </c>
      <c r="D183" s="419"/>
      <c r="E183" s="415" t="s">
        <v>551</v>
      </c>
      <c r="F183" s="416">
        <v>3</v>
      </c>
      <c r="G183" s="386"/>
      <c r="H183" s="266"/>
      <c r="I183" s="425"/>
    </row>
    <row r="184" s="286" customFormat="1" customHeight="1" spans="1:9">
      <c r="A184" s="267">
        <v>2</v>
      </c>
      <c r="B184" s="417" t="s">
        <v>1173</v>
      </c>
      <c r="C184" s="419" t="s">
        <v>1174</v>
      </c>
      <c r="D184" s="419"/>
      <c r="E184" s="415" t="s">
        <v>710</v>
      </c>
      <c r="F184" s="416">
        <v>4</v>
      </c>
      <c r="G184" s="386"/>
      <c r="H184" s="266"/>
      <c r="I184" s="425"/>
    </row>
    <row r="185" s="286" customFormat="1" customHeight="1" spans="1:9">
      <c r="A185" s="267">
        <v>3</v>
      </c>
      <c r="B185" s="417" t="s">
        <v>1171</v>
      </c>
      <c r="C185" s="419" t="s">
        <v>1175</v>
      </c>
      <c r="D185" s="419"/>
      <c r="E185" s="415" t="s">
        <v>551</v>
      </c>
      <c r="F185" s="416">
        <v>1.8</v>
      </c>
      <c r="G185" s="386"/>
      <c r="H185" s="266"/>
      <c r="I185" s="425"/>
    </row>
    <row r="186" s="286" customFormat="1" customHeight="1" spans="1:9">
      <c r="A186" s="267">
        <v>4</v>
      </c>
      <c r="B186" s="417" t="s">
        <v>1173</v>
      </c>
      <c r="C186" s="419" t="s">
        <v>1176</v>
      </c>
      <c r="D186" s="419"/>
      <c r="E186" s="415" t="s">
        <v>710</v>
      </c>
      <c r="F186" s="416">
        <v>12</v>
      </c>
      <c r="G186" s="386"/>
      <c r="H186" s="266"/>
      <c r="I186" s="425"/>
    </row>
    <row r="187" s="286" customFormat="1" customHeight="1" spans="1:9">
      <c r="A187" s="267">
        <v>5</v>
      </c>
      <c r="B187" s="417" t="s">
        <v>1173</v>
      </c>
      <c r="C187" s="419" t="s">
        <v>1177</v>
      </c>
      <c r="D187" s="419"/>
      <c r="E187" s="415" t="s">
        <v>710</v>
      </c>
      <c r="F187" s="416">
        <v>4</v>
      </c>
      <c r="G187" s="386"/>
      <c r="H187" s="266"/>
      <c r="I187" s="425"/>
    </row>
    <row r="188" s="286" customFormat="1" customHeight="1" spans="1:9">
      <c r="A188" s="267">
        <v>6</v>
      </c>
      <c r="B188" s="417" t="s">
        <v>1178</v>
      </c>
      <c r="C188" s="419" t="s">
        <v>1179</v>
      </c>
      <c r="D188" s="419"/>
      <c r="E188" s="415" t="s">
        <v>551</v>
      </c>
      <c r="F188" s="416">
        <v>9</v>
      </c>
      <c r="G188" s="386"/>
      <c r="H188" s="266"/>
      <c r="I188" s="425"/>
    </row>
    <row r="189" s="286" customFormat="1" customHeight="1" spans="1:9">
      <c r="A189" s="267">
        <v>7</v>
      </c>
      <c r="B189" s="417" t="s">
        <v>1178</v>
      </c>
      <c r="C189" s="419" t="s">
        <v>1180</v>
      </c>
      <c r="D189" s="419"/>
      <c r="E189" s="415" t="s">
        <v>551</v>
      </c>
      <c r="F189" s="416">
        <v>3</v>
      </c>
      <c r="G189" s="386"/>
      <c r="H189" s="266"/>
      <c r="I189" s="425"/>
    </row>
    <row r="190" s="286" customFormat="1" customHeight="1" spans="1:9">
      <c r="A190" s="267">
        <v>8</v>
      </c>
      <c r="B190" s="417" t="s">
        <v>1181</v>
      </c>
      <c r="C190" s="419" t="s">
        <v>1182</v>
      </c>
      <c r="D190" s="419"/>
      <c r="E190" s="415" t="s">
        <v>703</v>
      </c>
      <c r="F190" s="420">
        <v>12.22</v>
      </c>
      <c r="G190" s="386"/>
      <c r="H190" s="266"/>
      <c r="I190" s="425"/>
    </row>
    <row r="191" s="286" customFormat="1" customHeight="1" spans="1:9">
      <c r="A191" s="267">
        <v>0</v>
      </c>
      <c r="B191" s="417" t="s">
        <v>489</v>
      </c>
      <c r="C191" s="419" t="s">
        <v>1219</v>
      </c>
      <c r="D191" s="419"/>
      <c r="E191" s="415" t="s">
        <v>490</v>
      </c>
      <c r="F191" s="416">
        <v>300</v>
      </c>
      <c r="G191" s="386"/>
      <c r="H191" s="266"/>
      <c r="I191" s="386"/>
    </row>
    <row r="192" s="286" customFormat="1" customHeight="1" spans="1:9">
      <c r="A192" s="267">
        <v>9</v>
      </c>
      <c r="B192" s="417" t="s">
        <v>698</v>
      </c>
      <c r="C192" s="419" t="s">
        <v>805</v>
      </c>
      <c r="D192" s="419"/>
      <c r="E192" s="415" t="s">
        <v>700</v>
      </c>
      <c r="F192" s="415">
        <v>4.9</v>
      </c>
      <c r="G192" s="421"/>
      <c r="H192" s="266"/>
      <c r="I192" s="386"/>
    </row>
    <row r="193" s="286" customFormat="1" customHeight="1" spans="1:9">
      <c r="A193" s="267">
        <v>0</v>
      </c>
      <c r="B193" s="417" t="s">
        <v>489</v>
      </c>
      <c r="C193" s="419" t="s">
        <v>1189</v>
      </c>
      <c r="D193" s="419"/>
      <c r="E193" s="415" t="s">
        <v>556</v>
      </c>
      <c r="F193" s="415">
        <v>49</v>
      </c>
      <c r="G193" s="421"/>
      <c r="H193" s="266"/>
      <c r="I193" s="386"/>
    </row>
    <row r="194" s="286" customFormat="1" customHeight="1" spans="1:9">
      <c r="A194" s="267">
        <v>10</v>
      </c>
      <c r="B194" s="417"/>
      <c r="C194" s="419" t="s">
        <v>1190</v>
      </c>
      <c r="D194" s="419"/>
      <c r="E194" s="415" t="s">
        <v>710</v>
      </c>
      <c r="F194" s="416">
        <v>39</v>
      </c>
      <c r="G194" s="386"/>
      <c r="H194" s="266"/>
      <c r="I194" s="386"/>
    </row>
    <row r="195" s="286" customFormat="1" customHeight="1" spans="1:9">
      <c r="A195" s="267">
        <v>11</v>
      </c>
      <c r="B195" s="417"/>
      <c r="C195" s="419" t="s">
        <v>1191</v>
      </c>
      <c r="D195" s="419"/>
      <c r="E195" s="415" t="s">
        <v>710</v>
      </c>
      <c r="F195" s="416">
        <v>10</v>
      </c>
      <c r="G195" s="386"/>
      <c r="H195" s="266"/>
      <c r="I195" s="386"/>
    </row>
    <row r="196" s="286" customFormat="1" customHeight="1" spans="1:9">
      <c r="A196" s="267">
        <v>12</v>
      </c>
      <c r="B196" s="417" t="s">
        <v>1192</v>
      </c>
      <c r="C196" s="419" t="s">
        <v>492</v>
      </c>
      <c r="D196" s="419"/>
      <c r="E196" s="415" t="s">
        <v>703</v>
      </c>
      <c r="F196" s="420">
        <v>0.43</v>
      </c>
      <c r="G196" s="386"/>
      <c r="H196" s="266"/>
      <c r="I196" s="266"/>
    </row>
    <row r="197" s="286" customFormat="1" customHeight="1" spans="1:9">
      <c r="A197" s="267">
        <v>0</v>
      </c>
      <c r="B197" s="417" t="s">
        <v>489</v>
      </c>
      <c r="C197" s="419" t="s">
        <v>1193</v>
      </c>
      <c r="D197" s="419"/>
      <c r="E197" s="415" t="s">
        <v>132</v>
      </c>
      <c r="F197" s="415">
        <v>60</v>
      </c>
      <c r="G197" s="386"/>
      <c r="H197" s="266"/>
      <c r="I197" s="386"/>
    </row>
    <row r="198" s="286" customFormat="1" customHeight="1" spans="1:9">
      <c r="A198" s="267">
        <v>0</v>
      </c>
      <c r="B198" s="417" t="s">
        <v>489</v>
      </c>
      <c r="C198" s="419" t="s">
        <v>1194</v>
      </c>
      <c r="D198" s="419"/>
      <c r="E198" s="415" t="s">
        <v>132</v>
      </c>
      <c r="F198" s="415">
        <v>6</v>
      </c>
      <c r="G198" s="386"/>
      <c r="H198" s="266"/>
      <c r="I198" s="386"/>
    </row>
    <row r="199" s="286" customFormat="1" customHeight="1" spans="1:9">
      <c r="A199" s="267">
        <v>0</v>
      </c>
      <c r="B199" s="417" t="s">
        <v>489</v>
      </c>
      <c r="C199" s="419" t="s">
        <v>1195</v>
      </c>
      <c r="D199" s="419"/>
      <c r="E199" s="415" t="s">
        <v>132</v>
      </c>
      <c r="F199" s="416">
        <v>24</v>
      </c>
      <c r="G199" s="386"/>
      <c r="H199" s="266"/>
      <c r="I199" s="386"/>
    </row>
    <row r="200" s="285" customFormat="1" customHeight="1" spans="1:9">
      <c r="A200" s="267">
        <v>13</v>
      </c>
      <c r="B200" s="422" t="s">
        <v>667</v>
      </c>
      <c r="C200" s="423" t="s">
        <v>1196</v>
      </c>
      <c r="D200" s="423"/>
      <c r="E200" s="424" t="s">
        <v>497</v>
      </c>
      <c r="F200" s="424">
        <v>7.5</v>
      </c>
      <c r="G200" s="296"/>
      <c r="H200" s="297"/>
      <c r="I200" s="297"/>
    </row>
    <row r="201" s="285" customFormat="1" customHeight="1" spans="1:9">
      <c r="A201" s="267">
        <v>0</v>
      </c>
      <c r="B201" s="422" t="s">
        <v>489</v>
      </c>
      <c r="C201" s="423" t="s">
        <v>1197</v>
      </c>
      <c r="D201" s="423"/>
      <c r="E201" s="424" t="s">
        <v>132</v>
      </c>
      <c r="F201" s="424">
        <v>7612.5</v>
      </c>
      <c r="G201" s="296"/>
      <c r="H201" s="297"/>
      <c r="I201" s="297"/>
    </row>
    <row r="202" s="285" customFormat="1" customHeight="1" spans="1:9">
      <c r="A202" s="267">
        <v>14</v>
      </c>
      <c r="B202" s="422" t="s">
        <v>667</v>
      </c>
      <c r="C202" s="423" t="s">
        <v>1196</v>
      </c>
      <c r="D202" s="423"/>
      <c r="E202" s="424" t="s">
        <v>497</v>
      </c>
      <c r="F202" s="424">
        <v>5</v>
      </c>
      <c r="G202" s="296"/>
      <c r="H202" s="297"/>
      <c r="I202" s="297"/>
    </row>
    <row r="203" s="285" customFormat="1" customHeight="1" spans="1:9">
      <c r="A203" s="267">
        <v>0</v>
      </c>
      <c r="B203" s="422" t="s">
        <v>489</v>
      </c>
      <c r="C203" s="423" t="s">
        <v>1198</v>
      </c>
      <c r="D203" s="423"/>
      <c r="E203" s="424" t="s">
        <v>132</v>
      </c>
      <c r="F203" s="424">
        <v>5075</v>
      </c>
      <c r="G203" s="296"/>
      <c r="H203" s="297"/>
      <c r="I203" s="297"/>
    </row>
    <row r="204" s="285" customFormat="1" customHeight="1" spans="1:9">
      <c r="A204" s="267">
        <v>15</v>
      </c>
      <c r="B204" s="422" t="s">
        <v>667</v>
      </c>
      <c r="C204" s="423" t="s">
        <v>1199</v>
      </c>
      <c r="D204" s="423"/>
      <c r="E204" s="424" t="s">
        <v>497</v>
      </c>
      <c r="F204" s="424">
        <v>11.5</v>
      </c>
      <c r="G204" s="296"/>
      <c r="H204" s="297"/>
      <c r="I204" s="297"/>
    </row>
    <row r="205" s="285" customFormat="1" customHeight="1" spans="1:9">
      <c r="A205" s="267">
        <v>0</v>
      </c>
      <c r="B205" s="422" t="s">
        <v>489</v>
      </c>
      <c r="C205" s="423" t="s">
        <v>1197</v>
      </c>
      <c r="D205" s="423"/>
      <c r="E205" s="424" t="s">
        <v>132</v>
      </c>
      <c r="F205" s="424">
        <v>11672.5</v>
      </c>
      <c r="G205" s="296"/>
      <c r="H205" s="297"/>
      <c r="I205" s="297"/>
    </row>
    <row r="206" s="285" customFormat="1" customHeight="1" spans="1:9">
      <c r="A206" s="267">
        <v>16</v>
      </c>
      <c r="B206" s="422" t="s">
        <v>667</v>
      </c>
      <c r="C206" s="423" t="s">
        <v>1199</v>
      </c>
      <c r="D206" s="423"/>
      <c r="E206" s="424" t="s">
        <v>497</v>
      </c>
      <c r="F206" s="424">
        <v>1.5</v>
      </c>
      <c r="G206" s="296"/>
      <c r="H206" s="297"/>
      <c r="I206" s="297"/>
    </row>
    <row r="207" s="285" customFormat="1" customHeight="1" spans="1:9">
      <c r="A207" s="267">
        <v>0</v>
      </c>
      <c r="B207" s="422" t="s">
        <v>489</v>
      </c>
      <c r="C207" s="423" t="s">
        <v>1198</v>
      </c>
      <c r="D207" s="423"/>
      <c r="E207" s="424" t="s">
        <v>132</v>
      </c>
      <c r="F207" s="424">
        <v>1522.5</v>
      </c>
      <c r="G207" s="296"/>
      <c r="H207" s="297"/>
      <c r="I207" s="297"/>
    </row>
    <row r="208" s="285" customFormat="1" customHeight="1" spans="1:9">
      <c r="A208" s="267">
        <v>17</v>
      </c>
      <c r="B208" s="422" t="s">
        <v>667</v>
      </c>
      <c r="C208" s="423" t="s">
        <v>1201</v>
      </c>
      <c r="D208" s="423"/>
      <c r="E208" s="424" t="s">
        <v>497</v>
      </c>
      <c r="F208" s="424">
        <v>0.5</v>
      </c>
      <c r="G208" s="296"/>
      <c r="H208" s="297"/>
      <c r="I208" s="297"/>
    </row>
    <row r="209" s="285" customFormat="1" customHeight="1" spans="1:9">
      <c r="A209" s="267">
        <v>0</v>
      </c>
      <c r="B209" s="422" t="s">
        <v>489</v>
      </c>
      <c r="C209" s="423" t="s">
        <v>1202</v>
      </c>
      <c r="D209" s="423"/>
      <c r="E209" s="424" t="s">
        <v>132</v>
      </c>
      <c r="F209" s="424">
        <v>507.5</v>
      </c>
      <c r="G209" s="296"/>
      <c r="H209" s="297"/>
      <c r="I209" s="297"/>
    </row>
    <row r="210" s="285" customFormat="1" customHeight="1" spans="1:9">
      <c r="A210" s="267">
        <v>18</v>
      </c>
      <c r="B210" s="422" t="s">
        <v>1203</v>
      </c>
      <c r="C210" s="423" t="s">
        <v>1204</v>
      </c>
      <c r="D210" s="423"/>
      <c r="E210" s="424" t="s">
        <v>497</v>
      </c>
      <c r="F210" s="424">
        <v>0.3</v>
      </c>
      <c r="G210" s="296"/>
      <c r="H210" s="297"/>
      <c r="I210" s="297"/>
    </row>
    <row r="211" s="285" customFormat="1" customHeight="1" spans="1:9">
      <c r="A211" s="267">
        <v>0</v>
      </c>
      <c r="B211" s="422" t="s">
        <v>489</v>
      </c>
      <c r="C211" s="423" t="s">
        <v>1205</v>
      </c>
      <c r="D211" s="423"/>
      <c r="E211" s="424" t="s">
        <v>132</v>
      </c>
      <c r="F211" s="424">
        <v>304.5</v>
      </c>
      <c r="G211" s="296"/>
      <c r="H211" s="297"/>
      <c r="I211" s="297"/>
    </row>
    <row r="212" s="285" customFormat="1" customHeight="1" spans="1:9">
      <c r="A212" s="267">
        <v>19</v>
      </c>
      <c r="B212" s="422" t="s">
        <v>1203</v>
      </c>
      <c r="C212" s="423" t="s">
        <v>1204</v>
      </c>
      <c r="D212" s="423"/>
      <c r="E212" s="424" t="s">
        <v>497</v>
      </c>
      <c r="F212" s="424">
        <v>0.2</v>
      </c>
      <c r="G212" s="296"/>
      <c r="H212" s="297"/>
      <c r="I212" s="297"/>
    </row>
    <row r="213" s="285" customFormat="1" customHeight="1" spans="1:9">
      <c r="A213" s="267">
        <v>0</v>
      </c>
      <c r="B213" s="422" t="s">
        <v>489</v>
      </c>
      <c r="C213" s="423" t="s">
        <v>1206</v>
      </c>
      <c r="D213" s="423"/>
      <c r="E213" s="424" t="s">
        <v>132</v>
      </c>
      <c r="F213" s="424">
        <v>203</v>
      </c>
      <c r="G213" s="296"/>
      <c r="H213" s="297"/>
      <c r="I213" s="297"/>
    </row>
    <row r="214" s="286" customFormat="1" customHeight="1" spans="1:9">
      <c r="A214" s="267">
        <v>0</v>
      </c>
      <c r="B214" s="417">
        <v>0</v>
      </c>
      <c r="C214" s="414" t="s">
        <v>1081</v>
      </c>
      <c r="D214" s="414"/>
      <c r="E214" s="415"/>
      <c r="F214" s="427"/>
      <c r="G214" s="386"/>
      <c r="H214" s="266"/>
      <c r="I214" s="386"/>
    </row>
    <row r="215" s="286" customFormat="1" customHeight="1" spans="1:9">
      <c r="A215" s="267">
        <v>1</v>
      </c>
      <c r="B215" s="417" t="s">
        <v>1171</v>
      </c>
      <c r="C215" s="419" t="s">
        <v>1172</v>
      </c>
      <c r="D215" s="419"/>
      <c r="E215" s="415" t="s">
        <v>551</v>
      </c>
      <c r="F215" s="416">
        <v>24</v>
      </c>
      <c r="G215" s="386"/>
      <c r="H215" s="266"/>
      <c r="I215" s="425"/>
    </row>
    <row r="216" s="286" customFormat="1" customHeight="1" spans="1:9">
      <c r="A216" s="267">
        <v>2</v>
      </c>
      <c r="B216" s="417" t="s">
        <v>1171</v>
      </c>
      <c r="C216" s="419" t="s">
        <v>1216</v>
      </c>
      <c r="D216" s="419"/>
      <c r="E216" s="415" t="s">
        <v>551</v>
      </c>
      <c r="F216" s="416">
        <v>3</v>
      </c>
      <c r="G216" s="386"/>
      <c r="H216" s="266"/>
      <c r="I216" s="425"/>
    </row>
    <row r="217" s="286" customFormat="1" customHeight="1" spans="1:9">
      <c r="A217" s="267">
        <v>3</v>
      </c>
      <c r="B217" s="417" t="s">
        <v>1173</v>
      </c>
      <c r="C217" s="419" t="s">
        <v>1217</v>
      </c>
      <c r="D217" s="419"/>
      <c r="E217" s="415" t="s">
        <v>710</v>
      </c>
      <c r="F217" s="416">
        <v>36</v>
      </c>
      <c r="G217" s="386"/>
      <c r="H217" s="266"/>
      <c r="I217" s="425"/>
    </row>
    <row r="218" s="286" customFormat="1" customHeight="1" spans="1:9">
      <c r="A218" s="267">
        <v>4</v>
      </c>
      <c r="B218" s="417" t="s">
        <v>1173</v>
      </c>
      <c r="C218" s="419" t="s">
        <v>1218</v>
      </c>
      <c r="D218" s="419"/>
      <c r="E218" s="415" t="s">
        <v>710</v>
      </c>
      <c r="F218" s="416">
        <v>4</v>
      </c>
      <c r="G218" s="386"/>
      <c r="H218" s="266"/>
      <c r="I218" s="425"/>
    </row>
    <row r="219" s="286" customFormat="1" customHeight="1" spans="1:9">
      <c r="A219" s="267">
        <v>5</v>
      </c>
      <c r="B219" s="417" t="s">
        <v>1171</v>
      </c>
      <c r="C219" s="419" t="s">
        <v>1175</v>
      </c>
      <c r="D219" s="419"/>
      <c r="E219" s="415" t="s">
        <v>551</v>
      </c>
      <c r="F219" s="416">
        <v>1.8</v>
      </c>
      <c r="G219" s="386"/>
      <c r="H219" s="266"/>
      <c r="I219" s="425"/>
    </row>
    <row r="220" s="286" customFormat="1" customHeight="1" spans="1:9">
      <c r="A220" s="267">
        <v>6</v>
      </c>
      <c r="B220" s="417" t="s">
        <v>1173</v>
      </c>
      <c r="C220" s="419" t="s">
        <v>1176</v>
      </c>
      <c r="D220" s="419"/>
      <c r="E220" s="415" t="s">
        <v>710</v>
      </c>
      <c r="F220" s="416">
        <v>8</v>
      </c>
      <c r="G220" s="386"/>
      <c r="H220" s="266"/>
      <c r="I220" s="425"/>
    </row>
    <row r="221" s="286" customFormat="1" customHeight="1" spans="1:9">
      <c r="A221" s="267">
        <v>7</v>
      </c>
      <c r="B221" s="417" t="s">
        <v>1173</v>
      </c>
      <c r="C221" s="419" t="s">
        <v>1214</v>
      </c>
      <c r="D221" s="419"/>
      <c r="E221" s="415" t="s">
        <v>710</v>
      </c>
      <c r="F221" s="416">
        <v>1</v>
      </c>
      <c r="G221" s="386"/>
      <c r="H221" s="266"/>
      <c r="I221" s="425"/>
    </row>
    <row r="222" s="286" customFormat="1" customHeight="1" spans="1:9">
      <c r="A222" s="267">
        <v>8</v>
      </c>
      <c r="B222" s="417" t="s">
        <v>1173</v>
      </c>
      <c r="C222" s="419" t="s">
        <v>1220</v>
      </c>
      <c r="D222" s="419"/>
      <c r="E222" s="415" t="s">
        <v>710</v>
      </c>
      <c r="F222" s="416">
        <v>1</v>
      </c>
      <c r="G222" s="386"/>
      <c r="H222" s="266"/>
      <c r="I222" s="425"/>
    </row>
    <row r="223" s="286" customFormat="1" customHeight="1" spans="1:9">
      <c r="A223" s="267">
        <v>0</v>
      </c>
      <c r="B223" s="417" t="s">
        <v>1178</v>
      </c>
      <c r="C223" s="419" t="s">
        <v>1179</v>
      </c>
      <c r="D223" s="419"/>
      <c r="E223" s="415" t="s">
        <v>551</v>
      </c>
      <c r="F223" s="416">
        <v>18</v>
      </c>
      <c r="G223" s="386"/>
      <c r="H223" s="266"/>
      <c r="I223" s="425"/>
    </row>
    <row r="224" s="286" customFormat="1" customHeight="1" spans="1:9">
      <c r="A224" s="267">
        <v>0</v>
      </c>
      <c r="B224" s="417" t="s">
        <v>1178</v>
      </c>
      <c r="C224" s="419" t="s">
        <v>1180</v>
      </c>
      <c r="D224" s="419"/>
      <c r="E224" s="415" t="s">
        <v>551</v>
      </c>
      <c r="F224" s="416">
        <v>6</v>
      </c>
      <c r="G224" s="386"/>
      <c r="H224" s="266"/>
      <c r="I224" s="425"/>
    </row>
    <row r="225" s="286" customFormat="1" customHeight="1" spans="1:9">
      <c r="A225" s="267">
        <v>0</v>
      </c>
      <c r="B225" s="417" t="s">
        <v>1181</v>
      </c>
      <c r="C225" s="419" t="s">
        <v>1182</v>
      </c>
      <c r="D225" s="419"/>
      <c r="E225" s="415" t="s">
        <v>703</v>
      </c>
      <c r="F225" s="420">
        <v>0.83</v>
      </c>
      <c r="G225" s="386"/>
      <c r="H225" s="266"/>
      <c r="I225" s="425"/>
    </row>
    <row r="226" s="286" customFormat="1" customHeight="1" spans="1:9">
      <c r="A226" s="267">
        <v>0</v>
      </c>
      <c r="B226" s="417" t="s">
        <v>489</v>
      </c>
      <c r="C226" s="419" t="s">
        <v>1210</v>
      </c>
      <c r="D226" s="419"/>
      <c r="E226" s="415" t="s">
        <v>490</v>
      </c>
      <c r="F226" s="416">
        <v>30</v>
      </c>
      <c r="G226" s="386"/>
      <c r="H226" s="266"/>
      <c r="I226" s="386"/>
    </row>
    <row r="227" s="286" customFormat="1" customHeight="1" spans="1:9">
      <c r="A227" s="267">
        <v>0</v>
      </c>
      <c r="B227" s="417" t="s">
        <v>489</v>
      </c>
      <c r="C227" s="419" t="s">
        <v>1211</v>
      </c>
      <c r="D227" s="419"/>
      <c r="E227" s="415" t="s">
        <v>490</v>
      </c>
      <c r="F227" s="416">
        <v>30</v>
      </c>
      <c r="G227" s="386"/>
      <c r="H227" s="266"/>
      <c r="I227" s="386"/>
    </row>
    <row r="228" s="286" customFormat="1" customHeight="1" spans="1:9">
      <c r="A228" s="267">
        <v>9</v>
      </c>
      <c r="B228" s="417" t="s">
        <v>698</v>
      </c>
      <c r="C228" s="419" t="s">
        <v>805</v>
      </c>
      <c r="D228" s="419"/>
      <c r="E228" s="415" t="s">
        <v>700</v>
      </c>
      <c r="F228" s="415">
        <v>5.2</v>
      </c>
      <c r="G228" s="421"/>
      <c r="H228" s="266"/>
      <c r="I228" s="386"/>
    </row>
    <row r="229" s="286" customFormat="1" customHeight="1" spans="1:9">
      <c r="A229" s="267">
        <v>0</v>
      </c>
      <c r="B229" s="417" t="s">
        <v>489</v>
      </c>
      <c r="C229" s="419" t="s">
        <v>1189</v>
      </c>
      <c r="D229" s="419"/>
      <c r="E229" s="415" t="s">
        <v>556</v>
      </c>
      <c r="F229" s="415">
        <v>52</v>
      </c>
      <c r="G229" s="421"/>
      <c r="H229" s="266"/>
      <c r="I229" s="386"/>
    </row>
    <row r="230" s="286" customFormat="1" customHeight="1" spans="1:9">
      <c r="A230" s="267">
        <v>10</v>
      </c>
      <c r="B230" s="417"/>
      <c r="C230" s="419" t="s">
        <v>1190</v>
      </c>
      <c r="D230" s="419"/>
      <c r="E230" s="415" t="s">
        <v>710</v>
      </c>
      <c r="F230" s="416">
        <v>52</v>
      </c>
      <c r="G230" s="386"/>
      <c r="H230" s="266"/>
      <c r="I230" s="386"/>
    </row>
    <row r="231" s="286" customFormat="1" customHeight="1" spans="1:9">
      <c r="A231" s="267">
        <v>11</v>
      </c>
      <c r="B231" s="417" t="s">
        <v>1192</v>
      </c>
      <c r="C231" s="419" t="s">
        <v>492</v>
      </c>
      <c r="D231" s="419"/>
      <c r="E231" s="415" t="s">
        <v>703</v>
      </c>
      <c r="F231" s="420">
        <v>0.6</v>
      </c>
      <c r="G231" s="386"/>
      <c r="H231" s="266"/>
      <c r="I231" s="266"/>
    </row>
    <row r="232" s="286" customFormat="1" customHeight="1" spans="1:9">
      <c r="A232" s="267">
        <v>0</v>
      </c>
      <c r="B232" s="417" t="s">
        <v>489</v>
      </c>
      <c r="C232" s="419" t="s">
        <v>1193</v>
      </c>
      <c r="D232" s="419"/>
      <c r="E232" s="415" t="s">
        <v>132</v>
      </c>
      <c r="F232" s="415">
        <v>60</v>
      </c>
      <c r="G232" s="386"/>
      <c r="H232" s="266"/>
      <c r="I232" s="386"/>
    </row>
    <row r="233" s="286" customFormat="1" customHeight="1" spans="1:9">
      <c r="A233" s="267">
        <v>0</v>
      </c>
      <c r="B233" s="417" t="s">
        <v>489</v>
      </c>
      <c r="C233" s="419" t="s">
        <v>1194</v>
      </c>
      <c r="D233" s="419"/>
      <c r="E233" s="415" t="s">
        <v>132</v>
      </c>
      <c r="F233" s="415">
        <v>18</v>
      </c>
      <c r="G233" s="386"/>
      <c r="H233" s="266"/>
      <c r="I233" s="386"/>
    </row>
    <row r="234" s="286" customFormat="1" customHeight="1" spans="1:9">
      <c r="A234" s="267">
        <v>0</v>
      </c>
      <c r="B234" s="417" t="s">
        <v>489</v>
      </c>
      <c r="C234" s="419" t="s">
        <v>1195</v>
      </c>
      <c r="D234" s="419"/>
      <c r="E234" s="415" t="s">
        <v>132</v>
      </c>
      <c r="F234" s="416">
        <v>36</v>
      </c>
      <c r="G234" s="386"/>
      <c r="H234" s="266"/>
      <c r="I234" s="386"/>
    </row>
    <row r="235" s="285" customFormat="1" customHeight="1" spans="1:9">
      <c r="A235" s="267">
        <v>12</v>
      </c>
      <c r="B235" s="422" t="s">
        <v>667</v>
      </c>
      <c r="C235" s="423" t="s">
        <v>1196</v>
      </c>
      <c r="D235" s="423"/>
      <c r="E235" s="424" t="s">
        <v>497</v>
      </c>
      <c r="F235" s="424">
        <v>4</v>
      </c>
      <c r="G235" s="296"/>
      <c r="H235" s="297"/>
      <c r="I235" s="297"/>
    </row>
    <row r="236" s="285" customFormat="1" customHeight="1" spans="1:9">
      <c r="A236" s="267">
        <v>0</v>
      </c>
      <c r="B236" s="422" t="s">
        <v>489</v>
      </c>
      <c r="C236" s="423" t="s">
        <v>1197</v>
      </c>
      <c r="D236" s="423"/>
      <c r="E236" s="424" t="s">
        <v>132</v>
      </c>
      <c r="F236" s="424">
        <v>4060</v>
      </c>
      <c r="G236" s="296"/>
      <c r="H236" s="297"/>
      <c r="I236" s="297"/>
    </row>
    <row r="237" s="285" customFormat="1" customHeight="1" spans="1:9">
      <c r="A237" s="267">
        <v>13</v>
      </c>
      <c r="B237" s="422" t="s">
        <v>667</v>
      </c>
      <c r="C237" s="423" t="s">
        <v>1199</v>
      </c>
      <c r="D237" s="423"/>
      <c r="E237" s="424" t="s">
        <v>497</v>
      </c>
      <c r="F237" s="424">
        <v>19</v>
      </c>
      <c r="G237" s="296"/>
      <c r="H237" s="297"/>
      <c r="I237" s="297"/>
    </row>
    <row r="238" s="285" customFormat="1" customHeight="1" spans="1:9">
      <c r="A238" s="267">
        <v>0</v>
      </c>
      <c r="B238" s="422" t="s">
        <v>489</v>
      </c>
      <c r="C238" s="423" t="s">
        <v>1197</v>
      </c>
      <c r="D238" s="423"/>
      <c r="E238" s="424" t="s">
        <v>132</v>
      </c>
      <c r="F238" s="424">
        <v>19285</v>
      </c>
      <c r="G238" s="296"/>
      <c r="H238" s="297"/>
      <c r="I238" s="297"/>
    </row>
    <row r="239" s="285" customFormat="1" customHeight="1" spans="1:9">
      <c r="A239" s="267">
        <v>14</v>
      </c>
      <c r="B239" s="422" t="s">
        <v>667</v>
      </c>
      <c r="C239" s="423" t="s">
        <v>1199</v>
      </c>
      <c r="D239" s="423"/>
      <c r="E239" s="424" t="s">
        <v>497</v>
      </c>
      <c r="F239" s="424">
        <v>5</v>
      </c>
      <c r="G239" s="296"/>
      <c r="H239" s="297"/>
      <c r="I239" s="297"/>
    </row>
    <row r="240" s="285" customFormat="1" customHeight="1" spans="1:9">
      <c r="A240" s="267">
        <v>0</v>
      </c>
      <c r="B240" s="422" t="s">
        <v>489</v>
      </c>
      <c r="C240" s="423" t="s">
        <v>1198</v>
      </c>
      <c r="D240" s="423"/>
      <c r="E240" s="424" t="s">
        <v>132</v>
      </c>
      <c r="F240" s="424">
        <v>5075</v>
      </c>
      <c r="G240" s="296"/>
      <c r="H240" s="297"/>
      <c r="I240" s="297"/>
    </row>
    <row r="241" s="285" customFormat="1" customHeight="1" spans="1:9">
      <c r="A241" s="267">
        <v>15</v>
      </c>
      <c r="B241" s="422" t="s">
        <v>667</v>
      </c>
      <c r="C241" s="423" t="s">
        <v>1200</v>
      </c>
      <c r="D241" s="423"/>
      <c r="E241" s="424" t="s">
        <v>497</v>
      </c>
      <c r="F241" s="424">
        <v>0.6</v>
      </c>
      <c r="G241" s="296"/>
      <c r="H241" s="297"/>
      <c r="I241" s="297"/>
    </row>
    <row r="242" s="285" customFormat="1" customHeight="1" spans="1:9">
      <c r="A242" s="267">
        <v>0</v>
      </c>
      <c r="B242" s="422" t="s">
        <v>489</v>
      </c>
      <c r="C242" s="423" t="s">
        <v>1197</v>
      </c>
      <c r="D242" s="423"/>
      <c r="E242" s="424" t="s">
        <v>132</v>
      </c>
      <c r="F242" s="424">
        <v>609</v>
      </c>
      <c r="G242" s="296"/>
      <c r="H242" s="297"/>
      <c r="I242" s="297"/>
    </row>
    <row r="243" s="285" customFormat="1" customHeight="1" spans="1:9">
      <c r="A243" s="267">
        <v>16</v>
      </c>
      <c r="B243" s="422" t="s">
        <v>667</v>
      </c>
      <c r="C243" s="423" t="s">
        <v>1201</v>
      </c>
      <c r="D243" s="423"/>
      <c r="E243" s="424" t="s">
        <v>497</v>
      </c>
      <c r="F243" s="424">
        <v>0.6</v>
      </c>
      <c r="G243" s="296"/>
      <c r="H243" s="297"/>
      <c r="I243" s="297"/>
    </row>
    <row r="244" s="285" customFormat="1" customHeight="1" spans="1:9">
      <c r="A244" s="267">
        <v>0</v>
      </c>
      <c r="B244" s="422" t="s">
        <v>489</v>
      </c>
      <c r="C244" s="423" t="s">
        <v>1202</v>
      </c>
      <c r="D244" s="423"/>
      <c r="E244" s="424" t="s">
        <v>132</v>
      </c>
      <c r="F244" s="424">
        <v>609</v>
      </c>
      <c r="G244" s="296"/>
      <c r="H244" s="297"/>
      <c r="I244" s="297"/>
    </row>
    <row r="245" s="285" customFormat="1" customHeight="1" spans="1:9">
      <c r="A245" s="267">
        <v>17</v>
      </c>
      <c r="B245" s="422" t="s">
        <v>1203</v>
      </c>
      <c r="C245" s="423" t="s">
        <v>1204</v>
      </c>
      <c r="D245" s="423"/>
      <c r="E245" s="424" t="s">
        <v>497</v>
      </c>
      <c r="F245" s="424">
        <v>0.2</v>
      </c>
      <c r="G245" s="296"/>
      <c r="H245" s="297"/>
      <c r="I245" s="297"/>
    </row>
    <row r="246" s="285" customFormat="1" customHeight="1" spans="1:9">
      <c r="A246" s="267">
        <v>0</v>
      </c>
      <c r="B246" s="422" t="s">
        <v>489</v>
      </c>
      <c r="C246" s="423" t="s">
        <v>1205</v>
      </c>
      <c r="D246" s="423"/>
      <c r="E246" s="424" t="s">
        <v>132</v>
      </c>
      <c r="F246" s="424">
        <v>203</v>
      </c>
      <c r="G246" s="296"/>
      <c r="H246" s="297"/>
      <c r="I246" s="297"/>
    </row>
    <row r="247" s="285" customFormat="1" customHeight="1" spans="1:9">
      <c r="A247" s="267">
        <v>18</v>
      </c>
      <c r="B247" s="422" t="s">
        <v>1203</v>
      </c>
      <c r="C247" s="423" t="s">
        <v>1204</v>
      </c>
      <c r="D247" s="423"/>
      <c r="E247" s="424" t="s">
        <v>497</v>
      </c>
      <c r="F247" s="424">
        <v>0.2</v>
      </c>
      <c r="G247" s="296"/>
      <c r="H247" s="297"/>
      <c r="I247" s="297"/>
    </row>
    <row r="248" s="285" customFormat="1" customHeight="1" spans="1:9">
      <c r="A248" s="267">
        <v>0</v>
      </c>
      <c r="B248" s="422" t="s">
        <v>489</v>
      </c>
      <c r="C248" s="423" t="s">
        <v>1206</v>
      </c>
      <c r="D248" s="423"/>
      <c r="E248" s="424" t="s">
        <v>132</v>
      </c>
      <c r="F248" s="424">
        <v>203</v>
      </c>
      <c r="G248" s="296"/>
      <c r="H248" s="297"/>
      <c r="I248" s="297"/>
    </row>
    <row r="249" s="381" customFormat="1" customHeight="1" spans="1:9">
      <c r="A249" s="428" t="s">
        <v>574</v>
      </c>
      <c r="B249" s="428"/>
      <c r="C249" s="429" t="s">
        <v>575</v>
      </c>
      <c r="D249" s="429"/>
      <c r="E249" s="429"/>
      <c r="F249" s="430"/>
      <c r="G249" s="430"/>
      <c r="H249" s="430"/>
      <c r="I249" s="430"/>
    </row>
    <row r="250" s="286" customFormat="1" customHeight="1" spans="1:9">
      <c r="A250" s="267">
        <v>0</v>
      </c>
      <c r="B250" s="417"/>
      <c r="C250" s="426" t="s">
        <v>1103</v>
      </c>
      <c r="D250" s="426"/>
      <c r="E250" s="415"/>
      <c r="F250" s="416"/>
      <c r="G250" s="386"/>
      <c r="H250" s="266"/>
      <c r="I250" s="386"/>
    </row>
    <row r="251" s="286" customFormat="1" customHeight="1" spans="1:9">
      <c r="A251" s="267">
        <v>1</v>
      </c>
      <c r="B251" s="417" t="s">
        <v>1171</v>
      </c>
      <c r="C251" s="419" t="s">
        <v>1172</v>
      </c>
      <c r="D251" s="419"/>
      <c r="E251" s="415" t="s">
        <v>551</v>
      </c>
      <c r="F251" s="416">
        <v>6.6</v>
      </c>
      <c r="G251" s="386"/>
      <c r="H251" s="266"/>
      <c r="I251" s="425"/>
    </row>
    <row r="252" s="286" customFormat="1" customHeight="1" spans="1:9">
      <c r="A252" s="267">
        <v>2</v>
      </c>
      <c r="B252" s="417" t="s">
        <v>1173</v>
      </c>
      <c r="C252" s="419" t="s">
        <v>1174</v>
      </c>
      <c r="D252" s="419"/>
      <c r="E252" s="415" t="s">
        <v>710</v>
      </c>
      <c r="F252" s="416">
        <v>9</v>
      </c>
      <c r="G252" s="386"/>
      <c r="H252" s="266"/>
      <c r="I252" s="425"/>
    </row>
    <row r="253" s="286" customFormat="1" customHeight="1" spans="1:9">
      <c r="A253" s="267">
        <v>3</v>
      </c>
      <c r="B253" s="417" t="s">
        <v>1171</v>
      </c>
      <c r="C253" s="419" t="s">
        <v>1175</v>
      </c>
      <c r="D253" s="419"/>
      <c r="E253" s="415" t="s">
        <v>551</v>
      </c>
      <c r="F253" s="416">
        <v>4.2</v>
      </c>
      <c r="G253" s="386"/>
      <c r="H253" s="266"/>
      <c r="I253" s="425"/>
    </row>
    <row r="254" s="286" customFormat="1" customHeight="1" spans="1:9">
      <c r="A254" s="267">
        <v>4</v>
      </c>
      <c r="B254" s="417" t="s">
        <v>1173</v>
      </c>
      <c r="C254" s="419" t="s">
        <v>1176</v>
      </c>
      <c r="D254" s="419"/>
      <c r="E254" s="415" t="s">
        <v>710</v>
      </c>
      <c r="F254" s="416">
        <v>27</v>
      </c>
      <c r="G254" s="386"/>
      <c r="H254" s="266"/>
      <c r="I254" s="425"/>
    </row>
    <row r="255" s="286" customFormat="1" customHeight="1" spans="1:9">
      <c r="A255" s="267">
        <v>5</v>
      </c>
      <c r="B255" s="417" t="s">
        <v>1173</v>
      </c>
      <c r="C255" s="419" t="s">
        <v>1177</v>
      </c>
      <c r="D255" s="419"/>
      <c r="E255" s="415" t="s">
        <v>710</v>
      </c>
      <c r="F255" s="416">
        <v>2</v>
      </c>
      <c r="G255" s="386"/>
      <c r="H255" s="266"/>
      <c r="I255" s="425"/>
    </row>
    <row r="256" s="286" customFormat="1" customHeight="1" spans="1:9">
      <c r="A256" s="267">
        <v>6</v>
      </c>
      <c r="B256" s="417" t="s">
        <v>1178</v>
      </c>
      <c r="C256" s="419" t="s">
        <v>1179</v>
      </c>
      <c r="D256" s="419"/>
      <c r="E256" s="415" t="s">
        <v>551</v>
      </c>
      <c r="F256" s="416">
        <v>15</v>
      </c>
      <c r="G256" s="386"/>
      <c r="H256" s="266"/>
      <c r="I256" s="425"/>
    </row>
    <row r="257" s="286" customFormat="1" customHeight="1" spans="1:9">
      <c r="A257" s="267">
        <v>7</v>
      </c>
      <c r="B257" s="417" t="s">
        <v>1178</v>
      </c>
      <c r="C257" s="419" t="s">
        <v>1180</v>
      </c>
      <c r="D257" s="419"/>
      <c r="E257" s="415" t="s">
        <v>551</v>
      </c>
      <c r="F257" s="416">
        <v>6</v>
      </c>
      <c r="G257" s="386"/>
      <c r="H257" s="266"/>
      <c r="I257" s="425"/>
    </row>
    <row r="258" s="286" customFormat="1" customHeight="1" spans="1:9">
      <c r="A258" s="267">
        <v>8</v>
      </c>
      <c r="B258" s="417" t="s">
        <v>1181</v>
      </c>
      <c r="C258" s="419" t="s">
        <v>1182</v>
      </c>
      <c r="D258" s="419"/>
      <c r="E258" s="415" t="s">
        <v>703</v>
      </c>
      <c r="F258" s="420">
        <v>9.78</v>
      </c>
      <c r="G258" s="386"/>
      <c r="H258" s="266"/>
      <c r="I258" s="425"/>
    </row>
    <row r="259" s="286" customFormat="1" customHeight="1" spans="1:9">
      <c r="A259" s="267">
        <v>0</v>
      </c>
      <c r="B259" s="417" t="s">
        <v>489</v>
      </c>
      <c r="C259" s="419" t="s">
        <v>1221</v>
      </c>
      <c r="D259" s="419"/>
      <c r="E259" s="415" t="s">
        <v>490</v>
      </c>
      <c r="F259" s="416">
        <v>240</v>
      </c>
      <c r="G259" s="386"/>
      <c r="H259" s="266"/>
      <c r="I259" s="386"/>
    </row>
    <row r="260" s="286" customFormat="1" customHeight="1" spans="1:9">
      <c r="A260" s="267">
        <v>9</v>
      </c>
      <c r="B260" s="417" t="s">
        <v>698</v>
      </c>
      <c r="C260" s="419" t="s">
        <v>805</v>
      </c>
      <c r="D260" s="419"/>
      <c r="E260" s="415" t="s">
        <v>700</v>
      </c>
      <c r="F260" s="415">
        <v>11.5</v>
      </c>
      <c r="G260" s="421"/>
      <c r="H260" s="266"/>
      <c r="I260" s="386"/>
    </row>
    <row r="261" s="286" customFormat="1" customHeight="1" spans="1:9">
      <c r="A261" s="267">
        <v>0</v>
      </c>
      <c r="B261" s="417" t="s">
        <v>489</v>
      </c>
      <c r="C261" s="419" t="s">
        <v>1189</v>
      </c>
      <c r="D261" s="419"/>
      <c r="E261" s="415" t="s">
        <v>556</v>
      </c>
      <c r="F261" s="415">
        <v>115</v>
      </c>
      <c r="G261" s="421"/>
      <c r="H261" s="266"/>
      <c r="I261" s="386"/>
    </row>
    <row r="262" s="286" customFormat="1" customHeight="1" spans="1:9">
      <c r="A262" s="267">
        <v>10</v>
      </c>
      <c r="B262" s="417"/>
      <c r="C262" s="419" t="s">
        <v>1190</v>
      </c>
      <c r="D262" s="419"/>
      <c r="E262" s="415" t="s">
        <v>710</v>
      </c>
      <c r="F262" s="416">
        <v>87</v>
      </c>
      <c r="G262" s="386"/>
      <c r="H262" s="266"/>
      <c r="I262" s="386"/>
    </row>
    <row r="263" s="286" customFormat="1" customHeight="1" spans="1:9">
      <c r="A263" s="267">
        <v>11</v>
      </c>
      <c r="B263" s="417"/>
      <c r="C263" s="419" t="s">
        <v>1191</v>
      </c>
      <c r="D263" s="419"/>
      <c r="E263" s="415" t="s">
        <v>710</v>
      </c>
      <c r="F263" s="416">
        <v>28</v>
      </c>
      <c r="G263" s="386"/>
      <c r="H263" s="266"/>
      <c r="I263" s="386"/>
    </row>
    <row r="264" s="286" customFormat="1" customHeight="1" spans="1:9">
      <c r="A264" s="267">
        <v>12</v>
      </c>
      <c r="B264" s="417" t="s">
        <v>1192</v>
      </c>
      <c r="C264" s="419" t="s">
        <v>492</v>
      </c>
      <c r="D264" s="419"/>
      <c r="E264" s="415" t="s">
        <v>703</v>
      </c>
      <c r="F264" s="420">
        <v>0.59</v>
      </c>
      <c r="G264" s="386"/>
      <c r="H264" s="266"/>
      <c r="I264" s="266"/>
    </row>
    <row r="265" s="286" customFormat="1" customHeight="1" spans="1:9">
      <c r="A265" s="267">
        <v>0</v>
      </c>
      <c r="B265" s="417" t="s">
        <v>489</v>
      </c>
      <c r="C265" s="419" t="s">
        <v>1193</v>
      </c>
      <c r="D265" s="419"/>
      <c r="E265" s="415" t="s">
        <v>132</v>
      </c>
      <c r="F265" s="415">
        <v>60</v>
      </c>
      <c r="G265" s="386"/>
      <c r="H265" s="266"/>
      <c r="I265" s="386"/>
    </row>
    <row r="266" s="286" customFormat="1" customHeight="1" spans="1:9">
      <c r="A266" s="267">
        <v>0</v>
      </c>
      <c r="B266" s="417" t="s">
        <v>489</v>
      </c>
      <c r="C266" s="419" t="s">
        <v>1194</v>
      </c>
      <c r="D266" s="419"/>
      <c r="E266" s="415" t="s">
        <v>132</v>
      </c>
      <c r="F266" s="415">
        <v>12</v>
      </c>
      <c r="G266" s="386"/>
      <c r="H266" s="266"/>
      <c r="I266" s="386"/>
    </row>
    <row r="267" s="286" customFormat="1" customHeight="1" spans="1:9">
      <c r="A267" s="267">
        <v>0</v>
      </c>
      <c r="B267" s="417" t="s">
        <v>489</v>
      </c>
      <c r="C267" s="419" t="s">
        <v>1195</v>
      </c>
      <c r="D267" s="419"/>
      <c r="E267" s="415" t="s">
        <v>132</v>
      </c>
      <c r="F267" s="416">
        <v>42</v>
      </c>
      <c r="G267" s="386"/>
      <c r="H267" s="266"/>
      <c r="I267" s="386"/>
    </row>
    <row r="268" s="285" customFormat="1" customHeight="1" spans="1:9">
      <c r="A268" s="267">
        <v>13</v>
      </c>
      <c r="B268" s="422" t="s">
        <v>667</v>
      </c>
      <c r="C268" s="423" t="s">
        <v>1196</v>
      </c>
      <c r="D268" s="423"/>
      <c r="E268" s="424" t="s">
        <v>497</v>
      </c>
      <c r="F268" s="424">
        <v>7.8</v>
      </c>
      <c r="G268" s="296"/>
      <c r="H268" s="297"/>
      <c r="I268" s="297"/>
    </row>
    <row r="269" s="285" customFormat="1" customHeight="1" spans="1:9">
      <c r="A269" s="267">
        <v>0</v>
      </c>
      <c r="B269" s="422" t="s">
        <v>489</v>
      </c>
      <c r="C269" s="423" t="s">
        <v>1198</v>
      </c>
      <c r="D269" s="423"/>
      <c r="E269" s="424" t="s">
        <v>132</v>
      </c>
      <c r="F269" s="424">
        <v>7917</v>
      </c>
      <c r="G269" s="296"/>
      <c r="H269" s="297"/>
      <c r="I269" s="297"/>
    </row>
    <row r="270" s="285" customFormat="1" customHeight="1" spans="1:9">
      <c r="A270" s="267">
        <v>14</v>
      </c>
      <c r="B270" s="422" t="s">
        <v>667</v>
      </c>
      <c r="C270" s="423" t="s">
        <v>1199</v>
      </c>
      <c r="D270" s="423"/>
      <c r="E270" s="424" t="s">
        <v>497</v>
      </c>
      <c r="F270" s="424">
        <v>15.1</v>
      </c>
      <c r="G270" s="296"/>
      <c r="H270" s="297"/>
      <c r="I270" s="297"/>
    </row>
    <row r="271" s="285" customFormat="1" customHeight="1" spans="1:9">
      <c r="A271" s="267">
        <v>0</v>
      </c>
      <c r="B271" s="422" t="s">
        <v>489</v>
      </c>
      <c r="C271" s="423" t="s">
        <v>1197</v>
      </c>
      <c r="D271" s="423"/>
      <c r="E271" s="424" t="s">
        <v>132</v>
      </c>
      <c r="F271" s="424">
        <v>15326.5</v>
      </c>
      <c r="G271" s="296"/>
      <c r="H271" s="297"/>
      <c r="I271" s="297"/>
    </row>
    <row r="272" s="285" customFormat="1" customHeight="1" spans="1:9">
      <c r="A272" s="267">
        <v>15</v>
      </c>
      <c r="B272" s="422" t="s">
        <v>667</v>
      </c>
      <c r="C272" s="423" t="s">
        <v>1199</v>
      </c>
      <c r="D272" s="423"/>
      <c r="E272" s="424" t="s">
        <v>497</v>
      </c>
      <c r="F272" s="424">
        <v>1.7</v>
      </c>
      <c r="G272" s="296"/>
      <c r="H272" s="297"/>
      <c r="I272" s="297"/>
    </row>
    <row r="273" s="285" customFormat="1" customHeight="1" spans="1:9">
      <c r="A273" s="267">
        <v>0</v>
      </c>
      <c r="B273" s="422" t="s">
        <v>489</v>
      </c>
      <c r="C273" s="423" t="s">
        <v>1198</v>
      </c>
      <c r="D273" s="423"/>
      <c r="E273" s="424" t="s">
        <v>132</v>
      </c>
      <c r="F273" s="424">
        <v>1725.5</v>
      </c>
      <c r="G273" s="296"/>
      <c r="H273" s="297"/>
      <c r="I273" s="297"/>
    </row>
    <row r="274" s="285" customFormat="1" customHeight="1" spans="1:9">
      <c r="A274" s="267">
        <v>16</v>
      </c>
      <c r="B274" s="422" t="s">
        <v>667</v>
      </c>
      <c r="C274" s="423" t="s">
        <v>1201</v>
      </c>
      <c r="D274" s="423"/>
      <c r="E274" s="424" t="s">
        <v>497</v>
      </c>
      <c r="F274" s="424">
        <v>3.7</v>
      </c>
      <c r="G274" s="296"/>
      <c r="H274" s="297"/>
      <c r="I274" s="297"/>
    </row>
    <row r="275" s="285" customFormat="1" customHeight="1" spans="1:9">
      <c r="A275" s="267">
        <v>0</v>
      </c>
      <c r="B275" s="422" t="s">
        <v>489</v>
      </c>
      <c r="C275" s="423" t="s">
        <v>1202</v>
      </c>
      <c r="D275" s="423"/>
      <c r="E275" s="424" t="s">
        <v>132</v>
      </c>
      <c r="F275" s="424">
        <v>3755.5</v>
      </c>
      <c r="G275" s="296"/>
      <c r="H275" s="297"/>
      <c r="I275" s="297"/>
    </row>
    <row r="276" s="285" customFormat="1" customHeight="1" spans="1:9">
      <c r="A276" s="267">
        <v>17</v>
      </c>
      <c r="B276" s="422" t="s">
        <v>1203</v>
      </c>
      <c r="C276" s="423" t="s">
        <v>1204</v>
      </c>
      <c r="D276" s="423"/>
      <c r="E276" s="424" t="s">
        <v>497</v>
      </c>
      <c r="F276" s="424">
        <v>0.3</v>
      </c>
      <c r="G276" s="296"/>
      <c r="H276" s="297"/>
      <c r="I276" s="297"/>
    </row>
    <row r="277" s="285" customFormat="1" customHeight="1" spans="1:9">
      <c r="A277" s="267">
        <v>0</v>
      </c>
      <c r="B277" s="422" t="s">
        <v>489</v>
      </c>
      <c r="C277" s="423" t="s">
        <v>1205</v>
      </c>
      <c r="D277" s="423"/>
      <c r="E277" s="424" t="s">
        <v>132</v>
      </c>
      <c r="F277" s="424">
        <v>304.5</v>
      </c>
      <c r="G277" s="296"/>
      <c r="H277" s="297"/>
      <c r="I277" s="297"/>
    </row>
    <row r="278" s="285" customFormat="1" customHeight="1" spans="1:9">
      <c r="A278" s="267">
        <v>18</v>
      </c>
      <c r="B278" s="422" t="s">
        <v>1203</v>
      </c>
      <c r="C278" s="423" t="s">
        <v>1204</v>
      </c>
      <c r="D278" s="423"/>
      <c r="E278" s="424" t="s">
        <v>497</v>
      </c>
      <c r="F278" s="424">
        <v>0.2</v>
      </c>
      <c r="G278" s="296"/>
      <c r="H278" s="297"/>
      <c r="I278" s="297"/>
    </row>
    <row r="279" s="285" customFormat="1" customHeight="1" spans="1:9">
      <c r="A279" s="267">
        <v>0</v>
      </c>
      <c r="B279" s="422" t="s">
        <v>489</v>
      </c>
      <c r="C279" s="423" t="s">
        <v>1206</v>
      </c>
      <c r="D279" s="423"/>
      <c r="E279" s="424" t="s">
        <v>132</v>
      </c>
      <c r="F279" s="424">
        <v>203</v>
      </c>
      <c r="G279" s="296"/>
      <c r="H279" s="297"/>
      <c r="I279" s="297"/>
    </row>
    <row r="280" s="381" customFormat="1" customHeight="1" spans="1:9">
      <c r="A280" s="428" t="s">
        <v>574</v>
      </c>
      <c r="B280" s="428"/>
      <c r="C280" s="429" t="s">
        <v>575</v>
      </c>
      <c r="D280" s="429"/>
      <c r="E280" s="429"/>
      <c r="F280" s="430"/>
      <c r="G280" s="430"/>
      <c r="H280" s="430"/>
      <c r="I280" s="430"/>
    </row>
    <row r="281" s="286" customFormat="1" customHeight="1" spans="1:9">
      <c r="A281" s="267">
        <v>0</v>
      </c>
      <c r="B281" s="417"/>
      <c r="C281" s="426" t="s">
        <v>1124</v>
      </c>
      <c r="D281" s="426"/>
      <c r="E281" s="415"/>
      <c r="F281" s="416"/>
      <c r="G281" s="386"/>
      <c r="H281" s="266"/>
      <c r="I281" s="386"/>
    </row>
    <row r="282" s="286" customFormat="1" customHeight="1" spans="1:9">
      <c r="A282" s="267">
        <v>1</v>
      </c>
      <c r="B282" s="417" t="s">
        <v>1171</v>
      </c>
      <c r="C282" s="419" t="s">
        <v>1172</v>
      </c>
      <c r="D282" s="419"/>
      <c r="E282" s="415" t="s">
        <v>551</v>
      </c>
      <c r="F282" s="416">
        <v>1.8</v>
      </c>
      <c r="G282" s="386"/>
      <c r="H282" s="266"/>
      <c r="I282" s="425"/>
    </row>
    <row r="283" s="286" customFormat="1" customHeight="1" spans="1:9">
      <c r="A283" s="267">
        <v>2</v>
      </c>
      <c r="B283" s="417" t="s">
        <v>1173</v>
      </c>
      <c r="C283" s="419" t="s">
        <v>1174</v>
      </c>
      <c r="D283" s="419"/>
      <c r="E283" s="415" t="s">
        <v>710</v>
      </c>
      <c r="F283" s="416">
        <v>2</v>
      </c>
      <c r="G283" s="386"/>
      <c r="H283" s="266"/>
      <c r="I283" s="425"/>
    </row>
    <row r="284" s="286" customFormat="1" customHeight="1" spans="1:9">
      <c r="A284" s="267">
        <v>3</v>
      </c>
      <c r="B284" s="417" t="s">
        <v>1171</v>
      </c>
      <c r="C284" s="419" t="s">
        <v>1175</v>
      </c>
      <c r="D284" s="419"/>
      <c r="E284" s="415" t="s">
        <v>551</v>
      </c>
      <c r="F284" s="416">
        <v>1.2</v>
      </c>
      <c r="G284" s="386"/>
      <c r="H284" s="266"/>
      <c r="I284" s="425"/>
    </row>
    <row r="285" s="286" customFormat="1" customHeight="1" spans="1:9">
      <c r="A285" s="267">
        <v>4</v>
      </c>
      <c r="B285" s="417" t="s">
        <v>1173</v>
      </c>
      <c r="C285" s="419" t="s">
        <v>1176</v>
      </c>
      <c r="D285" s="419"/>
      <c r="E285" s="415" t="s">
        <v>710</v>
      </c>
      <c r="F285" s="416">
        <v>7</v>
      </c>
      <c r="G285" s="386"/>
      <c r="H285" s="266"/>
      <c r="I285" s="425"/>
    </row>
    <row r="286" s="286" customFormat="1" customHeight="1" spans="1:9">
      <c r="A286" s="267">
        <v>5</v>
      </c>
      <c r="B286" s="417" t="s">
        <v>1173</v>
      </c>
      <c r="C286" s="419" t="s">
        <v>1177</v>
      </c>
      <c r="D286" s="419"/>
      <c r="E286" s="415" t="s">
        <v>710</v>
      </c>
      <c r="F286" s="416">
        <v>7</v>
      </c>
      <c r="G286" s="386"/>
      <c r="H286" s="266"/>
      <c r="I286" s="425"/>
    </row>
    <row r="287" s="286" customFormat="1" customHeight="1" spans="1:9">
      <c r="A287" s="267">
        <v>6</v>
      </c>
      <c r="B287" s="417" t="s">
        <v>1178</v>
      </c>
      <c r="C287" s="419" t="s">
        <v>1179</v>
      </c>
      <c r="D287" s="419"/>
      <c r="E287" s="415" t="s">
        <v>551</v>
      </c>
      <c r="F287" s="416">
        <v>6</v>
      </c>
      <c r="G287" s="386"/>
      <c r="H287" s="266"/>
      <c r="I287" s="425"/>
    </row>
    <row r="288" s="286" customFormat="1" customHeight="1" spans="1:9">
      <c r="A288" s="267">
        <v>7</v>
      </c>
      <c r="B288" s="417" t="s">
        <v>1178</v>
      </c>
      <c r="C288" s="419" t="s">
        <v>1180</v>
      </c>
      <c r="D288" s="419"/>
      <c r="E288" s="415" t="s">
        <v>551</v>
      </c>
      <c r="F288" s="416">
        <v>2.4</v>
      </c>
      <c r="G288" s="386"/>
      <c r="H288" s="266"/>
      <c r="I288" s="425"/>
    </row>
    <row r="289" s="286" customFormat="1" customHeight="1" spans="1:9">
      <c r="A289" s="267">
        <v>8</v>
      </c>
      <c r="B289" s="417" t="s">
        <v>1181</v>
      </c>
      <c r="C289" s="419" t="s">
        <v>1182</v>
      </c>
      <c r="D289" s="419"/>
      <c r="E289" s="415" t="s">
        <v>703</v>
      </c>
      <c r="F289" s="420">
        <v>4.56</v>
      </c>
      <c r="G289" s="386"/>
      <c r="H289" s="266"/>
      <c r="I289" s="425"/>
    </row>
    <row r="290" s="286" customFormat="1" customHeight="1" spans="1:9">
      <c r="A290" s="267">
        <v>0</v>
      </c>
      <c r="B290" s="417" t="s">
        <v>489</v>
      </c>
      <c r="C290" s="419" t="s">
        <v>1213</v>
      </c>
      <c r="D290" s="419"/>
      <c r="E290" s="415" t="s">
        <v>490</v>
      </c>
      <c r="F290" s="416">
        <v>240</v>
      </c>
      <c r="G290" s="386"/>
      <c r="H290" s="266"/>
      <c r="I290" s="386"/>
    </row>
    <row r="291" s="286" customFormat="1" customHeight="1" spans="1:9">
      <c r="A291" s="267">
        <v>9</v>
      </c>
      <c r="B291" s="417" t="s">
        <v>698</v>
      </c>
      <c r="C291" s="419" t="s">
        <v>805</v>
      </c>
      <c r="D291" s="419"/>
      <c r="E291" s="415" t="s">
        <v>700</v>
      </c>
      <c r="F291" s="415">
        <v>3.2</v>
      </c>
      <c r="G291" s="421"/>
      <c r="H291" s="266"/>
      <c r="I291" s="386"/>
    </row>
    <row r="292" s="286" customFormat="1" customHeight="1" spans="1:9">
      <c r="A292" s="267">
        <v>0</v>
      </c>
      <c r="B292" s="417" t="s">
        <v>489</v>
      </c>
      <c r="C292" s="419" t="s">
        <v>1189</v>
      </c>
      <c r="D292" s="419"/>
      <c r="E292" s="415" t="s">
        <v>556</v>
      </c>
      <c r="F292" s="415">
        <v>32</v>
      </c>
      <c r="G292" s="421"/>
      <c r="H292" s="266"/>
      <c r="I292" s="386"/>
    </row>
    <row r="293" s="286" customFormat="1" customHeight="1" spans="1:9">
      <c r="A293" s="267">
        <v>10</v>
      </c>
      <c r="B293" s="417"/>
      <c r="C293" s="419" t="s">
        <v>1190</v>
      </c>
      <c r="D293" s="419"/>
      <c r="E293" s="415" t="s">
        <v>710</v>
      </c>
      <c r="F293" s="416">
        <v>21</v>
      </c>
      <c r="G293" s="386"/>
      <c r="H293" s="266"/>
      <c r="I293" s="386"/>
    </row>
    <row r="294" s="286" customFormat="1" customHeight="1" spans="1:9">
      <c r="A294" s="267">
        <v>11</v>
      </c>
      <c r="B294" s="417"/>
      <c r="C294" s="419" t="s">
        <v>1191</v>
      </c>
      <c r="D294" s="419"/>
      <c r="E294" s="415" t="s">
        <v>710</v>
      </c>
      <c r="F294" s="416">
        <v>11</v>
      </c>
      <c r="G294" s="386"/>
      <c r="H294" s="266"/>
      <c r="I294" s="386"/>
    </row>
    <row r="295" s="286" customFormat="1" customHeight="1" spans="1:9">
      <c r="A295" s="267">
        <v>12</v>
      </c>
      <c r="B295" s="417" t="s">
        <v>1192</v>
      </c>
      <c r="C295" s="419" t="s">
        <v>492</v>
      </c>
      <c r="D295" s="419"/>
      <c r="E295" s="415" t="s">
        <v>703</v>
      </c>
      <c r="F295" s="420">
        <v>0.29</v>
      </c>
      <c r="G295" s="386"/>
      <c r="H295" s="266"/>
      <c r="I295" s="266"/>
    </row>
    <row r="296" s="286" customFormat="1" customHeight="1" spans="1:9">
      <c r="A296" s="267">
        <v>0</v>
      </c>
      <c r="B296" s="417" t="s">
        <v>489</v>
      </c>
      <c r="C296" s="419" t="s">
        <v>1193</v>
      </c>
      <c r="D296" s="419"/>
      <c r="E296" s="415" t="s">
        <v>132</v>
      </c>
      <c r="F296" s="415">
        <v>30</v>
      </c>
      <c r="G296" s="386"/>
      <c r="H296" s="266"/>
      <c r="I296" s="386"/>
    </row>
    <row r="297" s="286" customFormat="1" customHeight="1" spans="1:9">
      <c r="A297" s="267">
        <v>0</v>
      </c>
      <c r="B297" s="417" t="s">
        <v>489</v>
      </c>
      <c r="C297" s="419" t="s">
        <v>1194</v>
      </c>
      <c r="D297" s="419"/>
      <c r="E297" s="415" t="s">
        <v>132</v>
      </c>
      <c r="F297" s="415">
        <v>12</v>
      </c>
      <c r="G297" s="386"/>
      <c r="H297" s="266"/>
      <c r="I297" s="386"/>
    </row>
    <row r="298" s="286" customFormat="1" customHeight="1" spans="1:9">
      <c r="A298" s="267">
        <v>0</v>
      </c>
      <c r="B298" s="417" t="s">
        <v>489</v>
      </c>
      <c r="C298" s="419" t="s">
        <v>1195</v>
      </c>
      <c r="D298" s="419"/>
      <c r="E298" s="415" t="s">
        <v>132</v>
      </c>
      <c r="F298" s="416">
        <v>12</v>
      </c>
      <c r="G298" s="386"/>
      <c r="H298" s="266"/>
      <c r="I298" s="386"/>
    </row>
    <row r="299" s="285" customFormat="1" customHeight="1" spans="1:9">
      <c r="A299" s="267">
        <v>13</v>
      </c>
      <c r="B299" s="422" t="s">
        <v>667</v>
      </c>
      <c r="C299" s="423" t="s">
        <v>1196</v>
      </c>
      <c r="D299" s="423"/>
      <c r="E299" s="424" t="s">
        <v>497</v>
      </c>
      <c r="F299" s="424">
        <v>1.6</v>
      </c>
      <c r="G299" s="296"/>
      <c r="H299" s="297"/>
      <c r="I299" s="297"/>
    </row>
    <row r="300" s="285" customFormat="1" customHeight="1" spans="1:9">
      <c r="A300" s="267">
        <v>0</v>
      </c>
      <c r="B300" s="422" t="s">
        <v>489</v>
      </c>
      <c r="C300" s="423" t="s">
        <v>1197</v>
      </c>
      <c r="D300" s="423"/>
      <c r="E300" s="424" t="s">
        <v>132</v>
      </c>
      <c r="F300" s="424">
        <v>1624</v>
      </c>
      <c r="G300" s="296"/>
      <c r="H300" s="297"/>
      <c r="I300" s="297"/>
    </row>
    <row r="301" s="285" customFormat="1" customHeight="1" spans="1:9">
      <c r="A301" s="267">
        <v>14</v>
      </c>
      <c r="B301" s="422" t="s">
        <v>667</v>
      </c>
      <c r="C301" s="423" t="s">
        <v>1196</v>
      </c>
      <c r="D301" s="423"/>
      <c r="E301" s="424" t="s">
        <v>497</v>
      </c>
      <c r="F301" s="424">
        <v>30</v>
      </c>
      <c r="G301" s="296"/>
      <c r="H301" s="297"/>
      <c r="I301" s="297"/>
    </row>
    <row r="302" s="285" customFormat="1" customHeight="1" spans="1:9">
      <c r="A302" s="267">
        <v>0</v>
      </c>
      <c r="B302" s="422" t="s">
        <v>489</v>
      </c>
      <c r="C302" s="423" t="s">
        <v>1198</v>
      </c>
      <c r="D302" s="423"/>
      <c r="E302" s="424" t="s">
        <v>132</v>
      </c>
      <c r="F302" s="424">
        <v>30450</v>
      </c>
      <c r="G302" s="296"/>
      <c r="H302" s="297"/>
      <c r="I302" s="297"/>
    </row>
    <row r="303" s="285" customFormat="1" customHeight="1" spans="1:9">
      <c r="A303" s="267">
        <v>15</v>
      </c>
      <c r="B303" s="422" t="s">
        <v>667</v>
      </c>
      <c r="C303" s="423" t="s">
        <v>1199</v>
      </c>
      <c r="D303" s="423"/>
      <c r="E303" s="424" t="s">
        <v>497</v>
      </c>
      <c r="F303" s="424">
        <v>3.5</v>
      </c>
      <c r="G303" s="296"/>
      <c r="H303" s="297"/>
      <c r="I303" s="297"/>
    </row>
    <row r="304" s="285" customFormat="1" customHeight="1" spans="1:9">
      <c r="A304" s="267">
        <v>0</v>
      </c>
      <c r="B304" s="422" t="s">
        <v>489</v>
      </c>
      <c r="C304" s="423" t="s">
        <v>1197</v>
      </c>
      <c r="D304" s="423"/>
      <c r="E304" s="424" t="s">
        <v>132</v>
      </c>
      <c r="F304" s="424">
        <v>3552.5</v>
      </c>
      <c r="G304" s="296"/>
      <c r="H304" s="297"/>
      <c r="I304" s="297"/>
    </row>
    <row r="305" s="285" customFormat="1" customHeight="1" spans="1:9">
      <c r="A305" s="267">
        <v>16</v>
      </c>
      <c r="B305" s="422" t="s">
        <v>667</v>
      </c>
      <c r="C305" s="423" t="s">
        <v>1199</v>
      </c>
      <c r="D305" s="423"/>
      <c r="E305" s="424" t="s">
        <v>497</v>
      </c>
      <c r="F305" s="424">
        <v>0.6</v>
      </c>
      <c r="G305" s="296"/>
      <c r="H305" s="297"/>
      <c r="I305" s="297"/>
    </row>
    <row r="306" s="285" customFormat="1" customHeight="1" spans="1:9">
      <c r="A306" s="267">
        <v>0</v>
      </c>
      <c r="B306" s="422" t="s">
        <v>489</v>
      </c>
      <c r="C306" s="423" t="s">
        <v>1198</v>
      </c>
      <c r="D306" s="423"/>
      <c r="E306" s="424" t="s">
        <v>132</v>
      </c>
      <c r="F306" s="424">
        <v>609</v>
      </c>
      <c r="G306" s="296"/>
      <c r="H306" s="297"/>
      <c r="I306" s="297"/>
    </row>
    <row r="307" s="285" customFormat="1" customHeight="1" spans="1:9">
      <c r="A307" s="267">
        <v>17</v>
      </c>
      <c r="B307" s="422" t="s">
        <v>1203</v>
      </c>
      <c r="C307" s="423" t="s">
        <v>1204</v>
      </c>
      <c r="D307" s="423"/>
      <c r="E307" s="424" t="s">
        <v>497</v>
      </c>
      <c r="F307" s="424">
        <v>0.3</v>
      </c>
      <c r="G307" s="296"/>
      <c r="H307" s="297"/>
      <c r="I307" s="297"/>
    </row>
    <row r="308" s="285" customFormat="1" customHeight="1" spans="1:9">
      <c r="A308" s="267">
        <v>0</v>
      </c>
      <c r="B308" s="422" t="s">
        <v>489</v>
      </c>
      <c r="C308" s="423" t="s">
        <v>1205</v>
      </c>
      <c r="D308" s="423"/>
      <c r="E308" s="424" t="s">
        <v>132</v>
      </c>
      <c r="F308" s="424">
        <v>304.5</v>
      </c>
      <c r="G308" s="296"/>
      <c r="H308" s="297"/>
      <c r="I308" s="297"/>
    </row>
    <row r="309" s="285" customFormat="1" customHeight="1" spans="1:9">
      <c r="A309" s="267">
        <v>18</v>
      </c>
      <c r="B309" s="422" t="s">
        <v>1203</v>
      </c>
      <c r="C309" s="423" t="s">
        <v>1204</v>
      </c>
      <c r="D309" s="423"/>
      <c r="E309" s="424" t="s">
        <v>497</v>
      </c>
      <c r="F309" s="424">
        <v>0.2</v>
      </c>
      <c r="G309" s="296"/>
      <c r="H309" s="297"/>
      <c r="I309" s="297"/>
    </row>
    <row r="310" s="285" customFormat="1" customHeight="1" spans="1:9">
      <c r="A310" s="267">
        <v>0</v>
      </c>
      <c r="B310" s="422" t="s">
        <v>489</v>
      </c>
      <c r="C310" s="423" t="s">
        <v>1206</v>
      </c>
      <c r="D310" s="423"/>
      <c r="E310" s="424" t="s">
        <v>132</v>
      </c>
      <c r="F310" s="424">
        <v>203</v>
      </c>
      <c r="G310" s="296"/>
      <c r="H310" s="297"/>
      <c r="I310" s="297"/>
    </row>
    <row r="311" s="381" customFormat="1" customHeight="1" spans="1:9">
      <c r="A311" s="428" t="s">
        <v>574</v>
      </c>
      <c r="B311" s="428"/>
      <c r="C311" s="429" t="s">
        <v>575</v>
      </c>
      <c r="D311" s="429"/>
      <c r="E311" s="429"/>
      <c r="F311" s="430"/>
      <c r="G311" s="430"/>
      <c r="H311" s="430"/>
      <c r="I311" s="430"/>
    </row>
    <row r="312" s="286" customFormat="1" customHeight="1" spans="1:9">
      <c r="A312" s="267">
        <v>0</v>
      </c>
      <c r="B312" s="417"/>
      <c r="C312" s="426" t="s">
        <v>1128</v>
      </c>
      <c r="D312" s="426"/>
      <c r="E312" s="415"/>
      <c r="F312" s="416"/>
      <c r="G312" s="386"/>
      <c r="H312" s="266"/>
      <c r="I312" s="386"/>
    </row>
    <row r="313" s="286" customFormat="1" customHeight="1" spans="1:9">
      <c r="A313" s="267">
        <v>1</v>
      </c>
      <c r="B313" s="417" t="s">
        <v>1171</v>
      </c>
      <c r="C313" s="419" t="s">
        <v>1172</v>
      </c>
      <c r="D313" s="419"/>
      <c r="E313" s="415" t="s">
        <v>551</v>
      </c>
      <c r="F313" s="416">
        <v>4.8</v>
      </c>
      <c r="G313" s="386"/>
      <c r="H313" s="266"/>
      <c r="I313" s="425"/>
    </row>
    <row r="314" s="286" customFormat="1" customHeight="1" spans="1:9">
      <c r="A314" s="267">
        <v>2</v>
      </c>
      <c r="B314" s="417" t="s">
        <v>1173</v>
      </c>
      <c r="C314" s="419" t="s">
        <v>1217</v>
      </c>
      <c r="D314" s="419"/>
      <c r="E314" s="415" t="s">
        <v>710</v>
      </c>
      <c r="F314" s="416">
        <v>1</v>
      </c>
      <c r="G314" s="386"/>
      <c r="H314" s="266"/>
      <c r="I314" s="425"/>
    </row>
    <row r="315" s="286" customFormat="1" customHeight="1" spans="1:9">
      <c r="A315" s="267">
        <v>3</v>
      </c>
      <c r="B315" s="417" t="s">
        <v>1173</v>
      </c>
      <c r="C315" s="419" t="s">
        <v>1218</v>
      </c>
      <c r="D315" s="419"/>
      <c r="E315" s="415" t="s">
        <v>710</v>
      </c>
      <c r="F315" s="416">
        <v>1</v>
      </c>
      <c r="G315" s="386"/>
      <c r="H315" s="266"/>
      <c r="I315" s="425"/>
    </row>
    <row r="316" s="286" customFormat="1" customHeight="1" spans="1:9">
      <c r="A316" s="267">
        <v>4</v>
      </c>
      <c r="B316" s="417" t="s">
        <v>1181</v>
      </c>
      <c r="C316" s="419" t="s">
        <v>1182</v>
      </c>
      <c r="D316" s="419"/>
      <c r="E316" s="415" t="s">
        <v>703</v>
      </c>
      <c r="F316" s="420">
        <v>0.32</v>
      </c>
      <c r="G316" s="386"/>
      <c r="H316" s="266"/>
      <c r="I316" s="425"/>
    </row>
    <row r="317" s="286" customFormat="1" customHeight="1" spans="1:9">
      <c r="A317" s="267">
        <v>0</v>
      </c>
      <c r="B317" s="417" t="s">
        <v>489</v>
      </c>
      <c r="C317" s="419" t="s">
        <v>1211</v>
      </c>
      <c r="D317" s="419"/>
      <c r="E317" s="415" t="s">
        <v>490</v>
      </c>
      <c r="F317" s="416">
        <v>30</v>
      </c>
      <c r="G317" s="386"/>
      <c r="H317" s="266"/>
      <c r="I317" s="386"/>
    </row>
    <row r="318" s="286" customFormat="1" customHeight="1" spans="1:9">
      <c r="A318" s="267">
        <v>5</v>
      </c>
      <c r="B318" s="417" t="s">
        <v>698</v>
      </c>
      <c r="C318" s="419" t="s">
        <v>805</v>
      </c>
      <c r="D318" s="419"/>
      <c r="E318" s="415" t="s">
        <v>700</v>
      </c>
      <c r="F318" s="415">
        <v>1.5</v>
      </c>
      <c r="G318" s="421"/>
      <c r="H318" s="266"/>
      <c r="I318" s="386"/>
    </row>
    <row r="319" s="286" customFormat="1" customHeight="1" spans="1:9">
      <c r="A319" s="267">
        <v>0</v>
      </c>
      <c r="B319" s="417" t="s">
        <v>489</v>
      </c>
      <c r="C319" s="419" t="s">
        <v>1189</v>
      </c>
      <c r="D319" s="419"/>
      <c r="E319" s="415" t="s">
        <v>556</v>
      </c>
      <c r="F319" s="415">
        <v>15</v>
      </c>
      <c r="G319" s="421"/>
      <c r="H319" s="266"/>
      <c r="I319" s="386"/>
    </row>
    <row r="320" s="286" customFormat="1" customHeight="1" spans="1:9">
      <c r="A320" s="267">
        <v>6</v>
      </c>
      <c r="B320" s="417"/>
      <c r="C320" s="419" t="s">
        <v>1190</v>
      </c>
      <c r="D320" s="419"/>
      <c r="E320" s="415" t="s">
        <v>710</v>
      </c>
      <c r="F320" s="416">
        <v>8</v>
      </c>
      <c r="G320" s="386"/>
      <c r="H320" s="266"/>
      <c r="I320" s="386"/>
    </row>
    <row r="321" s="286" customFormat="1" customHeight="1" spans="1:9">
      <c r="A321" s="267">
        <v>7</v>
      </c>
      <c r="B321" s="417"/>
      <c r="C321" s="419" t="s">
        <v>1191</v>
      </c>
      <c r="D321" s="419"/>
      <c r="E321" s="415" t="s">
        <v>710</v>
      </c>
      <c r="F321" s="416">
        <v>7</v>
      </c>
      <c r="G321" s="386"/>
      <c r="H321" s="266"/>
      <c r="I321" s="386"/>
    </row>
    <row r="322" s="286" customFormat="1" customHeight="1" spans="1:9">
      <c r="A322" s="267">
        <v>8</v>
      </c>
      <c r="B322" s="417" t="s">
        <v>1192</v>
      </c>
      <c r="C322" s="419" t="s">
        <v>492</v>
      </c>
      <c r="D322" s="419"/>
      <c r="E322" s="415" t="s">
        <v>703</v>
      </c>
      <c r="F322" s="420">
        <v>0.33</v>
      </c>
      <c r="G322" s="386"/>
      <c r="H322" s="266"/>
      <c r="I322" s="266"/>
    </row>
    <row r="323" s="286" customFormat="1" customHeight="1" spans="1:9">
      <c r="A323" s="267">
        <v>0</v>
      </c>
      <c r="B323" s="417" t="s">
        <v>489</v>
      </c>
      <c r="C323" s="419" t="s">
        <v>1193</v>
      </c>
      <c r="D323" s="419"/>
      <c r="E323" s="415" t="s">
        <v>132</v>
      </c>
      <c r="F323" s="415">
        <v>60</v>
      </c>
      <c r="G323" s="386"/>
      <c r="H323" s="266"/>
      <c r="I323" s="386"/>
    </row>
    <row r="324" s="286" customFormat="1" customHeight="1" spans="1:9">
      <c r="A324" s="267">
        <v>0</v>
      </c>
      <c r="B324" s="417" t="s">
        <v>489</v>
      </c>
      <c r="C324" s="419" t="s">
        <v>1194</v>
      </c>
      <c r="D324" s="419"/>
      <c r="E324" s="415" t="s">
        <v>132</v>
      </c>
      <c r="F324" s="415">
        <v>6</v>
      </c>
      <c r="G324" s="386"/>
      <c r="H324" s="266"/>
      <c r="I324" s="386"/>
    </row>
    <row r="325" s="286" customFormat="1" customHeight="1" spans="1:9">
      <c r="A325" s="267">
        <v>0</v>
      </c>
      <c r="B325" s="417" t="s">
        <v>489</v>
      </c>
      <c r="C325" s="419" t="s">
        <v>1195</v>
      </c>
      <c r="D325" s="419"/>
      <c r="E325" s="415" t="s">
        <v>132</v>
      </c>
      <c r="F325" s="416">
        <v>6</v>
      </c>
      <c r="G325" s="386"/>
      <c r="H325" s="266"/>
      <c r="I325" s="386"/>
    </row>
    <row r="326" s="285" customFormat="1" customHeight="1" spans="1:9">
      <c r="A326" s="267">
        <v>9</v>
      </c>
      <c r="B326" s="422" t="s">
        <v>667</v>
      </c>
      <c r="C326" s="423" t="s">
        <v>1196</v>
      </c>
      <c r="D326" s="423"/>
      <c r="E326" s="424" t="s">
        <v>497</v>
      </c>
      <c r="F326" s="424">
        <v>1.4</v>
      </c>
      <c r="G326" s="296"/>
      <c r="H326" s="297"/>
      <c r="I326" s="297"/>
    </row>
    <row r="327" s="285" customFormat="1" customHeight="1" spans="1:9">
      <c r="A327" s="267">
        <v>0</v>
      </c>
      <c r="B327" s="422" t="s">
        <v>489</v>
      </c>
      <c r="C327" s="423" t="s">
        <v>1198</v>
      </c>
      <c r="D327" s="423"/>
      <c r="E327" s="424" t="s">
        <v>132</v>
      </c>
      <c r="F327" s="424">
        <v>1421</v>
      </c>
      <c r="G327" s="296"/>
      <c r="H327" s="297"/>
      <c r="I327" s="297"/>
    </row>
    <row r="328" s="285" customFormat="1" customHeight="1" spans="1:9">
      <c r="A328" s="267">
        <v>10</v>
      </c>
      <c r="B328" s="422" t="s">
        <v>667</v>
      </c>
      <c r="C328" s="423" t="s">
        <v>1199</v>
      </c>
      <c r="D328" s="423"/>
      <c r="E328" s="424" t="s">
        <v>497</v>
      </c>
      <c r="F328" s="424">
        <v>1.4</v>
      </c>
      <c r="G328" s="296"/>
      <c r="H328" s="297"/>
      <c r="I328" s="297"/>
    </row>
    <row r="329" s="285" customFormat="1" customHeight="1" spans="1:9">
      <c r="A329" s="267">
        <v>0</v>
      </c>
      <c r="B329" s="422" t="s">
        <v>489</v>
      </c>
      <c r="C329" s="423" t="s">
        <v>1197</v>
      </c>
      <c r="D329" s="423"/>
      <c r="E329" s="424" t="s">
        <v>132</v>
      </c>
      <c r="F329" s="424">
        <v>1421</v>
      </c>
      <c r="G329" s="296"/>
      <c r="H329" s="297"/>
      <c r="I329" s="297"/>
    </row>
    <row r="330" s="285" customFormat="1" customHeight="1" spans="1:9">
      <c r="A330" s="267">
        <v>11</v>
      </c>
      <c r="B330" s="422" t="s">
        <v>667</v>
      </c>
      <c r="C330" s="423" t="s">
        <v>1199</v>
      </c>
      <c r="D330" s="423"/>
      <c r="E330" s="424" t="s">
        <v>497</v>
      </c>
      <c r="F330" s="424">
        <v>0.2</v>
      </c>
      <c r="G330" s="296"/>
      <c r="H330" s="297"/>
      <c r="I330" s="297"/>
    </row>
    <row r="331" s="285" customFormat="1" customHeight="1" spans="1:9">
      <c r="A331" s="267">
        <v>0</v>
      </c>
      <c r="B331" s="422" t="s">
        <v>489</v>
      </c>
      <c r="C331" s="423" t="s">
        <v>1198</v>
      </c>
      <c r="D331" s="423"/>
      <c r="E331" s="424" t="s">
        <v>132</v>
      </c>
      <c r="F331" s="424">
        <v>203</v>
      </c>
      <c r="G331" s="296"/>
      <c r="H331" s="297"/>
      <c r="I331" s="297"/>
    </row>
    <row r="332" s="381" customFormat="1" customHeight="1" spans="1:9">
      <c r="A332" s="428" t="s">
        <v>574</v>
      </c>
      <c r="B332" s="428"/>
      <c r="C332" s="429" t="s">
        <v>575</v>
      </c>
      <c r="D332" s="429"/>
      <c r="E332" s="429"/>
      <c r="F332" s="430"/>
      <c r="G332" s="430"/>
      <c r="H332" s="430"/>
      <c r="I332" s="430"/>
    </row>
    <row r="333" s="286" customFormat="1" customHeight="1" spans="1:9">
      <c r="A333" s="267">
        <v>0</v>
      </c>
      <c r="B333" s="417"/>
      <c r="C333" s="426" t="s">
        <v>1132</v>
      </c>
      <c r="D333" s="426"/>
      <c r="E333" s="415"/>
      <c r="F333" s="416"/>
      <c r="G333" s="386"/>
      <c r="H333" s="266"/>
      <c r="I333" s="386"/>
    </row>
    <row r="334" s="286" customFormat="1" customHeight="1" spans="1:9">
      <c r="A334" s="267">
        <v>1</v>
      </c>
      <c r="B334" s="417" t="s">
        <v>1171</v>
      </c>
      <c r="C334" s="419" t="s">
        <v>1172</v>
      </c>
      <c r="D334" s="419"/>
      <c r="E334" s="415" t="s">
        <v>551</v>
      </c>
      <c r="F334" s="416">
        <v>5.4</v>
      </c>
      <c r="G334" s="386"/>
      <c r="H334" s="266"/>
      <c r="I334" s="425"/>
    </row>
    <row r="335" s="286" customFormat="1" customHeight="1" spans="1:9">
      <c r="A335" s="267">
        <v>2</v>
      </c>
      <c r="B335" s="417" t="s">
        <v>1171</v>
      </c>
      <c r="C335" s="419" t="s">
        <v>1216</v>
      </c>
      <c r="D335" s="419"/>
      <c r="E335" s="415" t="s">
        <v>551</v>
      </c>
      <c r="F335" s="416">
        <v>1.2</v>
      </c>
      <c r="G335" s="386"/>
      <c r="H335" s="266"/>
      <c r="I335" s="425"/>
    </row>
    <row r="336" s="286" customFormat="1" customHeight="1" spans="1:9">
      <c r="A336" s="267">
        <v>3</v>
      </c>
      <c r="B336" s="417" t="s">
        <v>1173</v>
      </c>
      <c r="C336" s="419" t="s">
        <v>1217</v>
      </c>
      <c r="D336" s="419"/>
      <c r="E336" s="415" t="s">
        <v>710</v>
      </c>
      <c r="F336" s="416">
        <v>1</v>
      </c>
      <c r="G336" s="386"/>
      <c r="H336" s="266"/>
      <c r="I336" s="425"/>
    </row>
    <row r="337" s="286" customFormat="1" customHeight="1" spans="1:9">
      <c r="A337" s="267">
        <v>4</v>
      </c>
      <c r="B337" s="417" t="s">
        <v>1173</v>
      </c>
      <c r="C337" s="419" t="s">
        <v>1218</v>
      </c>
      <c r="D337" s="419"/>
      <c r="E337" s="415" t="s">
        <v>710</v>
      </c>
      <c r="F337" s="416">
        <v>9</v>
      </c>
      <c r="G337" s="386"/>
      <c r="H337" s="266"/>
      <c r="I337" s="425"/>
    </row>
    <row r="338" s="286" customFormat="1" customHeight="1" spans="1:9">
      <c r="A338" s="267">
        <v>5</v>
      </c>
      <c r="B338" s="417" t="s">
        <v>1181</v>
      </c>
      <c r="C338" s="419" t="s">
        <v>1182</v>
      </c>
      <c r="D338" s="419"/>
      <c r="E338" s="415" t="s">
        <v>703</v>
      </c>
      <c r="F338" s="420">
        <v>0.65</v>
      </c>
      <c r="G338" s="386"/>
      <c r="H338" s="266"/>
      <c r="I338" s="425"/>
    </row>
    <row r="339" s="286" customFormat="1" customHeight="1" spans="1:9">
      <c r="A339" s="267">
        <v>0</v>
      </c>
      <c r="B339" s="417" t="s">
        <v>489</v>
      </c>
      <c r="C339" s="419" t="s">
        <v>1211</v>
      </c>
      <c r="D339" s="419"/>
      <c r="E339" s="415" t="s">
        <v>490</v>
      </c>
      <c r="F339" s="416">
        <v>60</v>
      </c>
      <c r="G339" s="386"/>
      <c r="H339" s="266"/>
      <c r="I339" s="386"/>
    </row>
    <row r="340" s="286" customFormat="1" customHeight="1" spans="1:9">
      <c r="A340" s="267">
        <v>6</v>
      </c>
      <c r="B340" s="417" t="s">
        <v>698</v>
      </c>
      <c r="C340" s="419" t="s">
        <v>805</v>
      </c>
      <c r="D340" s="419"/>
      <c r="E340" s="415" t="s">
        <v>700</v>
      </c>
      <c r="F340" s="415">
        <v>1.7</v>
      </c>
      <c r="G340" s="421"/>
      <c r="H340" s="266"/>
      <c r="I340" s="386"/>
    </row>
    <row r="341" s="286" customFormat="1" customHeight="1" spans="1:9">
      <c r="A341" s="267">
        <v>0</v>
      </c>
      <c r="B341" s="417" t="s">
        <v>489</v>
      </c>
      <c r="C341" s="419" t="s">
        <v>1189</v>
      </c>
      <c r="D341" s="419"/>
      <c r="E341" s="415" t="s">
        <v>556</v>
      </c>
      <c r="F341" s="415">
        <v>17</v>
      </c>
      <c r="G341" s="421"/>
      <c r="H341" s="266"/>
      <c r="I341" s="386"/>
    </row>
    <row r="342" s="286" customFormat="1" customHeight="1" spans="1:9">
      <c r="A342" s="267">
        <v>6</v>
      </c>
      <c r="B342" s="417"/>
      <c r="C342" s="419" t="s">
        <v>1190</v>
      </c>
      <c r="D342" s="419"/>
      <c r="E342" s="415" t="s">
        <v>710</v>
      </c>
      <c r="F342" s="416">
        <v>12</v>
      </c>
      <c r="G342" s="386"/>
      <c r="H342" s="266"/>
      <c r="I342" s="386"/>
    </row>
    <row r="343" s="286" customFormat="1" customHeight="1" spans="1:9">
      <c r="A343" s="267">
        <v>7</v>
      </c>
      <c r="B343" s="417"/>
      <c r="C343" s="419" t="s">
        <v>1191</v>
      </c>
      <c r="D343" s="419"/>
      <c r="E343" s="415" t="s">
        <v>710</v>
      </c>
      <c r="F343" s="416">
        <v>5</v>
      </c>
      <c r="G343" s="386"/>
      <c r="H343" s="266"/>
      <c r="I343" s="386"/>
    </row>
    <row r="344" s="286" customFormat="1" customHeight="1" spans="1:9">
      <c r="A344" s="267">
        <v>8</v>
      </c>
      <c r="B344" s="417" t="s">
        <v>1192</v>
      </c>
      <c r="C344" s="419" t="s">
        <v>492</v>
      </c>
      <c r="D344" s="419"/>
      <c r="E344" s="415" t="s">
        <v>703</v>
      </c>
      <c r="F344" s="420">
        <v>0.4</v>
      </c>
      <c r="G344" s="386"/>
      <c r="H344" s="266"/>
      <c r="I344" s="266"/>
    </row>
    <row r="345" s="286" customFormat="1" customHeight="1" spans="1:9">
      <c r="A345" s="267">
        <v>0</v>
      </c>
      <c r="B345" s="417" t="s">
        <v>489</v>
      </c>
      <c r="C345" s="419" t="s">
        <v>1193</v>
      </c>
      <c r="D345" s="419"/>
      <c r="E345" s="415" t="s">
        <v>132</v>
      </c>
      <c r="F345" s="415">
        <v>60</v>
      </c>
      <c r="G345" s="386"/>
      <c r="H345" s="266"/>
      <c r="I345" s="386"/>
    </row>
    <row r="346" s="286" customFormat="1" customHeight="1" spans="1:9">
      <c r="A346" s="267">
        <v>0</v>
      </c>
      <c r="B346" s="417" t="s">
        <v>489</v>
      </c>
      <c r="C346" s="419" t="s">
        <v>1194</v>
      </c>
      <c r="D346" s="419"/>
      <c r="E346" s="415" t="s">
        <v>132</v>
      </c>
      <c r="F346" s="415">
        <v>6</v>
      </c>
      <c r="G346" s="386"/>
      <c r="H346" s="266"/>
      <c r="I346" s="386"/>
    </row>
    <row r="347" s="286" customFormat="1" customHeight="1" spans="1:9">
      <c r="A347" s="267">
        <v>0</v>
      </c>
      <c r="B347" s="417" t="s">
        <v>489</v>
      </c>
      <c r="C347" s="419" t="s">
        <v>1195</v>
      </c>
      <c r="D347" s="419"/>
      <c r="E347" s="415" t="s">
        <v>132</v>
      </c>
      <c r="F347" s="416">
        <v>18</v>
      </c>
      <c r="G347" s="386"/>
      <c r="H347" s="266"/>
      <c r="I347" s="386"/>
    </row>
    <row r="348" s="285" customFormat="1" customHeight="1" spans="1:9">
      <c r="A348" s="267">
        <v>9</v>
      </c>
      <c r="B348" s="422" t="s">
        <v>667</v>
      </c>
      <c r="C348" s="423" t="s">
        <v>1196</v>
      </c>
      <c r="D348" s="423"/>
      <c r="E348" s="424" t="s">
        <v>497</v>
      </c>
      <c r="F348" s="424">
        <v>2.1</v>
      </c>
      <c r="G348" s="296"/>
      <c r="H348" s="297"/>
      <c r="I348" s="297"/>
    </row>
    <row r="349" s="285" customFormat="1" customHeight="1" spans="1:9">
      <c r="A349" s="267">
        <v>0</v>
      </c>
      <c r="B349" s="422" t="s">
        <v>489</v>
      </c>
      <c r="C349" s="423" t="s">
        <v>1198</v>
      </c>
      <c r="D349" s="423"/>
      <c r="E349" s="424" t="s">
        <v>132</v>
      </c>
      <c r="F349" s="424">
        <v>2131.5</v>
      </c>
      <c r="G349" s="296"/>
      <c r="H349" s="297"/>
      <c r="I349" s="297"/>
    </row>
    <row r="350" s="285" customFormat="1" customHeight="1" spans="1:9">
      <c r="A350" s="267">
        <v>10</v>
      </c>
      <c r="B350" s="422" t="s">
        <v>667</v>
      </c>
      <c r="C350" s="423" t="s">
        <v>1199</v>
      </c>
      <c r="D350" s="423"/>
      <c r="E350" s="424" t="s">
        <v>497</v>
      </c>
      <c r="F350" s="424">
        <v>4.2</v>
      </c>
      <c r="G350" s="296"/>
      <c r="H350" s="297"/>
      <c r="I350" s="297"/>
    </row>
    <row r="351" s="285" customFormat="1" customHeight="1" spans="1:9">
      <c r="A351" s="267">
        <v>0</v>
      </c>
      <c r="B351" s="422" t="s">
        <v>489</v>
      </c>
      <c r="C351" s="423" t="s">
        <v>1197</v>
      </c>
      <c r="D351" s="423"/>
      <c r="E351" s="424" t="s">
        <v>132</v>
      </c>
      <c r="F351" s="424">
        <v>4263</v>
      </c>
      <c r="G351" s="296"/>
      <c r="H351" s="297"/>
      <c r="I351" s="297"/>
    </row>
    <row r="352" s="285" customFormat="1" customHeight="1" spans="1:9">
      <c r="A352" s="267">
        <v>11</v>
      </c>
      <c r="B352" s="422" t="s">
        <v>667</v>
      </c>
      <c r="C352" s="423" t="s">
        <v>1199</v>
      </c>
      <c r="D352" s="423"/>
      <c r="E352" s="424" t="s">
        <v>497</v>
      </c>
      <c r="F352" s="424">
        <v>0.9</v>
      </c>
      <c r="G352" s="296"/>
      <c r="H352" s="297"/>
      <c r="I352" s="297"/>
    </row>
    <row r="353" s="285" customFormat="1" customHeight="1" spans="1:9">
      <c r="A353" s="267">
        <v>0</v>
      </c>
      <c r="B353" s="422" t="s">
        <v>489</v>
      </c>
      <c r="C353" s="423" t="s">
        <v>1198</v>
      </c>
      <c r="D353" s="423"/>
      <c r="E353" s="424" t="s">
        <v>132</v>
      </c>
      <c r="F353" s="424">
        <v>913.5</v>
      </c>
      <c r="G353" s="296"/>
      <c r="H353" s="297"/>
      <c r="I353" s="297"/>
    </row>
    <row r="354" s="381" customFormat="1" customHeight="1" spans="1:9">
      <c r="A354" s="428" t="s">
        <v>574</v>
      </c>
      <c r="B354" s="428"/>
      <c r="C354" s="429" t="s">
        <v>575</v>
      </c>
      <c r="D354" s="429"/>
      <c r="E354" s="429"/>
      <c r="F354" s="430"/>
      <c r="G354" s="430"/>
      <c r="H354" s="430"/>
      <c r="I354" s="430"/>
    </row>
    <row r="355" s="286" customFormat="1" customHeight="1" spans="1:9">
      <c r="A355" s="267">
        <v>0</v>
      </c>
      <c r="B355" s="417"/>
      <c r="C355" s="426" t="s">
        <v>1133</v>
      </c>
      <c r="D355" s="426"/>
      <c r="E355" s="415"/>
      <c r="F355" s="416"/>
      <c r="G355" s="386"/>
      <c r="H355" s="266"/>
      <c r="I355" s="386"/>
    </row>
    <row r="356" s="286" customFormat="1" customHeight="1" spans="1:9">
      <c r="A356" s="267">
        <v>1</v>
      </c>
      <c r="B356" s="417" t="s">
        <v>1171</v>
      </c>
      <c r="C356" s="419" t="s">
        <v>1172</v>
      </c>
      <c r="D356" s="419"/>
      <c r="E356" s="415" t="s">
        <v>551</v>
      </c>
      <c r="F356" s="416">
        <v>1.2</v>
      </c>
      <c r="G356" s="386"/>
      <c r="H356" s="266"/>
      <c r="I356" s="425"/>
    </row>
    <row r="357" s="286" customFormat="1" customHeight="1" spans="1:9">
      <c r="A357" s="267">
        <v>2</v>
      </c>
      <c r="B357" s="417" t="s">
        <v>1171</v>
      </c>
      <c r="C357" s="419" t="s">
        <v>1216</v>
      </c>
      <c r="D357" s="419"/>
      <c r="E357" s="415" t="s">
        <v>551</v>
      </c>
      <c r="F357" s="416">
        <v>0.6</v>
      </c>
      <c r="G357" s="386"/>
      <c r="H357" s="266"/>
      <c r="I357" s="425"/>
    </row>
    <row r="358" s="286" customFormat="1" customHeight="1" spans="1:9">
      <c r="A358" s="267">
        <v>3</v>
      </c>
      <c r="B358" s="417" t="s">
        <v>1173</v>
      </c>
      <c r="C358" s="419" t="s">
        <v>1218</v>
      </c>
      <c r="D358" s="419"/>
      <c r="E358" s="415" t="s">
        <v>710</v>
      </c>
      <c r="F358" s="416">
        <v>2</v>
      </c>
      <c r="G358" s="386"/>
      <c r="H358" s="266"/>
      <c r="I358" s="425"/>
    </row>
    <row r="359" s="286" customFormat="1" customHeight="1" spans="1:9">
      <c r="A359" s="267">
        <v>4</v>
      </c>
      <c r="B359" s="417" t="s">
        <v>1171</v>
      </c>
      <c r="C359" s="419" t="s">
        <v>1175</v>
      </c>
      <c r="D359" s="419"/>
      <c r="E359" s="415" t="s">
        <v>551</v>
      </c>
      <c r="F359" s="416">
        <v>0.6</v>
      </c>
      <c r="G359" s="386"/>
      <c r="H359" s="266"/>
      <c r="I359" s="425"/>
    </row>
    <row r="360" s="286" customFormat="1" customHeight="1" spans="1:9">
      <c r="A360" s="267">
        <v>5</v>
      </c>
      <c r="B360" s="417" t="s">
        <v>1173</v>
      </c>
      <c r="C360" s="419" t="s">
        <v>1176</v>
      </c>
      <c r="D360" s="419"/>
      <c r="E360" s="415" t="s">
        <v>710</v>
      </c>
      <c r="F360" s="416">
        <v>4</v>
      </c>
      <c r="G360" s="386"/>
      <c r="H360" s="266"/>
      <c r="I360" s="425"/>
    </row>
    <row r="361" s="286" customFormat="1" customHeight="1" spans="1:9">
      <c r="A361" s="267">
        <v>6</v>
      </c>
      <c r="B361" s="417" t="s">
        <v>1173</v>
      </c>
      <c r="C361" s="419" t="s">
        <v>1177</v>
      </c>
      <c r="D361" s="419"/>
      <c r="E361" s="415" t="s">
        <v>710</v>
      </c>
      <c r="F361" s="416">
        <v>2</v>
      </c>
      <c r="G361" s="386"/>
      <c r="H361" s="266"/>
      <c r="I361" s="425"/>
    </row>
    <row r="362" s="286" customFormat="1" customHeight="1" spans="1:9">
      <c r="A362" s="267">
        <v>7</v>
      </c>
      <c r="B362" s="417" t="s">
        <v>1178</v>
      </c>
      <c r="C362" s="419" t="s">
        <v>1179</v>
      </c>
      <c r="D362" s="419"/>
      <c r="E362" s="415" t="s">
        <v>551</v>
      </c>
      <c r="F362" s="416">
        <v>3</v>
      </c>
      <c r="G362" s="386"/>
      <c r="H362" s="266"/>
      <c r="I362" s="425"/>
    </row>
    <row r="363" s="286" customFormat="1" customHeight="1" spans="1:9">
      <c r="A363" s="267">
        <v>8</v>
      </c>
      <c r="B363" s="417" t="s">
        <v>1178</v>
      </c>
      <c r="C363" s="419" t="s">
        <v>1180</v>
      </c>
      <c r="D363" s="419"/>
      <c r="E363" s="415" t="s">
        <v>551</v>
      </c>
      <c r="F363" s="416">
        <v>1.8</v>
      </c>
      <c r="G363" s="386"/>
      <c r="H363" s="266"/>
      <c r="I363" s="425"/>
    </row>
    <row r="364" s="286" customFormat="1" customHeight="1" spans="1:9">
      <c r="A364" s="267">
        <v>9</v>
      </c>
      <c r="B364" s="417" t="s">
        <v>1181</v>
      </c>
      <c r="C364" s="419" t="s">
        <v>1182</v>
      </c>
      <c r="D364" s="419"/>
      <c r="E364" s="415" t="s">
        <v>703</v>
      </c>
      <c r="F364" s="420">
        <v>8.15</v>
      </c>
      <c r="G364" s="386"/>
      <c r="H364" s="266"/>
      <c r="I364" s="425"/>
    </row>
    <row r="365" s="286" customFormat="1" customHeight="1" spans="1:9">
      <c r="A365" s="267">
        <v>0</v>
      </c>
      <c r="B365" s="417" t="s">
        <v>489</v>
      </c>
      <c r="C365" s="419" t="s">
        <v>1219</v>
      </c>
      <c r="D365" s="419"/>
      <c r="E365" s="415" t="s">
        <v>490</v>
      </c>
      <c r="F365" s="416">
        <v>200</v>
      </c>
      <c r="G365" s="386"/>
      <c r="H365" s="266"/>
      <c r="I365" s="386"/>
    </row>
    <row r="366" s="286" customFormat="1" customHeight="1" spans="1:9">
      <c r="A366" s="267">
        <v>10</v>
      </c>
      <c r="B366" s="417" t="s">
        <v>698</v>
      </c>
      <c r="C366" s="419" t="s">
        <v>805</v>
      </c>
      <c r="D366" s="419"/>
      <c r="E366" s="415" t="s">
        <v>700</v>
      </c>
      <c r="F366" s="415">
        <v>2.6</v>
      </c>
      <c r="G366" s="421"/>
      <c r="H366" s="266"/>
      <c r="I366" s="386"/>
    </row>
    <row r="367" s="286" customFormat="1" customHeight="1" spans="1:9">
      <c r="A367" s="267">
        <v>0</v>
      </c>
      <c r="B367" s="417" t="s">
        <v>489</v>
      </c>
      <c r="C367" s="419" t="s">
        <v>1189</v>
      </c>
      <c r="D367" s="419"/>
      <c r="E367" s="415" t="s">
        <v>556</v>
      </c>
      <c r="F367" s="415">
        <v>26</v>
      </c>
      <c r="G367" s="421"/>
      <c r="H367" s="266"/>
      <c r="I367" s="386"/>
    </row>
    <row r="368" s="286" customFormat="1" customHeight="1" spans="1:9">
      <c r="A368" s="267">
        <v>11</v>
      </c>
      <c r="B368" s="417"/>
      <c r="C368" s="419" t="s">
        <v>1190</v>
      </c>
      <c r="D368" s="419"/>
      <c r="E368" s="415" t="s">
        <v>710</v>
      </c>
      <c r="F368" s="416">
        <v>15</v>
      </c>
      <c r="G368" s="386"/>
      <c r="H368" s="266"/>
      <c r="I368" s="386"/>
    </row>
    <row r="369" s="286" customFormat="1" customHeight="1" spans="1:9">
      <c r="A369" s="267">
        <v>12</v>
      </c>
      <c r="B369" s="417"/>
      <c r="C369" s="419" t="s">
        <v>1191</v>
      </c>
      <c r="D369" s="419"/>
      <c r="E369" s="415" t="s">
        <v>710</v>
      </c>
      <c r="F369" s="416">
        <v>11</v>
      </c>
      <c r="G369" s="386"/>
      <c r="H369" s="266"/>
      <c r="I369" s="386"/>
    </row>
    <row r="370" s="286" customFormat="1" customHeight="1" spans="1:9">
      <c r="A370" s="267">
        <v>13</v>
      </c>
      <c r="B370" s="417" t="s">
        <v>1192</v>
      </c>
      <c r="C370" s="419" t="s">
        <v>492</v>
      </c>
      <c r="D370" s="419"/>
      <c r="E370" s="415" t="s">
        <v>703</v>
      </c>
      <c r="F370" s="420">
        <v>0.36</v>
      </c>
      <c r="G370" s="386"/>
      <c r="H370" s="266"/>
      <c r="I370" s="266"/>
    </row>
    <row r="371" s="286" customFormat="1" customHeight="1" spans="1:9">
      <c r="A371" s="267">
        <v>0</v>
      </c>
      <c r="B371" s="417" t="s">
        <v>489</v>
      </c>
      <c r="C371" s="419" t="s">
        <v>1193</v>
      </c>
      <c r="D371" s="419"/>
      <c r="E371" s="415" t="s">
        <v>132</v>
      </c>
      <c r="F371" s="415">
        <v>60</v>
      </c>
      <c r="G371" s="386"/>
      <c r="H371" s="266"/>
      <c r="I371" s="386"/>
    </row>
    <row r="372" s="286" customFormat="1" customHeight="1" spans="1:9">
      <c r="A372" s="267">
        <v>0</v>
      </c>
      <c r="B372" s="417" t="s">
        <v>489</v>
      </c>
      <c r="C372" s="419" t="s">
        <v>1194</v>
      </c>
      <c r="D372" s="419"/>
      <c r="E372" s="415" t="s">
        <v>132</v>
      </c>
      <c r="F372" s="415">
        <v>6</v>
      </c>
      <c r="G372" s="386"/>
      <c r="H372" s="266"/>
      <c r="I372" s="386"/>
    </row>
    <row r="373" s="286" customFormat="1" customHeight="1" spans="1:9">
      <c r="A373" s="267"/>
      <c r="B373" s="417" t="s">
        <v>489</v>
      </c>
      <c r="C373" s="419" t="s">
        <v>1195</v>
      </c>
      <c r="D373" s="419"/>
      <c r="E373" s="415" t="s">
        <v>132</v>
      </c>
      <c r="F373" s="416">
        <v>12</v>
      </c>
      <c r="G373" s="386"/>
      <c r="H373" s="266"/>
      <c r="I373" s="386"/>
    </row>
    <row r="374" s="285" customFormat="1" customHeight="1" spans="1:9">
      <c r="A374" s="267">
        <v>14</v>
      </c>
      <c r="B374" s="422" t="s">
        <v>667</v>
      </c>
      <c r="C374" s="423" t="s">
        <v>1196</v>
      </c>
      <c r="D374" s="423"/>
      <c r="E374" s="424" t="s">
        <v>497</v>
      </c>
      <c r="F374" s="424">
        <v>1</v>
      </c>
      <c r="G374" s="296"/>
      <c r="H374" s="297"/>
      <c r="I374" s="297"/>
    </row>
    <row r="375" s="285" customFormat="1" customHeight="1" spans="1:9">
      <c r="A375" s="267"/>
      <c r="B375" s="422" t="s">
        <v>489</v>
      </c>
      <c r="C375" s="423" t="s">
        <v>1197</v>
      </c>
      <c r="D375" s="423"/>
      <c r="E375" s="424" t="s">
        <v>132</v>
      </c>
      <c r="F375" s="424">
        <v>1015</v>
      </c>
      <c r="G375" s="296"/>
      <c r="H375" s="297"/>
      <c r="I375" s="297"/>
    </row>
    <row r="376" s="285" customFormat="1" customHeight="1" spans="1:9">
      <c r="A376" s="267">
        <v>15</v>
      </c>
      <c r="B376" s="422" t="s">
        <v>667</v>
      </c>
      <c r="C376" s="423" t="s">
        <v>1196</v>
      </c>
      <c r="D376" s="423"/>
      <c r="E376" s="424" t="s">
        <v>497</v>
      </c>
      <c r="F376" s="424">
        <v>5.5</v>
      </c>
      <c r="G376" s="296"/>
      <c r="H376" s="297"/>
      <c r="I376" s="297"/>
    </row>
    <row r="377" s="285" customFormat="1" customHeight="1" spans="1:9">
      <c r="A377" s="267"/>
      <c r="B377" s="422" t="s">
        <v>489</v>
      </c>
      <c r="C377" s="423" t="s">
        <v>1198</v>
      </c>
      <c r="D377" s="423"/>
      <c r="E377" s="424" t="s">
        <v>132</v>
      </c>
      <c r="F377" s="424">
        <v>5582.5</v>
      </c>
      <c r="G377" s="296"/>
      <c r="H377" s="297"/>
      <c r="I377" s="297"/>
    </row>
    <row r="378" s="285" customFormat="1" customHeight="1" spans="1:9">
      <c r="A378" s="267">
        <v>16</v>
      </c>
      <c r="B378" s="422" t="s">
        <v>667</v>
      </c>
      <c r="C378" s="423" t="s">
        <v>1199</v>
      </c>
      <c r="D378" s="423"/>
      <c r="E378" s="424" t="s">
        <v>497</v>
      </c>
      <c r="F378" s="424">
        <v>5.5</v>
      </c>
      <c r="G378" s="296"/>
      <c r="H378" s="297"/>
      <c r="I378" s="297"/>
    </row>
    <row r="379" s="285" customFormat="1" customHeight="1" spans="1:9">
      <c r="A379" s="267"/>
      <c r="B379" s="422" t="s">
        <v>489</v>
      </c>
      <c r="C379" s="423" t="s">
        <v>1197</v>
      </c>
      <c r="D379" s="423"/>
      <c r="E379" s="424" t="s">
        <v>132</v>
      </c>
      <c r="F379" s="424">
        <v>5582.5</v>
      </c>
      <c r="G379" s="296"/>
      <c r="H379" s="297"/>
      <c r="I379" s="297"/>
    </row>
    <row r="380" s="285" customFormat="1" customHeight="1" spans="1:9">
      <c r="A380" s="267">
        <v>17</v>
      </c>
      <c r="B380" s="422" t="s">
        <v>667</v>
      </c>
      <c r="C380" s="423" t="s">
        <v>1199</v>
      </c>
      <c r="D380" s="423"/>
      <c r="E380" s="424" t="s">
        <v>497</v>
      </c>
      <c r="F380" s="424">
        <v>1</v>
      </c>
      <c r="G380" s="296"/>
      <c r="H380" s="297"/>
      <c r="I380" s="297"/>
    </row>
    <row r="381" s="285" customFormat="1" customHeight="1" spans="1:9">
      <c r="A381" s="267"/>
      <c r="B381" s="422" t="s">
        <v>489</v>
      </c>
      <c r="C381" s="423" t="s">
        <v>1198</v>
      </c>
      <c r="D381" s="423"/>
      <c r="E381" s="424" t="s">
        <v>132</v>
      </c>
      <c r="F381" s="424">
        <v>1015</v>
      </c>
      <c r="G381" s="296"/>
      <c r="H381" s="297"/>
      <c r="I381" s="297"/>
    </row>
    <row r="382" s="285" customFormat="1" customHeight="1" spans="1:9">
      <c r="A382" s="267">
        <v>18</v>
      </c>
      <c r="B382" s="422" t="s">
        <v>1203</v>
      </c>
      <c r="C382" s="423" t="s">
        <v>1204</v>
      </c>
      <c r="D382" s="423"/>
      <c r="E382" s="424" t="s">
        <v>497</v>
      </c>
      <c r="F382" s="424">
        <v>0.3</v>
      </c>
      <c r="G382" s="296"/>
      <c r="H382" s="297"/>
      <c r="I382" s="297"/>
    </row>
    <row r="383" s="285" customFormat="1" customHeight="1" spans="1:9">
      <c r="A383" s="267"/>
      <c r="B383" s="422" t="s">
        <v>489</v>
      </c>
      <c r="C383" s="423" t="s">
        <v>1205</v>
      </c>
      <c r="D383" s="423"/>
      <c r="E383" s="424" t="s">
        <v>132</v>
      </c>
      <c r="F383" s="424">
        <v>304.5</v>
      </c>
      <c r="G383" s="296"/>
      <c r="H383" s="297"/>
      <c r="I383" s="297"/>
    </row>
    <row r="384" s="285" customFormat="1" customHeight="1" spans="1:9">
      <c r="A384" s="267">
        <v>19</v>
      </c>
      <c r="B384" s="422" t="s">
        <v>1203</v>
      </c>
      <c r="C384" s="423" t="s">
        <v>1204</v>
      </c>
      <c r="D384" s="423"/>
      <c r="E384" s="424" t="s">
        <v>497</v>
      </c>
      <c r="F384" s="424">
        <v>0.2</v>
      </c>
      <c r="G384" s="296"/>
      <c r="H384" s="297"/>
      <c r="I384" s="297"/>
    </row>
    <row r="385" s="285" customFormat="1" customHeight="1" spans="1:9">
      <c r="A385" s="267"/>
      <c r="B385" s="422" t="s">
        <v>489</v>
      </c>
      <c r="C385" s="423" t="s">
        <v>1206</v>
      </c>
      <c r="D385" s="423"/>
      <c r="E385" s="424" t="s">
        <v>132</v>
      </c>
      <c r="F385" s="424">
        <v>203</v>
      </c>
      <c r="G385" s="296"/>
      <c r="H385" s="297"/>
      <c r="I385" s="297"/>
    </row>
    <row r="386" s="381" customFormat="1" customHeight="1" spans="1:9">
      <c r="A386" s="428" t="s">
        <v>574</v>
      </c>
      <c r="B386" s="428"/>
      <c r="C386" s="429" t="s">
        <v>575</v>
      </c>
      <c r="D386" s="429"/>
      <c r="E386" s="429"/>
      <c r="F386" s="430"/>
      <c r="G386" s="430"/>
      <c r="H386" s="430"/>
      <c r="I386" s="430"/>
    </row>
    <row r="387" s="286" customFormat="1" customHeight="1" spans="1:9">
      <c r="A387" s="267">
        <v>0</v>
      </c>
      <c r="B387" s="417">
        <v>0</v>
      </c>
      <c r="C387" s="414" t="s">
        <v>84</v>
      </c>
      <c r="D387" s="414"/>
      <c r="E387" s="415"/>
      <c r="F387" s="427"/>
      <c r="G387" s="386"/>
      <c r="H387" s="266"/>
      <c r="I387" s="386"/>
    </row>
    <row r="388" s="286" customFormat="1" customHeight="1" spans="1:9">
      <c r="A388" s="267">
        <v>1</v>
      </c>
      <c r="B388" s="417" t="s">
        <v>1171</v>
      </c>
      <c r="C388" s="419" t="s">
        <v>1172</v>
      </c>
      <c r="D388" s="419"/>
      <c r="E388" s="415" t="s">
        <v>551</v>
      </c>
      <c r="F388" s="416">
        <v>18.6</v>
      </c>
      <c r="G388" s="386"/>
      <c r="H388" s="266"/>
      <c r="I388" s="425"/>
    </row>
    <row r="389" s="286" customFormat="1" customHeight="1" spans="1:9">
      <c r="A389" s="267">
        <v>2</v>
      </c>
      <c r="B389" s="417" t="s">
        <v>1173</v>
      </c>
      <c r="C389" s="419" t="s">
        <v>1174</v>
      </c>
      <c r="D389" s="419"/>
      <c r="E389" s="415" t="s">
        <v>710</v>
      </c>
      <c r="F389" s="416">
        <v>31</v>
      </c>
      <c r="G389" s="386"/>
      <c r="H389" s="266"/>
      <c r="I389" s="425"/>
    </row>
    <row r="390" s="286" customFormat="1" customHeight="1" spans="1:9">
      <c r="A390" s="267">
        <v>3</v>
      </c>
      <c r="B390" s="417" t="s">
        <v>1171</v>
      </c>
      <c r="C390" s="419" t="s">
        <v>1175</v>
      </c>
      <c r="D390" s="419"/>
      <c r="E390" s="415" t="s">
        <v>551</v>
      </c>
      <c r="F390" s="416">
        <v>6.6</v>
      </c>
      <c r="G390" s="386"/>
      <c r="H390" s="266"/>
      <c r="I390" s="425"/>
    </row>
    <row r="391" s="286" customFormat="1" customHeight="1" spans="1:9">
      <c r="A391" s="267">
        <v>4</v>
      </c>
      <c r="B391" s="417" t="s">
        <v>1173</v>
      </c>
      <c r="C391" s="419" t="s">
        <v>1176</v>
      </c>
      <c r="D391" s="419"/>
      <c r="E391" s="415" t="s">
        <v>710</v>
      </c>
      <c r="F391" s="416">
        <v>43</v>
      </c>
      <c r="G391" s="386"/>
      <c r="H391" s="266"/>
      <c r="I391" s="425"/>
    </row>
    <row r="392" s="286" customFormat="1" customHeight="1" spans="1:9">
      <c r="A392" s="267">
        <v>5</v>
      </c>
      <c r="B392" s="417" t="s">
        <v>1173</v>
      </c>
      <c r="C392" s="419" t="s">
        <v>1177</v>
      </c>
      <c r="D392" s="419"/>
      <c r="E392" s="415" t="s">
        <v>710</v>
      </c>
      <c r="F392" s="416">
        <v>2</v>
      </c>
      <c r="G392" s="386"/>
      <c r="H392" s="266"/>
      <c r="I392" s="425"/>
    </row>
    <row r="393" s="286" customFormat="1" customHeight="1" spans="1:9">
      <c r="A393" s="267">
        <v>6</v>
      </c>
      <c r="B393" s="417" t="s">
        <v>1178</v>
      </c>
      <c r="C393" s="419" t="s">
        <v>1179</v>
      </c>
      <c r="D393" s="419"/>
      <c r="E393" s="415" t="s">
        <v>551</v>
      </c>
      <c r="F393" s="416">
        <v>20</v>
      </c>
      <c r="G393" s="386"/>
      <c r="H393" s="266"/>
      <c r="I393" s="425"/>
    </row>
    <row r="394" s="286" customFormat="1" customHeight="1" spans="1:9">
      <c r="A394" s="267">
        <v>7</v>
      </c>
      <c r="B394" s="417" t="s">
        <v>1178</v>
      </c>
      <c r="C394" s="419" t="s">
        <v>1180</v>
      </c>
      <c r="D394" s="419"/>
      <c r="E394" s="415" t="s">
        <v>551</v>
      </c>
      <c r="F394" s="416">
        <v>10.2</v>
      </c>
      <c r="G394" s="386"/>
      <c r="H394" s="266"/>
      <c r="I394" s="425"/>
    </row>
    <row r="395" s="286" customFormat="1" customHeight="1" spans="1:9">
      <c r="A395" s="267">
        <v>8</v>
      </c>
      <c r="B395" s="417" t="s">
        <v>1181</v>
      </c>
      <c r="C395" s="419" t="s">
        <v>1182</v>
      </c>
      <c r="D395" s="419"/>
      <c r="E395" s="415" t="s">
        <v>703</v>
      </c>
      <c r="F395" s="420">
        <v>4.05</v>
      </c>
      <c r="G395" s="386"/>
      <c r="H395" s="266"/>
      <c r="I395" s="425"/>
    </row>
    <row r="396" s="286" customFormat="1" customHeight="1" spans="1:9">
      <c r="A396" s="267">
        <v>0</v>
      </c>
      <c r="B396" s="417" t="s">
        <v>489</v>
      </c>
      <c r="C396" s="419" t="s">
        <v>1222</v>
      </c>
      <c r="D396" s="419"/>
      <c r="E396" s="415" t="s">
        <v>490</v>
      </c>
      <c r="F396" s="416">
        <v>72</v>
      </c>
      <c r="G396" s="386"/>
      <c r="H396" s="266"/>
      <c r="I396" s="386"/>
    </row>
    <row r="397" s="286" customFormat="1" customHeight="1" spans="1:9">
      <c r="A397" s="267">
        <v>9</v>
      </c>
      <c r="B397" s="417" t="s">
        <v>698</v>
      </c>
      <c r="C397" s="419" t="s">
        <v>805</v>
      </c>
      <c r="D397" s="419"/>
      <c r="E397" s="415" t="s">
        <v>700</v>
      </c>
      <c r="F397" s="415">
        <v>18.3</v>
      </c>
      <c r="G397" s="421"/>
      <c r="H397" s="266"/>
      <c r="I397" s="386"/>
    </row>
    <row r="398" s="286" customFormat="1" customHeight="1" spans="1:9">
      <c r="A398" s="267">
        <v>0</v>
      </c>
      <c r="B398" s="417" t="s">
        <v>489</v>
      </c>
      <c r="C398" s="419" t="s">
        <v>1189</v>
      </c>
      <c r="D398" s="419"/>
      <c r="E398" s="415" t="s">
        <v>556</v>
      </c>
      <c r="F398" s="415">
        <v>183</v>
      </c>
      <c r="G398" s="421"/>
      <c r="H398" s="266"/>
      <c r="I398" s="386"/>
    </row>
    <row r="399" s="286" customFormat="1" customHeight="1" spans="1:9">
      <c r="A399" s="267">
        <v>10</v>
      </c>
      <c r="B399" s="417"/>
      <c r="C399" s="419" t="s">
        <v>1190</v>
      </c>
      <c r="D399" s="419"/>
      <c r="E399" s="415" t="s">
        <v>710</v>
      </c>
      <c r="F399" s="416">
        <v>165</v>
      </c>
      <c r="G399" s="386"/>
      <c r="H399" s="266"/>
      <c r="I399" s="386"/>
    </row>
    <row r="400" s="286" customFormat="1" customHeight="1" spans="1:9">
      <c r="A400" s="267">
        <v>11</v>
      </c>
      <c r="B400" s="417"/>
      <c r="C400" s="419" t="s">
        <v>1191</v>
      </c>
      <c r="D400" s="419"/>
      <c r="E400" s="415" t="s">
        <v>710</v>
      </c>
      <c r="F400" s="416">
        <v>18</v>
      </c>
      <c r="G400" s="386"/>
      <c r="H400" s="266"/>
      <c r="I400" s="386"/>
    </row>
    <row r="401" s="286" customFormat="1" customHeight="1" spans="1:9">
      <c r="A401" s="267">
        <v>12</v>
      </c>
      <c r="B401" s="417" t="s">
        <v>1192</v>
      </c>
      <c r="C401" s="419" t="s">
        <v>492</v>
      </c>
      <c r="D401" s="419"/>
      <c r="E401" s="415" t="s">
        <v>703</v>
      </c>
      <c r="F401" s="420">
        <v>1.08</v>
      </c>
      <c r="G401" s="386"/>
      <c r="H401" s="266"/>
      <c r="I401" s="266"/>
    </row>
    <row r="402" s="286" customFormat="1" customHeight="1" spans="1:9">
      <c r="A402" s="267">
        <v>0</v>
      </c>
      <c r="B402" s="417" t="s">
        <v>489</v>
      </c>
      <c r="C402" s="419" t="s">
        <v>1193</v>
      </c>
      <c r="D402" s="419"/>
      <c r="E402" s="415" t="s">
        <v>132</v>
      </c>
      <c r="F402" s="415">
        <v>120</v>
      </c>
      <c r="G402" s="386"/>
      <c r="H402" s="266"/>
      <c r="I402" s="386"/>
    </row>
    <row r="403" s="286" customFormat="1" customHeight="1" spans="1:9">
      <c r="A403" s="267">
        <v>0</v>
      </c>
      <c r="B403" s="417" t="s">
        <v>489</v>
      </c>
      <c r="C403" s="419" t="s">
        <v>1194</v>
      </c>
      <c r="D403" s="419"/>
      <c r="E403" s="415" t="s">
        <v>132</v>
      </c>
      <c r="F403" s="415">
        <v>42</v>
      </c>
      <c r="G403" s="386"/>
      <c r="H403" s="266"/>
      <c r="I403" s="386"/>
    </row>
    <row r="404" s="286" customFormat="1" customHeight="1" spans="1:9">
      <c r="A404" s="267"/>
      <c r="B404" s="417" t="s">
        <v>489</v>
      </c>
      <c r="C404" s="419" t="s">
        <v>1195</v>
      </c>
      <c r="D404" s="419"/>
      <c r="E404" s="415" t="s">
        <v>132</v>
      </c>
      <c r="F404" s="416">
        <v>42</v>
      </c>
      <c r="G404" s="386"/>
      <c r="H404" s="266"/>
      <c r="I404" s="386"/>
    </row>
    <row r="405" s="285" customFormat="1" customHeight="1" spans="1:9">
      <c r="A405" s="267">
        <v>13</v>
      </c>
      <c r="B405" s="422" t="s">
        <v>667</v>
      </c>
      <c r="C405" s="423" t="s">
        <v>1196</v>
      </c>
      <c r="D405" s="423"/>
      <c r="E405" s="424" t="s">
        <v>497</v>
      </c>
      <c r="F405" s="424">
        <v>2</v>
      </c>
      <c r="G405" s="296"/>
      <c r="H405" s="297"/>
      <c r="I405" s="297"/>
    </row>
    <row r="406" s="285" customFormat="1" customHeight="1" spans="1:9">
      <c r="A406" s="267"/>
      <c r="B406" s="422" t="s">
        <v>489</v>
      </c>
      <c r="C406" s="423" t="s">
        <v>1197</v>
      </c>
      <c r="D406" s="423"/>
      <c r="E406" s="424" t="s">
        <v>132</v>
      </c>
      <c r="F406" s="424">
        <v>2030</v>
      </c>
      <c r="G406" s="296"/>
      <c r="H406" s="297"/>
      <c r="I406" s="297"/>
    </row>
    <row r="407" s="285" customFormat="1" customHeight="1" spans="1:9">
      <c r="A407" s="267">
        <v>14</v>
      </c>
      <c r="B407" s="422" t="s">
        <v>667</v>
      </c>
      <c r="C407" s="423" t="s">
        <v>1196</v>
      </c>
      <c r="D407" s="423"/>
      <c r="E407" s="424" t="s">
        <v>497</v>
      </c>
      <c r="F407" s="424">
        <v>7.2</v>
      </c>
      <c r="G407" s="296"/>
      <c r="H407" s="297"/>
      <c r="I407" s="297"/>
    </row>
    <row r="408" s="285" customFormat="1" customHeight="1" spans="1:9">
      <c r="A408" s="267"/>
      <c r="B408" s="422" t="s">
        <v>489</v>
      </c>
      <c r="C408" s="423" t="s">
        <v>1198</v>
      </c>
      <c r="D408" s="423"/>
      <c r="E408" s="424" t="s">
        <v>132</v>
      </c>
      <c r="F408" s="424">
        <v>7308</v>
      </c>
      <c r="G408" s="296"/>
      <c r="H408" s="297"/>
      <c r="I408" s="297"/>
    </row>
    <row r="409" s="285" customFormat="1" customHeight="1" spans="1:9">
      <c r="A409" s="267">
        <v>15</v>
      </c>
      <c r="B409" s="422" t="s">
        <v>667</v>
      </c>
      <c r="C409" s="423" t="s">
        <v>1199</v>
      </c>
      <c r="D409" s="423"/>
      <c r="E409" s="424" t="s">
        <v>497</v>
      </c>
      <c r="F409" s="424">
        <v>44.4</v>
      </c>
      <c r="G409" s="296"/>
      <c r="H409" s="297"/>
      <c r="I409" s="297"/>
    </row>
    <row r="410" s="285" customFormat="1" customHeight="1" spans="1:9">
      <c r="A410" s="267"/>
      <c r="B410" s="422" t="s">
        <v>489</v>
      </c>
      <c r="C410" s="423" t="s">
        <v>1197</v>
      </c>
      <c r="D410" s="423"/>
      <c r="E410" s="424" t="s">
        <v>132</v>
      </c>
      <c r="F410" s="424">
        <v>45066</v>
      </c>
      <c r="G410" s="296"/>
      <c r="H410" s="297"/>
      <c r="I410" s="297"/>
    </row>
    <row r="411" s="285" customFormat="1" customHeight="1" spans="1:9">
      <c r="A411" s="267">
        <v>16</v>
      </c>
      <c r="B411" s="422" t="s">
        <v>667</v>
      </c>
      <c r="C411" s="423" t="s">
        <v>1199</v>
      </c>
      <c r="D411" s="423"/>
      <c r="E411" s="424" t="s">
        <v>497</v>
      </c>
      <c r="F411" s="424">
        <v>18.4</v>
      </c>
      <c r="G411" s="296"/>
      <c r="H411" s="297"/>
      <c r="I411" s="297"/>
    </row>
    <row r="412" s="285" customFormat="1" customHeight="1" spans="1:9">
      <c r="A412" s="267"/>
      <c r="B412" s="422" t="s">
        <v>489</v>
      </c>
      <c r="C412" s="423" t="s">
        <v>1198</v>
      </c>
      <c r="D412" s="423"/>
      <c r="E412" s="424" t="s">
        <v>132</v>
      </c>
      <c r="F412" s="424">
        <v>18676</v>
      </c>
      <c r="G412" s="296"/>
      <c r="H412" s="297"/>
      <c r="I412" s="297"/>
    </row>
    <row r="413" s="285" customFormat="1" customHeight="1" spans="1:9">
      <c r="A413" s="267">
        <v>17</v>
      </c>
      <c r="B413" s="422" t="s">
        <v>667</v>
      </c>
      <c r="C413" s="423" t="s">
        <v>1201</v>
      </c>
      <c r="D413" s="423"/>
      <c r="E413" s="424" t="s">
        <v>497</v>
      </c>
      <c r="F413" s="424">
        <v>0.8</v>
      </c>
      <c r="G413" s="296"/>
      <c r="H413" s="297"/>
      <c r="I413" s="297"/>
    </row>
    <row r="414" s="285" customFormat="1" customHeight="1" spans="1:9">
      <c r="A414" s="267"/>
      <c r="B414" s="422" t="s">
        <v>489</v>
      </c>
      <c r="C414" s="423" t="s">
        <v>1202</v>
      </c>
      <c r="D414" s="423"/>
      <c r="E414" s="424" t="s">
        <v>132</v>
      </c>
      <c r="F414" s="424">
        <v>812</v>
      </c>
      <c r="G414" s="296"/>
      <c r="H414" s="297"/>
      <c r="I414" s="297"/>
    </row>
    <row r="415" s="285" customFormat="1" customHeight="1" spans="1:9">
      <c r="A415" s="267">
        <v>18</v>
      </c>
      <c r="B415" s="422" t="s">
        <v>1203</v>
      </c>
      <c r="C415" s="423" t="s">
        <v>1204</v>
      </c>
      <c r="D415" s="423"/>
      <c r="E415" s="424" t="s">
        <v>497</v>
      </c>
      <c r="F415" s="424">
        <v>0.8</v>
      </c>
      <c r="G415" s="296"/>
      <c r="H415" s="297"/>
      <c r="I415" s="297"/>
    </row>
    <row r="416" s="285" customFormat="1" customHeight="1" spans="1:9">
      <c r="A416" s="267"/>
      <c r="B416" s="422" t="s">
        <v>489</v>
      </c>
      <c r="C416" s="423" t="s">
        <v>1205</v>
      </c>
      <c r="D416" s="423"/>
      <c r="E416" s="424" t="s">
        <v>132</v>
      </c>
      <c r="F416" s="424">
        <v>812</v>
      </c>
      <c r="G416" s="296"/>
      <c r="H416" s="297"/>
      <c r="I416" s="297"/>
    </row>
    <row r="417" s="285" customFormat="1" customHeight="1" spans="1:9">
      <c r="A417" s="267">
        <v>19</v>
      </c>
      <c r="B417" s="422" t="s">
        <v>1203</v>
      </c>
      <c r="C417" s="423" t="s">
        <v>1204</v>
      </c>
      <c r="D417" s="423"/>
      <c r="E417" s="424" t="s">
        <v>497</v>
      </c>
      <c r="F417" s="424">
        <v>0.4</v>
      </c>
      <c r="G417" s="296"/>
      <c r="H417" s="297"/>
      <c r="I417" s="297"/>
    </row>
    <row r="418" s="285" customFormat="1" customHeight="1" spans="1:9">
      <c r="A418" s="267"/>
      <c r="B418" s="422" t="s">
        <v>489</v>
      </c>
      <c r="C418" s="423" t="s">
        <v>1206</v>
      </c>
      <c r="D418" s="423"/>
      <c r="E418" s="424" t="s">
        <v>132</v>
      </c>
      <c r="F418" s="424">
        <v>406</v>
      </c>
      <c r="G418" s="296"/>
      <c r="H418" s="297"/>
      <c r="I418" s="297"/>
    </row>
    <row r="419" s="381" customFormat="1" customHeight="1" spans="1:9">
      <c r="A419" s="428" t="s">
        <v>574</v>
      </c>
      <c r="B419" s="428"/>
      <c r="C419" s="429" t="s">
        <v>575</v>
      </c>
      <c r="D419" s="429"/>
      <c r="E419" s="429"/>
      <c r="F419" s="430"/>
      <c r="G419" s="430"/>
      <c r="H419" s="430"/>
      <c r="I419" s="430"/>
    </row>
    <row r="420" s="286" customFormat="1" customHeight="1" spans="1:9">
      <c r="A420" s="267">
        <v>0</v>
      </c>
      <c r="B420" s="417"/>
      <c r="C420" s="426" t="s">
        <v>1165</v>
      </c>
      <c r="D420" s="426"/>
      <c r="E420" s="415"/>
      <c r="F420" s="416"/>
      <c r="G420" s="386"/>
      <c r="H420" s="266"/>
      <c r="I420" s="386"/>
    </row>
    <row r="421" s="286" customFormat="1" customHeight="1" spans="1:9">
      <c r="A421" s="267">
        <v>1</v>
      </c>
      <c r="B421" s="417" t="s">
        <v>1171</v>
      </c>
      <c r="C421" s="419" t="s">
        <v>1172</v>
      </c>
      <c r="D421" s="419"/>
      <c r="E421" s="415" t="s">
        <v>551</v>
      </c>
      <c r="F421" s="416">
        <v>0.6</v>
      </c>
      <c r="G421" s="386"/>
      <c r="H421" s="266"/>
      <c r="I421" s="425"/>
    </row>
    <row r="422" s="286" customFormat="1" customHeight="1" spans="1:9">
      <c r="A422" s="267">
        <v>2</v>
      </c>
      <c r="B422" s="417" t="s">
        <v>1173</v>
      </c>
      <c r="C422" s="419" t="s">
        <v>1174</v>
      </c>
      <c r="D422" s="419"/>
      <c r="E422" s="415" t="s">
        <v>710</v>
      </c>
      <c r="F422" s="416">
        <v>1</v>
      </c>
      <c r="G422" s="386"/>
      <c r="H422" s="266"/>
      <c r="I422" s="425"/>
    </row>
    <row r="423" s="286" customFormat="1" customHeight="1" spans="1:9">
      <c r="A423" s="267">
        <v>3</v>
      </c>
      <c r="B423" s="417" t="s">
        <v>1178</v>
      </c>
      <c r="C423" s="419" t="s">
        <v>1223</v>
      </c>
      <c r="D423" s="419"/>
      <c r="E423" s="415" t="s">
        <v>551</v>
      </c>
      <c r="F423" s="416">
        <v>3.6</v>
      </c>
      <c r="G423" s="386"/>
      <c r="H423" s="266"/>
      <c r="I423" s="425"/>
    </row>
    <row r="424" s="286" customFormat="1" customHeight="1" spans="1:9">
      <c r="A424" s="267">
        <v>4</v>
      </c>
      <c r="B424" s="417" t="s">
        <v>1178</v>
      </c>
      <c r="C424" s="419" t="s">
        <v>1224</v>
      </c>
      <c r="D424" s="419"/>
      <c r="E424" s="415" t="s">
        <v>551</v>
      </c>
      <c r="F424" s="416">
        <v>10</v>
      </c>
      <c r="G424" s="386"/>
      <c r="H424" s="266"/>
      <c r="I424" s="425"/>
    </row>
    <row r="425" s="286" customFormat="1" customHeight="1" spans="1:9">
      <c r="A425" s="267">
        <v>5</v>
      </c>
      <c r="B425" s="417" t="s">
        <v>698</v>
      </c>
      <c r="C425" s="419" t="s">
        <v>805</v>
      </c>
      <c r="D425" s="419"/>
      <c r="E425" s="415" t="s">
        <v>700</v>
      </c>
      <c r="F425" s="415">
        <v>0.3</v>
      </c>
      <c r="G425" s="421"/>
      <c r="H425" s="266"/>
      <c r="I425" s="386"/>
    </row>
    <row r="426" s="286" customFormat="1" customHeight="1" spans="1:9">
      <c r="A426" s="267">
        <v>0</v>
      </c>
      <c r="B426" s="417" t="s">
        <v>489</v>
      </c>
      <c r="C426" s="419" t="s">
        <v>1189</v>
      </c>
      <c r="D426" s="419"/>
      <c r="E426" s="415" t="s">
        <v>556</v>
      </c>
      <c r="F426" s="415">
        <v>3</v>
      </c>
      <c r="G426" s="421"/>
      <c r="H426" s="266"/>
      <c r="I426" s="386"/>
    </row>
    <row r="427" s="286" customFormat="1" customHeight="1" spans="1:9">
      <c r="A427" s="267">
        <v>6</v>
      </c>
      <c r="B427" s="417"/>
      <c r="C427" s="419" t="s">
        <v>1191</v>
      </c>
      <c r="D427" s="419"/>
      <c r="E427" s="415" t="s">
        <v>710</v>
      </c>
      <c r="F427" s="416">
        <v>3</v>
      </c>
      <c r="G427" s="386"/>
      <c r="H427" s="266"/>
      <c r="I427" s="386"/>
    </row>
    <row r="428" s="286" customFormat="1" customHeight="1" spans="1:9">
      <c r="A428" s="267">
        <v>7</v>
      </c>
      <c r="B428" s="417" t="s">
        <v>1192</v>
      </c>
      <c r="C428" s="419" t="s">
        <v>492</v>
      </c>
      <c r="D428" s="419"/>
      <c r="E428" s="415" t="s">
        <v>703</v>
      </c>
      <c r="F428" s="420">
        <v>0.04</v>
      </c>
      <c r="G428" s="386"/>
      <c r="H428" s="266"/>
      <c r="I428" s="266"/>
    </row>
    <row r="429" s="286" customFormat="1" customHeight="1" spans="1:9">
      <c r="A429" s="267"/>
      <c r="B429" s="417" t="s">
        <v>489</v>
      </c>
      <c r="C429" s="419" t="s">
        <v>1195</v>
      </c>
      <c r="D429" s="419"/>
      <c r="E429" s="415" t="s">
        <v>132</v>
      </c>
      <c r="F429" s="416">
        <v>6</v>
      </c>
      <c r="G429" s="386"/>
      <c r="H429" s="266"/>
      <c r="I429" s="386"/>
    </row>
    <row r="430" s="285" customFormat="1" customHeight="1" spans="1:9">
      <c r="A430" s="267">
        <v>8</v>
      </c>
      <c r="B430" s="422" t="s">
        <v>667</v>
      </c>
      <c r="C430" s="423" t="s">
        <v>1196</v>
      </c>
      <c r="D430" s="423"/>
      <c r="E430" s="424" t="s">
        <v>497</v>
      </c>
      <c r="F430" s="424">
        <v>1.2</v>
      </c>
      <c r="G430" s="296"/>
      <c r="H430" s="297"/>
      <c r="I430" s="297"/>
    </row>
    <row r="431" s="285" customFormat="1" customHeight="1" spans="1:9">
      <c r="A431" s="267"/>
      <c r="B431" s="422" t="s">
        <v>489</v>
      </c>
      <c r="C431" s="423" t="s">
        <v>1197</v>
      </c>
      <c r="D431" s="423"/>
      <c r="E431" s="424" t="s">
        <v>132</v>
      </c>
      <c r="F431" s="424">
        <v>1218</v>
      </c>
      <c r="G431" s="296"/>
      <c r="H431" s="297"/>
      <c r="I431" s="297"/>
    </row>
    <row r="432" s="285" customFormat="1" customHeight="1" spans="1:9">
      <c r="A432" s="267">
        <v>9</v>
      </c>
      <c r="B432" s="422" t="s">
        <v>667</v>
      </c>
      <c r="C432" s="423" t="s">
        <v>1196</v>
      </c>
      <c r="D432" s="423"/>
      <c r="E432" s="424" t="s">
        <v>497</v>
      </c>
      <c r="F432" s="424">
        <v>0.6</v>
      </c>
      <c r="G432" s="296"/>
      <c r="H432" s="297"/>
      <c r="I432" s="297"/>
    </row>
    <row r="433" s="285" customFormat="1" customHeight="1" spans="1:9">
      <c r="A433" s="267"/>
      <c r="B433" s="422" t="s">
        <v>489</v>
      </c>
      <c r="C433" s="423" t="s">
        <v>1198</v>
      </c>
      <c r="D433" s="423"/>
      <c r="E433" s="424" t="s">
        <v>132</v>
      </c>
      <c r="F433" s="424">
        <v>609</v>
      </c>
      <c r="G433" s="296"/>
      <c r="H433" s="297"/>
      <c r="I433" s="297"/>
    </row>
    <row r="434" s="381" customFormat="1" customHeight="1" spans="1:9">
      <c r="A434" s="428" t="s">
        <v>574</v>
      </c>
      <c r="B434" s="428"/>
      <c r="C434" s="429" t="s">
        <v>575</v>
      </c>
      <c r="D434" s="429"/>
      <c r="E434" s="429"/>
      <c r="F434" s="430"/>
      <c r="G434" s="430"/>
      <c r="H434" s="430"/>
      <c r="I434" s="430"/>
    </row>
    <row r="435" s="286" customFormat="1" customHeight="1" spans="1:9">
      <c r="A435" s="267">
        <v>0</v>
      </c>
      <c r="B435" s="417"/>
      <c r="C435" s="426" t="s">
        <v>1166</v>
      </c>
      <c r="D435" s="426"/>
      <c r="E435" s="415"/>
      <c r="F435" s="416"/>
      <c r="G435" s="386"/>
      <c r="H435" s="266"/>
      <c r="I435" s="386"/>
    </row>
    <row r="436" s="286" customFormat="1" customHeight="1" spans="1:9">
      <c r="A436" s="267">
        <v>1</v>
      </c>
      <c r="B436" s="417" t="s">
        <v>1171</v>
      </c>
      <c r="C436" s="419" t="s">
        <v>1172</v>
      </c>
      <c r="D436" s="419"/>
      <c r="E436" s="415" t="s">
        <v>551</v>
      </c>
      <c r="F436" s="416">
        <v>0.6</v>
      </c>
      <c r="G436" s="386"/>
      <c r="H436" s="266"/>
      <c r="I436" s="425"/>
    </row>
    <row r="437" s="286" customFormat="1" customHeight="1" spans="1:9">
      <c r="A437" s="267">
        <v>2</v>
      </c>
      <c r="B437" s="417" t="s">
        <v>1178</v>
      </c>
      <c r="C437" s="419" t="s">
        <v>1223</v>
      </c>
      <c r="D437" s="419"/>
      <c r="E437" s="415" t="s">
        <v>551</v>
      </c>
      <c r="F437" s="416">
        <v>2.4</v>
      </c>
      <c r="G437" s="386"/>
      <c r="H437" s="266"/>
      <c r="I437" s="425"/>
    </row>
    <row r="438" s="286" customFormat="1" customHeight="1" spans="1:9">
      <c r="A438" s="267">
        <v>3</v>
      </c>
      <c r="B438" s="417" t="s">
        <v>1178</v>
      </c>
      <c r="C438" s="419" t="s">
        <v>1224</v>
      </c>
      <c r="D438" s="419"/>
      <c r="E438" s="415" t="s">
        <v>551</v>
      </c>
      <c r="F438" s="416">
        <v>10</v>
      </c>
      <c r="G438" s="386"/>
      <c r="H438" s="266"/>
      <c r="I438" s="425"/>
    </row>
    <row r="439" s="286" customFormat="1" customHeight="1" spans="1:9">
      <c r="A439" s="267">
        <v>4</v>
      </c>
      <c r="B439" s="417" t="s">
        <v>698</v>
      </c>
      <c r="C439" s="419" t="s">
        <v>805</v>
      </c>
      <c r="D439" s="419"/>
      <c r="E439" s="415" t="s">
        <v>700</v>
      </c>
      <c r="F439" s="415">
        <v>0.2</v>
      </c>
      <c r="G439" s="421"/>
      <c r="H439" s="266"/>
      <c r="I439" s="386"/>
    </row>
    <row r="440" s="286" customFormat="1" customHeight="1" spans="1:9">
      <c r="A440" s="267">
        <v>0</v>
      </c>
      <c r="B440" s="417" t="s">
        <v>489</v>
      </c>
      <c r="C440" s="419" t="s">
        <v>1189</v>
      </c>
      <c r="D440" s="419"/>
      <c r="E440" s="415" t="s">
        <v>556</v>
      </c>
      <c r="F440" s="415">
        <v>2</v>
      </c>
      <c r="G440" s="421"/>
      <c r="H440" s="266"/>
      <c r="I440" s="386"/>
    </row>
    <row r="441" s="286" customFormat="1" customHeight="1" spans="1:9">
      <c r="A441" s="267">
        <v>5</v>
      </c>
      <c r="B441" s="417"/>
      <c r="C441" s="419" t="s">
        <v>1191</v>
      </c>
      <c r="D441" s="419"/>
      <c r="E441" s="415" t="s">
        <v>710</v>
      </c>
      <c r="F441" s="416">
        <v>2</v>
      </c>
      <c r="G441" s="386"/>
      <c r="H441" s="266"/>
      <c r="I441" s="386"/>
    </row>
    <row r="442" s="286" customFormat="1" customHeight="1" spans="1:9">
      <c r="A442" s="267">
        <v>6</v>
      </c>
      <c r="B442" s="417" t="s">
        <v>1192</v>
      </c>
      <c r="C442" s="419" t="s">
        <v>492</v>
      </c>
      <c r="D442" s="419"/>
      <c r="E442" s="415" t="s">
        <v>703</v>
      </c>
      <c r="F442" s="420">
        <v>0.04</v>
      </c>
      <c r="G442" s="386"/>
      <c r="H442" s="266"/>
      <c r="I442" s="266"/>
    </row>
    <row r="443" s="286" customFormat="1" customHeight="1" spans="1:9">
      <c r="A443" s="267"/>
      <c r="B443" s="417" t="s">
        <v>489</v>
      </c>
      <c r="C443" s="419" t="s">
        <v>1195</v>
      </c>
      <c r="D443" s="419"/>
      <c r="E443" s="415" t="s">
        <v>132</v>
      </c>
      <c r="F443" s="416">
        <v>6</v>
      </c>
      <c r="G443" s="386"/>
      <c r="H443" s="266"/>
      <c r="I443" s="386"/>
    </row>
    <row r="444" s="285" customFormat="1" customHeight="1" spans="1:9">
      <c r="A444" s="267">
        <v>7</v>
      </c>
      <c r="B444" s="422" t="s">
        <v>667</v>
      </c>
      <c r="C444" s="423" t="s">
        <v>1196</v>
      </c>
      <c r="D444" s="423"/>
      <c r="E444" s="424" t="s">
        <v>497</v>
      </c>
      <c r="F444" s="424">
        <v>1.2</v>
      </c>
      <c r="G444" s="296"/>
      <c r="H444" s="297"/>
      <c r="I444" s="297"/>
    </row>
    <row r="445" s="285" customFormat="1" customHeight="1" spans="1:9">
      <c r="A445" s="267"/>
      <c r="B445" s="422" t="s">
        <v>489</v>
      </c>
      <c r="C445" s="423" t="s">
        <v>1197</v>
      </c>
      <c r="D445" s="423"/>
      <c r="E445" s="424" t="s">
        <v>132</v>
      </c>
      <c r="F445" s="424">
        <v>1218</v>
      </c>
      <c r="G445" s="296"/>
      <c r="H445" s="297"/>
      <c r="I445" s="297"/>
    </row>
    <row r="446" s="285" customFormat="1" customHeight="1" spans="1:9">
      <c r="A446" s="267">
        <v>8</v>
      </c>
      <c r="B446" s="422" t="s">
        <v>1203</v>
      </c>
      <c r="C446" s="423" t="s">
        <v>1204</v>
      </c>
      <c r="D446" s="423"/>
      <c r="E446" s="424" t="s">
        <v>497</v>
      </c>
      <c r="F446" s="424">
        <v>0.2</v>
      </c>
      <c r="G446" s="296"/>
      <c r="H446" s="297"/>
      <c r="I446" s="297"/>
    </row>
    <row r="447" s="285" customFormat="1" customHeight="1" spans="1:9">
      <c r="A447" s="267"/>
      <c r="B447" s="422" t="s">
        <v>489</v>
      </c>
      <c r="C447" s="423" t="s">
        <v>1205</v>
      </c>
      <c r="D447" s="423"/>
      <c r="E447" s="424" t="s">
        <v>132</v>
      </c>
      <c r="F447" s="424">
        <v>203</v>
      </c>
      <c r="G447" s="296"/>
      <c r="H447" s="297"/>
      <c r="I447" s="297"/>
    </row>
    <row r="448" s="285" customFormat="1" customHeight="1" spans="1:9">
      <c r="A448" s="267">
        <v>9</v>
      </c>
      <c r="B448" s="422" t="s">
        <v>1203</v>
      </c>
      <c r="C448" s="423" t="s">
        <v>1204</v>
      </c>
      <c r="D448" s="423"/>
      <c r="E448" s="424" t="s">
        <v>497</v>
      </c>
      <c r="F448" s="424">
        <v>0.2</v>
      </c>
      <c r="G448" s="296"/>
      <c r="H448" s="297"/>
      <c r="I448" s="297"/>
    </row>
    <row r="449" s="285" customFormat="1" customHeight="1" spans="1:9">
      <c r="A449" s="267"/>
      <c r="B449" s="422" t="s">
        <v>489</v>
      </c>
      <c r="C449" s="423" t="s">
        <v>1206</v>
      </c>
      <c r="D449" s="423"/>
      <c r="E449" s="424" t="s">
        <v>132</v>
      </c>
      <c r="F449" s="424">
        <v>203</v>
      </c>
      <c r="G449" s="296"/>
      <c r="H449" s="297"/>
      <c r="I449" s="297"/>
    </row>
    <row r="450" s="381" customFormat="1" customHeight="1" spans="1:9">
      <c r="A450" s="428" t="s">
        <v>574</v>
      </c>
      <c r="B450" s="428"/>
      <c r="C450" s="429" t="s">
        <v>575</v>
      </c>
      <c r="D450" s="429"/>
      <c r="E450" s="429"/>
      <c r="F450" s="430"/>
      <c r="G450" s="430"/>
      <c r="H450" s="430"/>
      <c r="I450" s="430"/>
    </row>
    <row r="451" s="286" customFormat="1" customHeight="1" spans="1:9">
      <c r="A451" s="267">
        <v>0</v>
      </c>
      <c r="B451" s="417"/>
      <c r="C451" s="426" t="s">
        <v>1168</v>
      </c>
      <c r="D451" s="426"/>
      <c r="E451" s="415"/>
      <c r="F451" s="416"/>
      <c r="G451" s="386"/>
      <c r="H451" s="266"/>
      <c r="I451" s="386"/>
    </row>
    <row r="452" s="286" customFormat="1" customHeight="1" spans="1:9">
      <c r="A452" s="267">
        <v>1</v>
      </c>
      <c r="B452" s="417" t="s">
        <v>1171</v>
      </c>
      <c r="C452" s="419" t="s">
        <v>1172</v>
      </c>
      <c r="D452" s="419"/>
      <c r="E452" s="415" t="s">
        <v>551</v>
      </c>
      <c r="F452" s="416">
        <v>0.6</v>
      </c>
      <c r="G452" s="386"/>
      <c r="H452" s="266"/>
      <c r="I452" s="425"/>
    </row>
    <row r="453" s="286" customFormat="1" customHeight="1" spans="1:9">
      <c r="A453" s="267">
        <v>2</v>
      </c>
      <c r="B453" s="417" t="s">
        <v>1178</v>
      </c>
      <c r="C453" s="419" t="s">
        <v>1223</v>
      </c>
      <c r="D453" s="419"/>
      <c r="E453" s="415" t="s">
        <v>551</v>
      </c>
      <c r="F453" s="416">
        <v>2.4</v>
      </c>
      <c r="G453" s="386"/>
      <c r="H453" s="266"/>
      <c r="I453" s="425"/>
    </row>
    <row r="454" s="286" customFormat="1" customHeight="1" spans="1:9">
      <c r="A454" s="267">
        <v>3</v>
      </c>
      <c r="B454" s="417" t="s">
        <v>1178</v>
      </c>
      <c r="C454" s="419" t="s">
        <v>1224</v>
      </c>
      <c r="D454" s="419"/>
      <c r="E454" s="415" t="s">
        <v>551</v>
      </c>
      <c r="F454" s="416">
        <v>3</v>
      </c>
      <c r="G454" s="386"/>
      <c r="H454" s="266"/>
      <c r="I454" s="425"/>
    </row>
    <row r="455" s="286" customFormat="1" customHeight="1" spans="1:9">
      <c r="A455" s="267">
        <v>4</v>
      </c>
      <c r="B455" s="417" t="s">
        <v>698</v>
      </c>
      <c r="C455" s="419" t="s">
        <v>805</v>
      </c>
      <c r="D455" s="419"/>
      <c r="E455" s="415" t="s">
        <v>700</v>
      </c>
      <c r="F455" s="415">
        <v>0.2</v>
      </c>
      <c r="G455" s="421"/>
      <c r="H455" s="266"/>
      <c r="I455" s="386"/>
    </row>
    <row r="456" s="286" customFormat="1" customHeight="1" spans="1:9">
      <c r="A456" s="267">
        <v>0</v>
      </c>
      <c r="B456" s="417" t="s">
        <v>489</v>
      </c>
      <c r="C456" s="419" t="s">
        <v>1189</v>
      </c>
      <c r="D456" s="419"/>
      <c r="E456" s="415" t="s">
        <v>556</v>
      </c>
      <c r="F456" s="415">
        <v>2</v>
      </c>
      <c r="G456" s="421"/>
      <c r="H456" s="266"/>
      <c r="I456" s="386"/>
    </row>
    <row r="457" s="286" customFormat="1" customHeight="1" spans="1:9">
      <c r="A457" s="267">
        <v>5</v>
      </c>
      <c r="B457" s="417"/>
      <c r="C457" s="419" t="s">
        <v>1191</v>
      </c>
      <c r="D457" s="419"/>
      <c r="E457" s="415" t="s">
        <v>710</v>
      </c>
      <c r="F457" s="416">
        <v>2</v>
      </c>
      <c r="G457" s="386"/>
      <c r="H457" s="266"/>
      <c r="I457" s="386"/>
    </row>
    <row r="458" s="286" customFormat="1" customHeight="1" spans="1:9">
      <c r="A458" s="267">
        <v>6</v>
      </c>
      <c r="B458" s="417" t="s">
        <v>1192</v>
      </c>
      <c r="C458" s="419" t="s">
        <v>492</v>
      </c>
      <c r="D458" s="419"/>
      <c r="E458" s="415" t="s">
        <v>703</v>
      </c>
      <c r="F458" s="420">
        <v>0.04</v>
      </c>
      <c r="G458" s="386"/>
      <c r="H458" s="266"/>
      <c r="I458" s="266"/>
    </row>
    <row r="459" s="286" customFormat="1" customHeight="1" spans="1:9">
      <c r="A459" s="267"/>
      <c r="B459" s="417" t="s">
        <v>489</v>
      </c>
      <c r="C459" s="419" t="s">
        <v>1195</v>
      </c>
      <c r="D459" s="419"/>
      <c r="E459" s="415" t="s">
        <v>132</v>
      </c>
      <c r="F459" s="416">
        <v>6</v>
      </c>
      <c r="G459" s="386"/>
      <c r="H459" s="266"/>
      <c r="I459" s="386"/>
    </row>
    <row r="460" s="285" customFormat="1" customHeight="1" spans="1:9">
      <c r="A460" s="267">
        <v>7</v>
      </c>
      <c r="B460" s="422" t="s">
        <v>667</v>
      </c>
      <c r="C460" s="423" t="s">
        <v>1196</v>
      </c>
      <c r="D460" s="423"/>
      <c r="E460" s="424" t="s">
        <v>497</v>
      </c>
      <c r="F460" s="424">
        <v>0.3</v>
      </c>
      <c r="G460" s="296"/>
      <c r="H460" s="297"/>
      <c r="I460" s="297"/>
    </row>
    <row r="461" s="285" customFormat="1" customHeight="1" spans="1:9">
      <c r="A461" s="267"/>
      <c r="B461" s="422" t="s">
        <v>489</v>
      </c>
      <c r="C461" s="423" t="s">
        <v>1197</v>
      </c>
      <c r="D461" s="423"/>
      <c r="E461" s="424" t="s">
        <v>132</v>
      </c>
      <c r="F461" s="424">
        <v>304.5</v>
      </c>
      <c r="G461" s="296"/>
      <c r="H461" s="297"/>
      <c r="I461" s="297"/>
    </row>
    <row r="462" s="285" customFormat="1" customHeight="1" spans="1:9">
      <c r="A462" s="267">
        <v>8</v>
      </c>
      <c r="B462" s="422" t="s">
        <v>1203</v>
      </c>
      <c r="C462" s="423" t="s">
        <v>1204</v>
      </c>
      <c r="D462" s="423"/>
      <c r="E462" s="424" t="s">
        <v>497</v>
      </c>
      <c r="F462" s="424">
        <v>0.2</v>
      </c>
      <c r="G462" s="296"/>
      <c r="H462" s="297"/>
      <c r="I462" s="297"/>
    </row>
    <row r="463" s="285" customFormat="1" customHeight="1" spans="1:9">
      <c r="A463" s="267"/>
      <c r="B463" s="422" t="s">
        <v>489</v>
      </c>
      <c r="C463" s="423" t="s">
        <v>1205</v>
      </c>
      <c r="D463" s="423"/>
      <c r="E463" s="424" t="s">
        <v>132</v>
      </c>
      <c r="F463" s="424">
        <v>203</v>
      </c>
      <c r="G463" s="296"/>
      <c r="H463" s="297"/>
      <c r="I463" s="297"/>
    </row>
    <row r="464" s="285" customFormat="1" customHeight="1" spans="1:9">
      <c r="A464" s="267">
        <v>9</v>
      </c>
      <c r="B464" s="422" t="s">
        <v>1203</v>
      </c>
      <c r="C464" s="423" t="s">
        <v>1204</v>
      </c>
      <c r="D464" s="423"/>
      <c r="E464" s="424" t="s">
        <v>497</v>
      </c>
      <c r="F464" s="424">
        <v>0.2</v>
      </c>
      <c r="G464" s="296"/>
      <c r="H464" s="297"/>
      <c r="I464" s="297"/>
    </row>
    <row r="465" s="285" customFormat="1" customHeight="1" spans="1:9">
      <c r="A465" s="267"/>
      <c r="B465" s="422" t="s">
        <v>489</v>
      </c>
      <c r="C465" s="423" t="s">
        <v>1206</v>
      </c>
      <c r="D465" s="423"/>
      <c r="E465" s="424" t="s">
        <v>132</v>
      </c>
      <c r="F465" s="424">
        <v>203</v>
      </c>
      <c r="G465" s="296"/>
      <c r="H465" s="297"/>
      <c r="I465" s="297"/>
    </row>
    <row r="466" s="381" customFormat="1" customHeight="1" spans="1:9">
      <c r="A466" s="428" t="s">
        <v>574</v>
      </c>
      <c r="B466" s="428"/>
      <c r="C466" s="429" t="s">
        <v>575</v>
      </c>
      <c r="D466" s="429"/>
      <c r="E466" s="429"/>
      <c r="F466" s="430"/>
      <c r="G466" s="430"/>
      <c r="H466" s="430"/>
      <c r="I466" s="430"/>
    </row>
    <row r="467" s="286" customFormat="1" customHeight="1" spans="1:9">
      <c r="A467" s="267">
        <v>0</v>
      </c>
      <c r="B467" s="417"/>
      <c r="C467" s="414" t="s">
        <v>1225</v>
      </c>
      <c r="D467" s="414"/>
      <c r="E467" s="415"/>
      <c r="F467" s="427"/>
      <c r="G467" s="386"/>
      <c r="H467" s="266"/>
      <c r="I467" s="433"/>
    </row>
    <row r="468" s="286" customFormat="1" customHeight="1" spans="1:9">
      <c r="A468" s="267">
        <v>1</v>
      </c>
      <c r="B468" s="417" t="s">
        <v>1181</v>
      </c>
      <c r="C468" s="419" t="s">
        <v>1182</v>
      </c>
      <c r="D468" s="419"/>
      <c r="E468" s="415" t="s">
        <v>703</v>
      </c>
      <c r="F468" s="420">
        <v>192.77</v>
      </c>
      <c r="G468" s="386"/>
      <c r="H468" s="266"/>
      <c r="I468" s="425"/>
    </row>
    <row r="469" s="286" customFormat="1" customHeight="1" spans="1:9">
      <c r="A469" s="267">
        <v>0</v>
      </c>
      <c r="B469" s="417" t="s">
        <v>489</v>
      </c>
      <c r="C469" s="419" t="s">
        <v>1226</v>
      </c>
      <c r="D469" s="419"/>
      <c r="E469" s="415" t="s">
        <v>490</v>
      </c>
      <c r="F469" s="416">
        <v>1000</v>
      </c>
      <c r="G469" s="386"/>
      <c r="H469" s="266"/>
      <c r="I469" s="386"/>
    </row>
    <row r="470" s="286" customFormat="1" customHeight="1" spans="1:9">
      <c r="A470" s="267">
        <v>0</v>
      </c>
      <c r="B470" s="417" t="s">
        <v>489</v>
      </c>
      <c r="C470" s="419" t="s">
        <v>1227</v>
      </c>
      <c r="D470" s="419"/>
      <c r="E470" s="415" t="s">
        <v>490</v>
      </c>
      <c r="F470" s="416">
        <v>1000</v>
      </c>
      <c r="G470" s="386"/>
      <c r="H470" s="266"/>
      <c r="I470" s="386"/>
    </row>
    <row r="471" s="286" customFormat="1" customHeight="1" spans="1:9">
      <c r="A471" s="267">
        <v>0</v>
      </c>
      <c r="B471" s="417" t="s">
        <v>489</v>
      </c>
      <c r="C471" s="419" t="s">
        <v>1183</v>
      </c>
      <c r="D471" s="419"/>
      <c r="E471" s="415" t="s">
        <v>490</v>
      </c>
      <c r="F471" s="416">
        <v>300</v>
      </c>
      <c r="G471" s="386"/>
      <c r="H471" s="266"/>
      <c r="I471" s="386"/>
    </row>
    <row r="472" s="286" customFormat="1" customHeight="1" spans="1:9">
      <c r="A472" s="267">
        <v>0</v>
      </c>
      <c r="B472" s="417" t="s">
        <v>489</v>
      </c>
      <c r="C472" s="419" t="s">
        <v>1228</v>
      </c>
      <c r="D472" s="419"/>
      <c r="E472" s="415" t="s">
        <v>490</v>
      </c>
      <c r="F472" s="416">
        <v>300</v>
      </c>
      <c r="G472" s="386"/>
      <c r="H472" s="266"/>
      <c r="I472" s="386"/>
    </row>
    <row r="473" s="286" customFormat="1" customHeight="1" spans="1:9">
      <c r="A473" s="267">
        <v>2</v>
      </c>
      <c r="B473" s="417" t="s">
        <v>1192</v>
      </c>
      <c r="C473" s="419" t="s">
        <v>492</v>
      </c>
      <c r="D473" s="419"/>
      <c r="E473" s="415" t="s">
        <v>703</v>
      </c>
      <c r="F473" s="420">
        <v>8.48</v>
      </c>
      <c r="G473" s="386"/>
      <c r="H473" s="266"/>
      <c r="I473" s="266"/>
    </row>
    <row r="474" s="286" customFormat="1" customHeight="1" spans="1:9">
      <c r="A474" s="267">
        <v>0</v>
      </c>
      <c r="B474" s="417" t="s">
        <v>489</v>
      </c>
      <c r="C474" s="419" t="s">
        <v>1229</v>
      </c>
      <c r="D474" s="419"/>
      <c r="E474" s="415" t="s">
        <v>132</v>
      </c>
      <c r="F474" s="415">
        <v>800</v>
      </c>
      <c r="G474" s="386"/>
      <c r="H474" s="266"/>
      <c r="I474" s="386"/>
    </row>
    <row r="475" s="381" customFormat="1" customHeight="1" spans="1:9">
      <c r="A475" s="428" t="s">
        <v>574</v>
      </c>
      <c r="B475" s="428"/>
      <c r="C475" s="429" t="s">
        <v>575</v>
      </c>
      <c r="D475" s="429"/>
      <c r="E475" s="429"/>
      <c r="F475" s="430"/>
      <c r="G475" s="430"/>
      <c r="H475" s="430"/>
      <c r="I475" s="430"/>
    </row>
    <row r="476" s="286" customFormat="1" customHeight="1" spans="1:9">
      <c r="A476" s="267">
        <v>0</v>
      </c>
      <c r="B476" s="417"/>
      <c r="C476" s="426" t="s">
        <v>1169</v>
      </c>
      <c r="D476" s="426"/>
      <c r="E476" s="415"/>
      <c r="F476" s="416"/>
      <c r="G476" s="386"/>
      <c r="H476" s="266"/>
      <c r="I476" s="386"/>
    </row>
    <row r="477" s="286" customFormat="1" customHeight="1" spans="1:9">
      <c r="A477" s="267">
        <v>1</v>
      </c>
      <c r="B477" s="417" t="s">
        <v>1171</v>
      </c>
      <c r="C477" s="419" t="s">
        <v>1172</v>
      </c>
      <c r="D477" s="419"/>
      <c r="E477" s="415" t="s">
        <v>551</v>
      </c>
      <c r="F477" s="416">
        <v>3</v>
      </c>
      <c r="G477" s="386"/>
      <c r="H477" s="266"/>
      <c r="I477" s="425"/>
    </row>
    <row r="478" s="286" customFormat="1" customHeight="1" spans="1:9">
      <c r="A478" s="267">
        <v>2</v>
      </c>
      <c r="B478" s="417" t="s">
        <v>1171</v>
      </c>
      <c r="C478" s="419" t="s">
        <v>1216</v>
      </c>
      <c r="D478" s="419"/>
      <c r="E478" s="415" t="s">
        <v>551</v>
      </c>
      <c r="F478" s="416">
        <v>1.2</v>
      </c>
      <c r="G478" s="386"/>
      <c r="H478" s="266"/>
      <c r="I478" s="425"/>
    </row>
    <row r="479" s="286" customFormat="1" customHeight="1" spans="1:9">
      <c r="A479" s="267">
        <v>3</v>
      </c>
      <c r="B479" s="417" t="s">
        <v>1173</v>
      </c>
      <c r="C479" s="419" t="s">
        <v>1217</v>
      </c>
      <c r="D479" s="419"/>
      <c r="E479" s="415" t="s">
        <v>710</v>
      </c>
      <c r="F479" s="416">
        <v>1</v>
      </c>
      <c r="G479" s="386"/>
      <c r="H479" s="266"/>
      <c r="I479" s="425"/>
    </row>
    <row r="480" s="286" customFormat="1" customHeight="1" spans="1:9">
      <c r="A480" s="267">
        <v>4</v>
      </c>
      <c r="B480" s="417" t="s">
        <v>1173</v>
      </c>
      <c r="C480" s="419" t="s">
        <v>1218</v>
      </c>
      <c r="D480" s="419"/>
      <c r="E480" s="415" t="s">
        <v>710</v>
      </c>
      <c r="F480" s="416">
        <v>5</v>
      </c>
      <c r="G480" s="386"/>
      <c r="H480" s="266"/>
      <c r="I480" s="425"/>
    </row>
    <row r="481" s="286" customFormat="1" customHeight="1" spans="1:9">
      <c r="A481" s="267">
        <v>5</v>
      </c>
      <c r="B481" s="417" t="s">
        <v>1181</v>
      </c>
      <c r="C481" s="419" t="s">
        <v>1182</v>
      </c>
      <c r="D481" s="419"/>
      <c r="E481" s="415" t="s">
        <v>703</v>
      </c>
      <c r="F481" s="420">
        <v>0.65</v>
      </c>
      <c r="G481" s="386"/>
      <c r="H481" s="266"/>
      <c r="I481" s="425"/>
    </row>
    <row r="482" s="286" customFormat="1" customHeight="1" spans="1:9">
      <c r="A482" s="267">
        <v>0</v>
      </c>
      <c r="B482" s="417" t="s">
        <v>489</v>
      </c>
      <c r="C482" s="419" t="s">
        <v>1211</v>
      </c>
      <c r="D482" s="419"/>
      <c r="E482" s="415" t="s">
        <v>490</v>
      </c>
      <c r="F482" s="416">
        <v>60</v>
      </c>
      <c r="G482" s="386"/>
      <c r="H482" s="266"/>
      <c r="I482" s="386"/>
    </row>
    <row r="483" s="286" customFormat="1" customHeight="1" spans="1:9">
      <c r="A483" s="267">
        <v>6</v>
      </c>
      <c r="B483" s="417" t="s">
        <v>698</v>
      </c>
      <c r="C483" s="419" t="s">
        <v>805</v>
      </c>
      <c r="D483" s="419"/>
      <c r="E483" s="415" t="s">
        <v>700</v>
      </c>
      <c r="F483" s="415">
        <v>1.5</v>
      </c>
      <c r="G483" s="421"/>
      <c r="H483" s="266"/>
      <c r="I483" s="386"/>
    </row>
    <row r="484" s="286" customFormat="1" customHeight="1" spans="1:9">
      <c r="A484" s="267">
        <v>0</v>
      </c>
      <c r="B484" s="417" t="s">
        <v>489</v>
      </c>
      <c r="C484" s="419" t="s">
        <v>1189</v>
      </c>
      <c r="D484" s="419"/>
      <c r="E484" s="415" t="s">
        <v>556</v>
      </c>
      <c r="F484" s="415">
        <v>15</v>
      </c>
      <c r="G484" s="421"/>
      <c r="H484" s="266"/>
      <c r="I484" s="386"/>
    </row>
    <row r="485" s="286" customFormat="1" customHeight="1" spans="1:9">
      <c r="A485" s="267">
        <v>7</v>
      </c>
      <c r="B485" s="417"/>
      <c r="C485" s="419" t="s">
        <v>1190</v>
      </c>
      <c r="D485" s="419"/>
      <c r="E485" s="415" t="s">
        <v>710</v>
      </c>
      <c r="F485" s="416">
        <v>8</v>
      </c>
      <c r="G485" s="386"/>
      <c r="H485" s="266"/>
      <c r="I485" s="386"/>
    </row>
    <row r="486" s="286" customFormat="1" customHeight="1" spans="1:9">
      <c r="A486" s="267">
        <v>8</v>
      </c>
      <c r="B486" s="417"/>
      <c r="C486" s="419" t="s">
        <v>1191</v>
      </c>
      <c r="D486" s="419"/>
      <c r="E486" s="415" t="s">
        <v>710</v>
      </c>
      <c r="F486" s="416">
        <v>7</v>
      </c>
      <c r="G486" s="386"/>
      <c r="H486" s="266"/>
      <c r="I486" s="386"/>
    </row>
    <row r="487" s="286" customFormat="1" customHeight="1" spans="1:9">
      <c r="A487" s="267">
        <v>9</v>
      </c>
      <c r="B487" s="417" t="s">
        <v>1192</v>
      </c>
      <c r="C487" s="419" t="s">
        <v>492</v>
      </c>
      <c r="D487" s="419"/>
      <c r="E487" s="415" t="s">
        <v>703</v>
      </c>
      <c r="F487" s="420">
        <v>0.36</v>
      </c>
      <c r="G487" s="386"/>
      <c r="H487" s="266"/>
      <c r="I487" s="266"/>
    </row>
    <row r="488" s="286" customFormat="1" customHeight="1" spans="1:9">
      <c r="A488" s="267">
        <v>0</v>
      </c>
      <c r="B488" s="417" t="s">
        <v>489</v>
      </c>
      <c r="C488" s="419" t="s">
        <v>1193</v>
      </c>
      <c r="D488" s="419"/>
      <c r="E488" s="415" t="s">
        <v>132</v>
      </c>
      <c r="F488" s="415">
        <v>60</v>
      </c>
      <c r="G488" s="386"/>
      <c r="H488" s="266"/>
      <c r="I488" s="386"/>
    </row>
    <row r="489" s="286" customFormat="1" customHeight="1" spans="1:9">
      <c r="A489" s="267">
        <v>0</v>
      </c>
      <c r="B489" s="417" t="s">
        <v>489</v>
      </c>
      <c r="C489" s="419" t="s">
        <v>1194</v>
      </c>
      <c r="D489" s="419"/>
      <c r="E489" s="415" t="s">
        <v>132</v>
      </c>
      <c r="F489" s="415">
        <v>6</v>
      </c>
      <c r="G489" s="386"/>
      <c r="H489" s="266"/>
      <c r="I489" s="386"/>
    </row>
    <row r="490" s="286" customFormat="1" customHeight="1" spans="1:9">
      <c r="A490" s="267"/>
      <c r="B490" s="417" t="s">
        <v>489</v>
      </c>
      <c r="C490" s="419" t="s">
        <v>1195</v>
      </c>
      <c r="D490" s="419"/>
      <c r="E490" s="415" t="s">
        <v>132</v>
      </c>
      <c r="F490" s="416">
        <v>12</v>
      </c>
      <c r="G490" s="386"/>
      <c r="H490" s="266"/>
      <c r="I490" s="386"/>
    </row>
    <row r="491" s="285" customFormat="1" customHeight="1" spans="1:9">
      <c r="A491" s="267">
        <v>10</v>
      </c>
      <c r="B491" s="422" t="s">
        <v>667</v>
      </c>
      <c r="C491" s="423" t="s">
        <v>1196</v>
      </c>
      <c r="D491" s="423"/>
      <c r="E491" s="424" t="s">
        <v>497</v>
      </c>
      <c r="F491" s="424">
        <v>3.5</v>
      </c>
      <c r="G491" s="296"/>
      <c r="H491" s="297"/>
      <c r="I491" s="297"/>
    </row>
    <row r="492" s="285" customFormat="1" customHeight="1" spans="1:9">
      <c r="A492" s="267"/>
      <c r="B492" s="422" t="s">
        <v>489</v>
      </c>
      <c r="C492" s="423" t="s">
        <v>1198</v>
      </c>
      <c r="D492" s="423"/>
      <c r="E492" s="424" t="s">
        <v>132</v>
      </c>
      <c r="F492" s="424">
        <v>3552.5</v>
      </c>
      <c r="G492" s="296"/>
      <c r="H492" s="297"/>
      <c r="I492" s="297"/>
    </row>
    <row r="493" s="285" customFormat="1" customHeight="1" spans="1:9">
      <c r="A493" s="267">
        <v>11</v>
      </c>
      <c r="B493" s="422" t="s">
        <v>667</v>
      </c>
      <c r="C493" s="423" t="s">
        <v>1199</v>
      </c>
      <c r="D493" s="423"/>
      <c r="E493" s="424" t="s">
        <v>497</v>
      </c>
      <c r="F493" s="424">
        <v>3</v>
      </c>
      <c r="G493" s="296"/>
      <c r="H493" s="297"/>
      <c r="I493" s="297"/>
    </row>
    <row r="494" s="285" customFormat="1" customHeight="1" spans="1:9">
      <c r="A494" s="267"/>
      <c r="B494" s="422" t="s">
        <v>489</v>
      </c>
      <c r="C494" s="423" t="s">
        <v>1197</v>
      </c>
      <c r="D494" s="423"/>
      <c r="E494" s="424" t="s">
        <v>132</v>
      </c>
      <c r="F494" s="424">
        <v>3045</v>
      </c>
      <c r="G494" s="296"/>
      <c r="H494" s="297"/>
      <c r="I494" s="297"/>
    </row>
    <row r="495" s="285" customFormat="1" customHeight="1" spans="1:9">
      <c r="A495" s="267">
        <v>12</v>
      </c>
      <c r="B495" s="422" t="s">
        <v>667</v>
      </c>
      <c r="C495" s="423" t="s">
        <v>1199</v>
      </c>
      <c r="D495" s="423"/>
      <c r="E495" s="424" t="s">
        <v>497</v>
      </c>
      <c r="F495" s="424">
        <v>1</v>
      </c>
      <c r="G495" s="296"/>
      <c r="H495" s="297"/>
      <c r="I495" s="297"/>
    </row>
    <row r="496" s="285" customFormat="1" customHeight="1" spans="1:9">
      <c r="A496" s="267"/>
      <c r="B496" s="422" t="s">
        <v>489</v>
      </c>
      <c r="C496" s="423" t="s">
        <v>1198</v>
      </c>
      <c r="D496" s="423"/>
      <c r="E496" s="424" t="s">
        <v>132</v>
      </c>
      <c r="F496" s="424">
        <v>1015</v>
      </c>
      <c r="G496" s="296"/>
      <c r="H496" s="297"/>
      <c r="I496" s="297"/>
    </row>
    <row r="497" s="381" customFormat="1" customHeight="1" spans="1:9">
      <c r="A497" s="428" t="s">
        <v>574</v>
      </c>
      <c r="B497" s="428"/>
      <c r="C497" s="429" t="s">
        <v>575</v>
      </c>
      <c r="D497" s="429"/>
      <c r="E497" s="429"/>
      <c r="F497" s="430"/>
      <c r="G497" s="430"/>
      <c r="H497" s="430"/>
      <c r="I497" s="430"/>
    </row>
    <row r="498" s="381" customFormat="1" customHeight="1" spans="1:9">
      <c r="A498" s="428"/>
      <c r="B498" s="428"/>
      <c r="C498" s="431" t="s">
        <v>1170</v>
      </c>
      <c r="D498" s="431"/>
      <c r="E498" s="432"/>
      <c r="F498" s="432"/>
      <c r="G498" s="430"/>
      <c r="H498" s="430"/>
      <c r="I498" s="430"/>
    </row>
  </sheetData>
  <customSheetViews>
    <customSheetView guid="{6CD32FDE-B892-4416-BE82-8B8C9CF2B414}" showPageBreaks="1" zeroValues="0" printArea="1" showAutoFilter="1" hiddenRows="1" hiddenColumns="1">
      <pane ySplit="27" topLeftCell="A80" activePane="bottomLeft" state="frozen"/>
      <selection activeCell="Q37" sqref="Q37"/>
      <pageMargins left="0.31496062992126" right="0.31496062992126" top="0.984251968503937" bottom="0.984251968503937" header="0.31496062992126" footer="0.196850393700787"/>
      <printOptions horizontalCentered="1" verticalCentered="1"/>
      <pageSetup paperSize="9" firstPageNumber="8" orientation="landscape" useFirstPageNumber="1"/>
      <headerFooter>
        <oddFooter>&amp;C&amp;9&amp;P&amp;R&amp;9         &amp;11             </oddFooter>
      </headerFooter>
      <autoFilter ref="A29:V580"/>
    </customSheetView>
    <customSheetView guid="{6B5C7A8A-1F87-4590-9A44-BF58B2A0157B}" showPageBreaks="1" zeroValues="0" printArea="1" showAutoFilter="1" hiddenColumns="1">
      <pane ySplit="7" topLeftCell="A8" activePane="bottomLeft" state="frozen"/>
      <selection activeCell="A10" sqref="$A10:$XFD10"/>
      <pageMargins left="0.31496062992126" right="0.31496062992126" top="0.984251968503937" bottom="0.984251968503937" header="0.31496062992126" footer="0.196850393700787"/>
      <printOptions horizontalCentered="1" verticalCentered="1"/>
      <pageSetup paperSize="9" firstPageNumber="8" orientation="landscape" useFirstPageNumber="1"/>
      <headerFooter>
        <oddFooter>&amp;C&amp;9&amp;P&amp;R&amp;9         &amp;11             </oddFooter>
      </headerFooter>
      <autoFilter ref="A29:V580"/>
    </customSheetView>
    <customSheetView guid="{AD2683A8-8C57-42AC-A595-15EACEB7A384}" showPageBreaks="1" zeroValues="0" printArea="1" showAutoFilter="1" hiddenRows="1" hiddenColumns="1">
      <pane ySplit="27" topLeftCell="A44" activePane="bottomLeft" state="frozen"/>
      <selection activeCell="G538" sqref="G538"/>
      <pageMargins left="0.31496062992126" right="0.31496062992126" top="0.984251968503937" bottom="0.984251968503937" header="0.31496062992126" footer="0.196850393700787"/>
      <printOptions horizontalCentered="1" verticalCentered="1"/>
      <pageSetup paperSize="9" firstPageNumber="8" orientation="landscape" useFirstPageNumber="1"/>
      <headerFooter>
        <oddFooter>&amp;C&amp;9&amp;P&amp;R&amp;9         &amp;11             </oddFooter>
      </headerFooter>
      <autoFilter ref="A29:V580"/>
    </customSheetView>
  </customSheetViews>
  <mergeCells count="10">
    <mergeCell ref="A2:I2"/>
    <mergeCell ref="A3:E3"/>
    <mergeCell ref="G4:H4"/>
    <mergeCell ref="A4:A5"/>
    <mergeCell ref="B4:B5"/>
    <mergeCell ref="C4:C5"/>
    <mergeCell ref="D4:D5"/>
    <mergeCell ref="E4:E5"/>
    <mergeCell ref="F4:F5"/>
    <mergeCell ref="I4:I5"/>
  </mergeCells>
  <printOptions horizontalCentered="1"/>
  <pageMargins left="0.118110236220472" right="0.118110236220472" top="0.78740157480315" bottom="0.393700787401575" header="0.31496062992126" footer="0.196850393700787"/>
  <pageSetup paperSize="9" firstPageNumber="8" orientation="landscape" useFirstPageNumber="1"/>
  <headerFooter>
    <oddFooter>&amp;C&amp;9&amp;P&amp;R&amp;9         &amp;11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tabColor rgb="FFFFFF00"/>
  </sheetPr>
  <dimension ref="A1:IE190"/>
  <sheetViews>
    <sheetView showZeros="0" view="pageBreakPreview" zoomScaleNormal="100" workbookViewId="0">
      <pane xSplit="6" ySplit="5" topLeftCell="G6" activePane="bottomRight" state="frozen"/>
      <selection/>
      <selection pane="topRight"/>
      <selection pane="bottomLeft"/>
      <selection pane="bottomRight" activeCell="M12" sqref="M12"/>
    </sheetView>
  </sheetViews>
  <sheetFormatPr defaultColWidth="9" defaultRowHeight="13.5"/>
  <cols>
    <col min="1" max="1" width="4.13333333333333" style="288" customWidth="1"/>
    <col min="2" max="2" width="8" style="289" customWidth="1"/>
    <col min="3" max="4" width="30" style="289" customWidth="1"/>
    <col min="5" max="5" width="4.5" style="289" customWidth="1"/>
    <col min="6" max="6" width="7" style="289" customWidth="1"/>
    <col min="7" max="8" width="9.75" style="289" customWidth="1"/>
    <col min="9" max="9" width="7" style="289" customWidth="1"/>
    <col min="10" max="16384" width="9" style="290"/>
  </cols>
  <sheetData>
    <row r="1" s="237" customFormat="1" ht="12.75" spans="1:9">
      <c r="A1" s="243"/>
      <c r="B1" s="244"/>
      <c r="F1" s="243"/>
      <c r="G1" s="245"/>
      <c r="H1" s="245"/>
      <c r="I1" s="243"/>
    </row>
    <row r="2" s="238" customFormat="1" ht="17.1" customHeight="1" spans="1:9">
      <c r="A2" s="246" t="s">
        <v>113</v>
      </c>
      <c r="B2" s="246"/>
      <c r="C2" s="246"/>
      <c r="D2" s="246"/>
      <c r="E2" s="246"/>
      <c r="F2" s="246"/>
      <c r="G2" s="246"/>
      <c r="H2" s="246"/>
      <c r="I2" s="246"/>
    </row>
    <row r="3" s="238" customFormat="1" ht="17.1" customHeight="1" spans="1:239">
      <c r="A3" s="247" t="s">
        <v>114</v>
      </c>
      <c r="B3" s="247"/>
      <c r="C3" s="247"/>
      <c r="D3" s="247"/>
      <c r="E3" s="247"/>
      <c r="F3" s="248" t="s">
        <v>115</v>
      </c>
      <c r="G3" s="283"/>
      <c r="H3" s="283"/>
      <c r="I3" s="283"/>
      <c r="J3" s="283"/>
      <c r="K3" s="283"/>
      <c r="L3" s="283"/>
      <c r="M3" s="283"/>
      <c r="N3" s="283"/>
      <c r="O3" s="283"/>
      <c r="P3" s="283"/>
      <c r="Q3" s="283"/>
      <c r="R3" s="283"/>
      <c r="S3" s="283"/>
      <c r="T3" s="283"/>
      <c r="U3" s="283"/>
      <c r="V3" s="28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row>
    <row r="4" s="238" customFormat="1" ht="17.1" customHeight="1" spans="1:9">
      <c r="A4" s="249" t="s">
        <v>8</v>
      </c>
      <c r="B4" s="250" t="s">
        <v>116</v>
      </c>
      <c r="C4" s="249" t="s">
        <v>117</v>
      </c>
      <c r="D4" s="251" t="s">
        <v>118</v>
      </c>
      <c r="E4" s="249" t="s">
        <v>10</v>
      </c>
      <c r="F4" s="252" t="s">
        <v>11</v>
      </c>
      <c r="G4" s="253" t="s">
        <v>119</v>
      </c>
      <c r="H4" s="254"/>
      <c r="I4" s="249" t="s">
        <v>120</v>
      </c>
    </row>
    <row r="5" s="238" customFormat="1" ht="17.1" customHeight="1" spans="1:9">
      <c r="A5" s="249"/>
      <c r="B5" s="250"/>
      <c r="C5" s="249"/>
      <c r="D5" s="255"/>
      <c r="E5" s="249"/>
      <c r="F5" s="252"/>
      <c r="G5" s="249" t="s">
        <v>121</v>
      </c>
      <c r="H5" s="256" t="s">
        <v>122</v>
      </c>
      <c r="I5" s="249"/>
    </row>
    <row r="6" s="284" customFormat="1" ht="15" customHeight="1" spans="1:9">
      <c r="A6" s="291"/>
      <c r="B6" s="292"/>
      <c r="C6" s="293" t="s">
        <v>1230</v>
      </c>
      <c r="D6" s="293"/>
      <c r="E6" s="291"/>
      <c r="F6" s="291"/>
      <c r="G6" s="291"/>
      <c r="H6" s="291"/>
      <c r="I6" s="291"/>
    </row>
    <row r="7" s="285" customFormat="1" ht="18" customHeight="1" spans="1:9">
      <c r="A7" s="294" t="s">
        <v>123</v>
      </c>
      <c r="B7" s="263"/>
      <c r="C7" s="306" t="s">
        <v>1231</v>
      </c>
      <c r="D7" s="306"/>
      <c r="E7" s="263">
        <v>0</v>
      </c>
      <c r="F7" s="263">
        <v>0</v>
      </c>
      <c r="G7" s="296"/>
      <c r="H7" s="297"/>
      <c r="I7" s="297"/>
    </row>
    <row r="8" s="285" customFormat="1" ht="18" customHeight="1" spans="1:9">
      <c r="A8" s="294">
        <v>1</v>
      </c>
      <c r="B8" s="263"/>
      <c r="C8" s="295" t="s">
        <v>1232</v>
      </c>
      <c r="D8" s="295"/>
      <c r="E8" s="263">
        <v>0</v>
      </c>
      <c r="F8" s="263">
        <v>0</v>
      </c>
      <c r="G8" s="296"/>
      <c r="H8" s="297"/>
      <c r="I8" s="297"/>
    </row>
    <row r="9" s="285" customFormat="1" ht="18" customHeight="1" spans="1:9">
      <c r="A9" s="294"/>
      <c r="B9" s="263" t="s">
        <v>1233</v>
      </c>
      <c r="C9" s="262" t="s">
        <v>1234</v>
      </c>
      <c r="D9" s="262"/>
      <c r="E9" s="263" t="s">
        <v>551</v>
      </c>
      <c r="F9" s="263">
        <v>12</v>
      </c>
      <c r="G9" s="296"/>
      <c r="H9" s="297"/>
      <c r="I9" s="297"/>
    </row>
    <row r="10" s="285" customFormat="1" ht="18" customHeight="1" spans="1:9">
      <c r="A10" s="294"/>
      <c r="B10" s="263" t="s">
        <v>1235</v>
      </c>
      <c r="C10" s="262" t="s">
        <v>1236</v>
      </c>
      <c r="D10" s="262"/>
      <c r="E10" s="263" t="s">
        <v>551</v>
      </c>
      <c r="F10" s="263">
        <v>15</v>
      </c>
      <c r="G10" s="296"/>
      <c r="H10" s="297"/>
      <c r="I10" s="297"/>
    </row>
    <row r="11" s="285" customFormat="1" ht="18" customHeight="1" spans="1:9">
      <c r="A11" s="294"/>
      <c r="B11" s="263" t="s">
        <v>1237</v>
      </c>
      <c r="C11" s="262" t="s">
        <v>1238</v>
      </c>
      <c r="D11" s="262"/>
      <c r="E11" s="263" t="s">
        <v>551</v>
      </c>
      <c r="F11" s="263">
        <v>20</v>
      </c>
      <c r="G11" s="296"/>
      <c r="H11" s="297"/>
      <c r="I11" s="297"/>
    </row>
    <row r="12" s="285" customFormat="1" ht="18" customHeight="1" spans="1:9">
      <c r="A12" s="294"/>
      <c r="B12" s="263" t="s">
        <v>1239</v>
      </c>
      <c r="C12" s="262" t="s">
        <v>1240</v>
      </c>
      <c r="D12" s="262"/>
      <c r="E12" s="263" t="s">
        <v>551</v>
      </c>
      <c r="F12" s="263">
        <v>3</v>
      </c>
      <c r="G12" s="296"/>
      <c r="H12" s="297"/>
      <c r="I12" s="297"/>
    </row>
    <row r="13" s="285" customFormat="1" ht="18" customHeight="1" spans="1:9">
      <c r="A13" s="294"/>
      <c r="B13" s="263" t="s">
        <v>1241</v>
      </c>
      <c r="C13" s="262" t="s">
        <v>1242</v>
      </c>
      <c r="D13" s="262"/>
      <c r="E13" s="263" t="s">
        <v>551</v>
      </c>
      <c r="F13" s="263">
        <v>20</v>
      </c>
      <c r="G13" s="296"/>
      <c r="H13" s="297"/>
      <c r="I13" s="297"/>
    </row>
    <row r="14" s="285" customFormat="1" ht="18" customHeight="1" spans="1:9">
      <c r="A14" s="294"/>
      <c r="B14" s="263" t="s">
        <v>1243</v>
      </c>
      <c r="C14" s="262" t="s">
        <v>1244</v>
      </c>
      <c r="D14" s="262"/>
      <c r="E14" s="263" t="s">
        <v>551</v>
      </c>
      <c r="F14" s="263">
        <v>2</v>
      </c>
      <c r="G14" s="296"/>
      <c r="H14" s="297"/>
      <c r="I14" s="297"/>
    </row>
    <row r="15" s="285" customFormat="1" ht="18" customHeight="1" spans="1:9">
      <c r="A15" s="294"/>
      <c r="B15" s="263" t="s">
        <v>1245</v>
      </c>
      <c r="C15" s="262" t="s">
        <v>1246</v>
      </c>
      <c r="D15" s="262"/>
      <c r="E15" s="263" t="s">
        <v>551</v>
      </c>
      <c r="F15" s="263">
        <v>8</v>
      </c>
      <c r="G15" s="296"/>
      <c r="H15" s="297"/>
      <c r="I15" s="297"/>
    </row>
    <row r="16" s="285" customFormat="1" ht="18" customHeight="1" spans="1:9">
      <c r="A16" s="294"/>
      <c r="B16" s="263" t="s">
        <v>1245</v>
      </c>
      <c r="C16" s="262" t="s">
        <v>1247</v>
      </c>
      <c r="D16" s="262"/>
      <c r="E16" s="263" t="s">
        <v>551</v>
      </c>
      <c r="F16" s="263">
        <v>2</v>
      </c>
      <c r="G16" s="296"/>
      <c r="H16" s="297"/>
      <c r="I16" s="297"/>
    </row>
    <row r="17" s="285" customFormat="1" ht="18" customHeight="1" spans="1:9">
      <c r="A17" s="294"/>
      <c r="B17" s="263" t="s">
        <v>1248</v>
      </c>
      <c r="C17" s="262" t="s">
        <v>1249</v>
      </c>
      <c r="D17" s="262"/>
      <c r="E17" s="263" t="s">
        <v>551</v>
      </c>
      <c r="F17" s="263">
        <v>8</v>
      </c>
      <c r="G17" s="296"/>
      <c r="H17" s="297"/>
      <c r="I17" s="297"/>
    </row>
    <row r="18" s="285" customFormat="1" ht="18" customHeight="1" spans="1:9">
      <c r="A18" s="294"/>
      <c r="B18" s="263" t="s">
        <v>1250</v>
      </c>
      <c r="C18" s="262" t="s">
        <v>1251</v>
      </c>
      <c r="D18" s="262"/>
      <c r="E18" s="263" t="s">
        <v>551</v>
      </c>
      <c r="F18" s="263">
        <v>3</v>
      </c>
      <c r="G18" s="296"/>
      <c r="H18" s="297"/>
      <c r="I18" s="297"/>
    </row>
    <row r="19" s="285" customFormat="1" ht="18" customHeight="1" spans="1:9">
      <c r="A19" s="294">
        <v>2</v>
      </c>
      <c r="B19" s="263"/>
      <c r="C19" s="295" t="s">
        <v>1252</v>
      </c>
      <c r="D19" s="295"/>
      <c r="E19" s="263">
        <v>0</v>
      </c>
      <c r="F19" s="263">
        <v>0</v>
      </c>
      <c r="G19" s="296"/>
      <c r="H19" s="297"/>
      <c r="I19" s="297"/>
    </row>
    <row r="20" s="285" customFormat="1" ht="18" customHeight="1" spans="1:9">
      <c r="A20" s="294"/>
      <c r="B20" s="263" t="s">
        <v>1253</v>
      </c>
      <c r="C20" s="262" t="s">
        <v>1254</v>
      </c>
      <c r="D20" s="262"/>
      <c r="E20" s="263" t="s">
        <v>551</v>
      </c>
      <c r="F20" s="263">
        <v>2</v>
      </c>
      <c r="G20" s="296"/>
      <c r="H20" s="297"/>
      <c r="I20" s="297"/>
    </row>
    <row r="21" s="285" customFormat="1" ht="18" customHeight="1" spans="1:9">
      <c r="A21" s="294"/>
      <c r="B21" s="263" t="s">
        <v>1255</v>
      </c>
      <c r="C21" s="262" t="s">
        <v>1256</v>
      </c>
      <c r="D21" s="262"/>
      <c r="E21" s="263" t="s">
        <v>551</v>
      </c>
      <c r="F21" s="263">
        <v>12</v>
      </c>
      <c r="G21" s="296"/>
      <c r="H21" s="297"/>
      <c r="I21" s="297"/>
    </row>
    <row r="22" s="285" customFormat="1" ht="18" customHeight="1" spans="1:9">
      <c r="A22" s="294"/>
      <c r="B22" s="263" t="s">
        <v>1257</v>
      </c>
      <c r="C22" s="262" t="s">
        <v>1258</v>
      </c>
      <c r="D22" s="262"/>
      <c r="E22" s="263" t="s">
        <v>551</v>
      </c>
      <c r="F22" s="263">
        <v>13.5</v>
      </c>
      <c r="G22" s="296"/>
      <c r="H22" s="297"/>
      <c r="I22" s="297"/>
    </row>
    <row r="23" s="285" customFormat="1" ht="18" customHeight="1" spans="1:9">
      <c r="A23" s="294"/>
      <c r="B23" s="263" t="s">
        <v>1259</v>
      </c>
      <c r="C23" s="262" t="s">
        <v>1260</v>
      </c>
      <c r="D23" s="262"/>
      <c r="E23" s="263" t="s">
        <v>551</v>
      </c>
      <c r="F23" s="263">
        <v>35</v>
      </c>
      <c r="G23" s="296"/>
      <c r="H23" s="297"/>
      <c r="I23" s="297"/>
    </row>
    <row r="24" s="285" customFormat="1" ht="18" customHeight="1" spans="1:9">
      <c r="A24" s="294"/>
      <c r="B24" s="263" t="s">
        <v>1261</v>
      </c>
      <c r="C24" s="262" t="s">
        <v>1262</v>
      </c>
      <c r="D24" s="262"/>
      <c r="E24" s="263" t="s">
        <v>551</v>
      </c>
      <c r="F24" s="263">
        <v>5</v>
      </c>
      <c r="G24" s="296"/>
      <c r="H24" s="297"/>
      <c r="I24" s="297"/>
    </row>
    <row r="25" s="285" customFormat="1" ht="18" customHeight="1" spans="1:9">
      <c r="A25" s="294">
        <v>3</v>
      </c>
      <c r="B25" s="263"/>
      <c r="C25" s="295" t="s">
        <v>1263</v>
      </c>
      <c r="D25" s="295"/>
      <c r="E25" s="263">
        <v>0</v>
      </c>
      <c r="F25" s="263">
        <v>0</v>
      </c>
      <c r="G25" s="296"/>
      <c r="H25" s="297"/>
      <c r="I25" s="297"/>
    </row>
    <row r="26" s="285" customFormat="1" ht="27.75" customHeight="1" spans="1:9">
      <c r="A26" s="294"/>
      <c r="B26" s="263" t="s">
        <v>1264</v>
      </c>
      <c r="C26" s="262" t="s">
        <v>1265</v>
      </c>
      <c r="D26" s="262"/>
      <c r="E26" s="263" t="s">
        <v>710</v>
      </c>
      <c r="F26" s="263">
        <v>2</v>
      </c>
      <c r="G26" s="296"/>
      <c r="H26" s="297"/>
      <c r="I26" s="297"/>
    </row>
    <row r="27" s="285" customFormat="1" ht="25.5" customHeight="1" spans="1:9">
      <c r="A27" s="294"/>
      <c r="B27" s="263" t="s">
        <v>1266</v>
      </c>
      <c r="C27" s="262" t="s">
        <v>1267</v>
      </c>
      <c r="D27" s="262"/>
      <c r="E27" s="263" t="s">
        <v>710</v>
      </c>
      <c r="F27" s="263">
        <v>1</v>
      </c>
      <c r="G27" s="296"/>
      <c r="H27" s="297"/>
      <c r="I27" s="297"/>
    </row>
    <row r="28" s="285" customFormat="1" ht="18" customHeight="1" spans="1:9">
      <c r="A28" s="294">
        <v>4</v>
      </c>
      <c r="B28" s="263"/>
      <c r="C28" s="295" t="s">
        <v>1268</v>
      </c>
      <c r="D28" s="295"/>
      <c r="E28" s="263">
        <v>0</v>
      </c>
      <c r="F28" s="263">
        <v>0</v>
      </c>
      <c r="G28" s="296"/>
      <c r="H28" s="297"/>
      <c r="I28" s="297"/>
    </row>
    <row r="29" s="285" customFormat="1" ht="18" customHeight="1" spans="1:9">
      <c r="A29" s="294"/>
      <c r="B29" s="263" t="s">
        <v>1269</v>
      </c>
      <c r="C29" s="262" t="s">
        <v>1270</v>
      </c>
      <c r="D29" s="262"/>
      <c r="E29" s="263" t="s">
        <v>647</v>
      </c>
      <c r="F29" s="298">
        <v>0.8</v>
      </c>
      <c r="G29" s="296"/>
      <c r="H29" s="297"/>
      <c r="I29" s="297"/>
    </row>
    <row r="30" s="285" customFormat="1" ht="18" customHeight="1" spans="1:9">
      <c r="A30" s="294"/>
      <c r="B30" s="263" t="s">
        <v>1269</v>
      </c>
      <c r="C30" s="262" t="s">
        <v>1271</v>
      </c>
      <c r="D30" s="262"/>
      <c r="E30" s="263" t="s">
        <v>647</v>
      </c>
      <c r="F30" s="298">
        <v>0.6</v>
      </c>
      <c r="G30" s="296"/>
      <c r="H30" s="297"/>
      <c r="I30" s="297"/>
    </row>
    <row r="31" s="285" customFormat="1" ht="18" customHeight="1" spans="1:9">
      <c r="A31" s="294"/>
      <c r="B31" s="263" t="s">
        <v>1272</v>
      </c>
      <c r="C31" s="262" t="s">
        <v>1273</v>
      </c>
      <c r="D31" s="262"/>
      <c r="E31" s="263" t="s">
        <v>647</v>
      </c>
      <c r="F31" s="298">
        <v>0.1</v>
      </c>
      <c r="G31" s="296"/>
      <c r="H31" s="297"/>
      <c r="I31" s="297"/>
    </row>
    <row r="32" s="285" customFormat="1" ht="18" customHeight="1" spans="1:9">
      <c r="A32" s="294"/>
      <c r="B32" s="303"/>
      <c r="C32" s="262" t="s">
        <v>1274</v>
      </c>
      <c r="D32" s="262"/>
      <c r="E32" s="263" t="s">
        <v>1275</v>
      </c>
      <c r="F32" s="298">
        <v>9.6</v>
      </c>
      <c r="G32" s="296"/>
      <c r="H32" s="297"/>
      <c r="I32" s="297"/>
    </row>
    <row r="33" s="285" customFormat="1" ht="18" customHeight="1" spans="1:9">
      <c r="A33" s="294">
        <v>5</v>
      </c>
      <c r="B33" s="263"/>
      <c r="C33" s="295" t="s">
        <v>1276</v>
      </c>
      <c r="D33" s="295"/>
      <c r="E33" s="263"/>
      <c r="F33" s="263"/>
      <c r="G33" s="296"/>
      <c r="H33" s="297"/>
      <c r="I33" s="297"/>
    </row>
    <row r="34" s="285" customFormat="1" ht="18" customHeight="1" spans="1:9">
      <c r="A34" s="294"/>
      <c r="B34" s="263" t="s">
        <v>1277</v>
      </c>
      <c r="C34" s="262" t="s">
        <v>1278</v>
      </c>
      <c r="D34" s="262"/>
      <c r="E34" s="263" t="s">
        <v>1279</v>
      </c>
      <c r="F34" s="263">
        <v>337</v>
      </c>
      <c r="G34" s="296"/>
      <c r="H34" s="297"/>
      <c r="I34" s="297"/>
    </row>
    <row r="35" s="285" customFormat="1" ht="18" customHeight="1" spans="1:9">
      <c r="A35" s="294"/>
      <c r="B35" s="263" t="s">
        <v>1280</v>
      </c>
      <c r="C35" s="262" t="s">
        <v>1281</v>
      </c>
      <c r="D35" s="262"/>
      <c r="E35" s="263" t="s">
        <v>1279</v>
      </c>
      <c r="F35" s="263">
        <v>337</v>
      </c>
      <c r="G35" s="296"/>
      <c r="H35" s="297"/>
      <c r="I35" s="297"/>
    </row>
    <row r="36" s="285" customFormat="1" ht="18" customHeight="1" spans="1:9">
      <c r="A36" s="294"/>
      <c r="B36" s="263" t="s">
        <v>1282</v>
      </c>
      <c r="C36" s="262" t="s">
        <v>1283</v>
      </c>
      <c r="D36" s="262"/>
      <c r="E36" s="263" t="s">
        <v>1279</v>
      </c>
      <c r="F36" s="263">
        <v>337</v>
      </c>
      <c r="G36" s="296"/>
      <c r="H36" s="297"/>
      <c r="I36" s="297"/>
    </row>
    <row r="37" s="285" customFormat="1" ht="18" customHeight="1" spans="1:9">
      <c r="A37" s="294"/>
      <c r="B37" s="263" t="s">
        <v>1282</v>
      </c>
      <c r="C37" s="262" t="s">
        <v>1283</v>
      </c>
      <c r="D37" s="262"/>
      <c r="E37" s="263" t="s">
        <v>1279</v>
      </c>
      <c r="F37" s="263">
        <v>337</v>
      </c>
      <c r="G37" s="296"/>
      <c r="H37" s="297"/>
      <c r="I37" s="297"/>
    </row>
    <row r="38" s="285" customFormat="1" ht="18" customHeight="1" spans="1:9">
      <c r="A38" s="294"/>
      <c r="B38" s="263" t="s">
        <v>1282</v>
      </c>
      <c r="C38" s="262" t="s">
        <v>1283</v>
      </c>
      <c r="D38" s="262"/>
      <c r="E38" s="263" t="s">
        <v>1279</v>
      </c>
      <c r="F38" s="263">
        <v>337</v>
      </c>
      <c r="G38" s="296"/>
      <c r="H38" s="297"/>
      <c r="I38" s="297"/>
    </row>
    <row r="39" s="286" customFormat="1" ht="18" customHeight="1" spans="1:9">
      <c r="A39" s="267" t="s">
        <v>235</v>
      </c>
      <c r="B39" s="303"/>
      <c r="C39" s="385" t="s">
        <v>1284</v>
      </c>
      <c r="D39" s="385"/>
      <c r="E39" s="303">
        <v>0</v>
      </c>
      <c r="F39" s="303">
        <v>0</v>
      </c>
      <c r="G39" s="386"/>
      <c r="H39" s="305"/>
      <c r="I39" s="305"/>
    </row>
    <row r="40" s="286" customFormat="1" ht="18" customHeight="1" spans="1:9">
      <c r="A40" s="267">
        <v>1</v>
      </c>
      <c r="B40" s="303"/>
      <c r="C40" s="387" t="s">
        <v>1285</v>
      </c>
      <c r="D40" s="387"/>
      <c r="E40" s="303">
        <v>0</v>
      </c>
      <c r="F40" s="303">
        <v>0</v>
      </c>
      <c r="G40" s="386"/>
      <c r="H40" s="305"/>
      <c r="I40" s="305"/>
    </row>
    <row r="41" s="286" customFormat="1" ht="18" customHeight="1" spans="1:9">
      <c r="A41" s="267"/>
      <c r="B41" s="303" t="s">
        <v>1245</v>
      </c>
      <c r="C41" s="304" t="s">
        <v>1286</v>
      </c>
      <c r="D41" s="304"/>
      <c r="E41" s="303" t="s">
        <v>551</v>
      </c>
      <c r="F41" s="303">
        <v>50</v>
      </c>
      <c r="G41" s="386"/>
      <c r="H41" s="297"/>
      <c r="I41" s="305"/>
    </row>
    <row r="42" s="286" customFormat="1" ht="18" customHeight="1" spans="1:9">
      <c r="A42" s="267"/>
      <c r="B42" s="303" t="s">
        <v>1287</v>
      </c>
      <c r="C42" s="304" t="s">
        <v>1288</v>
      </c>
      <c r="D42" s="304"/>
      <c r="E42" s="303" t="s">
        <v>551</v>
      </c>
      <c r="F42" s="303">
        <v>6</v>
      </c>
      <c r="G42" s="386"/>
      <c r="H42" s="297"/>
      <c r="I42" s="305"/>
    </row>
    <row r="43" s="285" customFormat="1" ht="18" customHeight="1" spans="1:9">
      <c r="A43" s="294"/>
      <c r="B43" s="263" t="s">
        <v>1253</v>
      </c>
      <c r="C43" s="262" t="s">
        <v>1289</v>
      </c>
      <c r="D43" s="262"/>
      <c r="E43" s="263" t="s">
        <v>551</v>
      </c>
      <c r="F43" s="263">
        <v>4</v>
      </c>
      <c r="G43" s="296"/>
      <c r="H43" s="297"/>
      <c r="I43" s="297"/>
    </row>
    <row r="44" s="285" customFormat="1" ht="18" customHeight="1" spans="1:9">
      <c r="A44" s="294"/>
      <c r="B44" s="263" t="s">
        <v>1290</v>
      </c>
      <c r="C44" s="262" t="s">
        <v>1291</v>
      </c>
      <c r="D44" s="262"/>
      <c r="E44" s="263" t="s">
        <v>551</v>
      </c>
      <c r="F44" s="263">
        <v>15</v>
      </c>
      <c r="G44" s="296"/>
      <c r="H44" s="297"/>
      <c r="I44" s="297"/>
    </row>
    <row r="45" s="285" customFormat="1" ht="18" customHeight="1" spans="1:9">
      <c r="A45" s="294">
        <v>2</v>
      </c>
      <c r="B45" s="263"/>
      <c r="C45" s="295" t="s">
        <v>1263</v>
      </c>
      <c r="D45" s="295"/>
      <c r="E45" s="263">
        <v>0</v>
      </c>
      <c r="F45" s="263">
        <v>0</v>
      </c>
      <c r="G45" s="296"/>
      <c r="H45" s="297"/>
      <c r="I45" s="297"/>
    </row>
    <row r="46" s="285" customFormat="1" ht="18" customHeight="1" spans="1:9">
      <c r="A46" s="294"/>
      <c r="B46" s="263" t="s">
        <v>1292</v>
      </c>
      <c r="C46" s="262" t="s">
        <v>1293</v>
      </c>
      <c r="D46" s="262"/>
      <c r="E46" s="263" t="s">
        <v>710</v>
      </c>
      <c r="F46" s="263">
        <v>6</v>
      </c>
      <c r="G46" s="296"/>
      <c r="H46" s="297"/>
      <c r="I46" s="297"/>
    </row>
    <row r="47" s="285" customFormat="1" ht="18" customHeight="1" spans="1:9">
      <c r="A47" s="294"/>
      <c r="B47" s="263" t="s">
        <v>1294</v>
      </c>
      <c r="C47" s="262" t="s">
        <v>1295</v>
      </c>
      <c r="D47" s="262"/>
      <c r="E47" s="263" t="s">
        <v>710</v>
      </c>
      <c r="F47" s="263">
        <v>1</v>
      </c>
      <c r="G47" s="296"/>
      <c r="H47" s="297"/>
      <c r="I47" s="297"/>
    </row>
    <row r="48" s="285" customFormat="1" ht="18" customHeight="1" spans="1:9">
      <c r="A48" s="294">
        <v>3</v>
      </c>
      <c r="B48" s="263"/>
      <c r="C48" s="295" t="s">
        <v>1296</v>
      </c>
      <c r="D48" s="295"/>
      <c r="E48" s="263"/>
      <c r="F48" s="263"/>
      <c r="G48" s="296"/>
      <c r="H48" s="297"/>
      <c r="I48" s="297"/>
    </row>
    <row r="49" s="285" customFormat="1" ht="18" customHeight="1" spans="1:9">
      <c r="A49" s="294"/>
      <c r="B49" s="263"/>
      <c r="C49" s="262" t="s">
        <v>1297</v>
      </c>
      <c r="D49" s="262"/>
      <c r="E49" s="263"/>
      <c r="F49" s="263"/>
      <c r="G49" s="296"/>
      <c r="H49" s="297"/>
      <c r="I49" s="297"/>
    </row>
    <row r="50" s="285" customFormat="1" ht="18" customHeight="1" spans="1:9">
      <c r="A50" s="294"/>
      <c r="B50" s="263" t="s">
        <v>1298</v>
      </c>
      <c r="C50" s="262" t="s">
        <v>1299</v>
      </c>
      <c r="D50" s="262"/>
      <c r="E50" s="263" t="s">
        <v>29</v>
      </c>
      <c r="F50" s="263">
        <v>13</v>
      </c>
      <c r="G50" s="296"/>
      <c r="H50" s="297"/>
      <c r="I50" s="297"/>
    </row>
    <row r="51" s="285" customFormat="1" ht="18" customHeight="1" spans="1:9">
      <c r="A51" s="294"/>
      <c r="C51" s="262" t="s">
        <v>1300</v>
      </c>
      <c r="D51" s="262"/>
      <c r="E51" s="263"/>
      <c r="F51" s="263"/>
      <c r="G51" s="296"/>
      <c r="H51" s="297"/>
      <c r="I51" s="388"/>
    </row>
    <row r="52" s="285" customFormat="1" ht="30.75" customHeight="1" spans="1:9">
      <c r="A52" s="294"/>
      <c r="B52" s="263" t="s">
        <v>1301</v>
      </c>
      <c r="C52" s="262" t="s">
        <v>1302</v>
      </c>
      <c r="D52" s="262"/>
      <c r="E52" s="263" t="s">
        <v>29</v>
      </c>
      <c r="F52" s="263">
        <v>13</v>
      </c>
      <c r="G52" s="296"/>
      <c r="H52" s="297"/>
      <c r="I52" s="297"/>
    </row>
    <row r="53" s="285" customFormat="1" ht="18" customHeight="1" spans="1:9">
      <c r="A53" s="294"/>
      <c r="B53" s="263"/>
      <c r="C53" s="262" t="s">
        <v>1303</v>
      </c>
      <c r="D53" s="262"/>
      <c r="E53" s="263"/>
      <c r="F53" s="263"/>
      <c r="G53" s="296"/>
      <c r="H53" s="297"/>
      <c r="I53" s="297"/>
    </row>
    <row r="54" s="285" customFormat="1" ht="26.25" customHeight="1" spans="1:9">
      <c r="A54" s="294"/>
      <c r="B54" s="263" t="s">
        <v>1304</v>
      </c>
      <c r="C54" s="262" t="s">
        <v>1305</v>
      </c>
      <c r="D54" s="262"/>
      <c r="E54" s="263" t="s">
        <v>29</v>
      </c>
      <c r="F54" s="263">
        <v>3</v>
      </c>
      <c r="G54" s="296"/>
      <c r="H54" s="297"/>
      <c r="I54" s="297"/>
    </row>
    <row r="55" s="285" customFormat="1" ht="18" customHeight="1" spans="1:9">
      <c r="A55" s="294">
        <v>4</v>
      </c>
      <c r="B55" s="263"/>
      <c r="C55" s="295" t="s">
        <v>1268</v>
      </c>
      <c r="D55" s="295"/>
      <c r="E55" s="263">
        <v>0</v>
      </c>
      <c r="F55" s="263">
        <v>0</v>
      </c>
      <c r="G55" s="296"/>
      <c r="H55" s="297"/>
      <c r="I55" s="297"/>
    </row>
    <row r="56" s="285" customFormat="1" ht="18" customHeight="1" spans="1:9">
      <c r="A56" s="294"/>
      <c r="B56" s="303" t="s">
        <v>1306</v>
      </c>
      <c r="C56" s="262" t="s">
        <v>1307</v>
      </c>
      <c r="D56" s="262"/>
      <c r="E56" s="263" t="s">
        <v>647</v>
      </c>
      <c r="F56" s="298">
        <v>1.2</v>
      </c>
      <c r="G56" s="296"/>
      <c r="H56" s="297"/>
      <c r="I56" s="297"/>
    </row>
    <row r="57" s="285" customFormat="1" ht="18" customHeight="1" spans="1:9">
      <c r="A57" s="294"/>
      <c r="B57" s="303" t="s">
        <v>1308</v>
      </c>
      <c r="C57" s="262" t="s">
        <v>1309</v>
      </c>
      <c r="D57" s="262"/>
      <c r="E57" s="263" t="s">
        <v>647</v>
      </c>
      <c r="F57" s="298">
        <v>0.2</v>
      </c>
      <c r="G57" s="296"/>
      <c r="H57" s="297"/>
      <c r="I57" s="297"/>
    </row>
    <row r="58" s="285" customFormat="1" ht="18" customHeight="1" spans="1:9">
      <c r="A58" s="294"/>
      <c r="B58" s="303"/>
      <c r="C58" s="262" t="s">
        <v>1274</v>
      </c>
      <c r="D58" s="262"/>
      <c r="E58" s="263" t="s">
        <v>1275</v>
      </c>
      <c r="F58" s="298">
        <v>48.5</v>
      </c>
      <c r="G58" s="296"/>
      <c r="H58" s="297"/>
      <c r="I58" s="297"/>
    </row>
    <row r="59" s="285" customFormat="1" ht="18" customHeight="1" spans="1:9">
      <c r="A59" s="294">
        <v>5</v>
      </c>
      <c r="B59" s="263"/>
      <c r="C59" s="295" t="s">
        <v>1276</v>
      </c>
      <c r="D59" s="295"/>
      <c r="E59" s="263"/>
      <c r="F59" s="263"/>
      <c r="G59" s="296"/>
      <c r="H59" s="297"/>
      <c r="I59" s="297"/>
    </row>
    <row r="60" s="285" customFormat="1" ht="18" customHeight="1" spans="1:9">
      <c r="A60" s="294"/>
      <c r="B60" s="263" t="s">
        <v>1277</v>
      </c>
      <c r="C60" s="262" t="s">
        <v>1278</v>
      </c>
      <c r="D60" s="262"/>
      <c r="E60" s="263" t="s">
        <v>1279</v>
      </c>
      <c r="F60" s="263">
        <v>90</v>
      </c>
      <c r="G60" s="296"/>
      <c r="H60" s="297"/>
      <c r="I60" s="297"/>
    </row>
    <row r="61" s="285" customFormat="1" ht="18" customHeight="1" spans="1:9">
      <c r="A61" s="294"/>
      <c r="B61" s="263" t="s">
        <v>1280</v>
      </c>
      <c r="C61" s="262" t="s">
        <v>1281</v>
      </c>
      <c r="D61" s="262"/>
      <c r="E61" s="263" t="s">
        <v>1279</v>
      </c>
      <c r="F61" s="263">
        <v>90</v>
      </c>
      <c r="G61" s="296"/>
      <c r="H61" s="297"/>
      <c r="I61" s="297"/>
    </row>
    <row r="62" s="285" customFormat="1" ht="18" customHeight="1" spans="1:9">
      <c r="A62" s="294"/>
      <c r="B62" s="263" t="s">
        <v>1282</v>
      </c>
      <c r="C62" s="262" t="s">
        <v>1283</v>
      </c>
      <c r="D62" s="262"/>
      <c r="E62" s="263" t="s">
        <v>1279</v>
      </c>
      <c r="F62" s="263">
        <v>90</v>
      </c>
      <c r="G62" s="296"/>
      <c r="H62" s="297"/>
      <c r="I62" s="297"/>
    </row>
    <row r="63" s="285" customFormat="1" ht="18" customHeight="1" spans="1:9">
      <c r="A63" s="294"/>
      <c r="B63" s="263" t="s">
        <v>1282</v>
      </c>
      <c r="C63" s="262" t="s">
        <v>1283</v>
      </c>
      <c r="D63" s="262"/>
      <c r="E63" s="263" t="s">
        <v>1279</v>
      </c>
      <c r="F63" s="263">
        <v>90</v>
      </c>
      <c r="G63" s="296"/>
      <c r="H63" s="297"/>
      <c r="I63" s="297"/>
    </row>
    <row r="64" s="285" customFormat="1" ht="18" customHeight="1" spans="1:9">
      <c r="A64" s="294"/>
      <c r="B64" s="263" t="s">
        <v>1282</v>
      </c>
      <c r="C64" s="262" t="s">
        <v>1283</v>
      </c>
      <c r="D64" s="262"/>
      <c r="E64" s="263" t="s">
        <v>1279</v>
      </c>
      <c r="F64" s="263">
        <v>90</v>
      </c>
      <c r="G64" s="296"/>
      <c r="H64" s="297"/>
      <c r="I64" s="297"/>
    </row>
    <row r="65" s="285" customFormat="1" ht="18" customHeight="1" spans="1:9">
      <c r="A65" s="389" t="s">
        <v>278</v>
      </c>
      <c r="B65" s="263"/>
      <c r="C65" s="306" t="s">
        <v>1310</v>
      </c>
      <c r="D65" s="306"/>
      <c r="E65" s="263">
        <v>0</v>
      </c>
      <c r="F65" s="263">
        <v>0</v>
      </c>
      <c r="G65" s="296"/>
      <c r="H65" s="297"/>
      <c r="I65" s="297"/>
    </row>
    <row r="66" s="285" customFormat="1" ht="18" customHeight="1" spans="1:9">
      <c r="A66" s="294">
        <v>1</v>
      </c>
      <c r="B66" s="263"/>
      <c r="C66" s="390" t="s">
        <v>1252</v>
      </c>
      <c r="D66" s="390"/>
      <c r="E66" s="263">
        <v>0</v>
      </c>
      <c r="F66" s="263">
        <v>0</v>
      </c>
      <c r="G66" s="296"/>
      <c r="H66" s="297"/>
      <c r="I66" s="297"/>
    </row>
    <row r="67" s="285" customFormat="1" ht="18" customHeight="1" spans="1:9">
      <c r="A67" s="294"/>
      <c r="B67" s="263" t="s">
        <v>1290</v>
      </c>
      <c r="C67" s="262" t="s">
        <v>1311</v>
      </c>
      <c r="D67" s="262"/>
      <c r="E67" s="263" t="s">
        <v>551</v>
      </c>
      <c r="F67" s="263">
        <v>22</v>
      </c>
      <c r="G67" s="296"/>
      <c r="H67" s="297"/>
      <c r="I67" s="297"/>
    </row>
    <row r="68" s="285" customFormat="1" ht="18" customHeight="1" spans="1:9">
      <c r="A68" s="294"/>
      <c r="B68" s="263" t="s">
        <v>1259</v>
      </c>
      <c r="C68" s="262" t="s">
        <v>1260</v>
      </c>
      <c r="D68" s="262"/>
      <c r="E68" s="263" t="s">
        <v>551</v>
      </c>
      <c r="F68" s="263">
        <v>2</v>
      </c>
      <c r="G68" s="296"/>
      <c r="H68" s="297"/>
      <c r="I68" s="297"/>
    </row>
    <row r="69" s="285" customFormat="1" ht="18" customHeight="1" spans="1:9">
      <c r="A69" s="294">
        <v>2</v>
      </c>
      <c r="B69" s="263"/>
      <c r="C69" s="295" t="s">
        <v>1276</v>
      </c>
      <c r="D69" s="295"/>
      <c r="E69" s="263"/>
      <c r="F69" s="263"/>
      <c r="G69" s="296"/>
      <c r="H69" s="297"/>
      <c r="I69" s="297"/>
    </row>
    <row r="70" s="285" customFormat="1" ht="18" customHeight="1" spans="1:9">
      <c r="A70" s="294"/>
      <c r="B70" s="263" t="s">
        <v>1277</v>
      </c>
      <c r="C70" s="262" t="s">
        <v>1278</v>
      </c>
      <c r="D70" s="262"/>
      <c r="E70" s="263" t="s">
        <v>1279</v>
      </c>
      <c r="F70" s="263">
        <v>11</v>
      </c>
      <c r="G70" s="296"/>
      <c r="H70" s="297"/>
      <c r="I70" s="297"/>
    </row>
    <row r="71" s="285" customFormat="1" ht="18" customHeight="1" spans="1:9">
      <c r="A71" s="294"/>
      <c r="B71" s="263" t="s">
        <v>1280</v>
      </c>
      <c r="C71" s="262" t="s">
        <v>1281</v>
      </c>
      <c r="D71" s="262"/>
      <c r="E71" s="263" t="s">
        <v>1279</v>
      </c>
      <c r="F71" s="263">
        <v>11</v>
      </c>
      <c r="G71" s="296"/>
      <c r="H71" s="297"/>
      <c r="I71" s="297"/>
    </row>
    <row r="72" s="285" customFormat="1" ht="18" customHeight="1" spans="1:9">
      <c r="A72" s="294"/>
      <c r="B72" s="263" t="s">
        <v>1282</v>
      </c>
      <c r="C72" s="262" t="s">
        <v>1283</v>
      </c>
      <c r="D72" s="262"/>
      <c r="E72" s="263" t="s">
        <v>1279</v>
      </c>
      <c r="F72" s="263">
        <v>11</v>
      </c>
      <c r="G72" s="296"/>
      <c r="H72" s="297"/>
      <c r="I72" s="297"/>
    </row>
    <row r="73" s="285" customFormat="1" ht="18" customHeight="1" spans="1:9">
      <c r="A73" s="294"/>
      <c r="B73" s="263" t="s">
        <v>1282</v>
      </c>
      <c r="C73" s="262" t="s">
        <v>1283</v>
      </c>
      <c r="D73" s="262"/>
      <c r="E73" s="263" t="s">
        <v>1279</v>
      </c>
      <c r="F73" s="263">
        <v>11</v>
      </c>
      <c r="G73" s="296"/>
      <c r="H73" s="297"/>
      <c r="I73" s="297"/>
    </row>
    <row r="74" s="285" customFormat="1" ht="18" customHeight="1" spans="1:9">
      <c r="A74" s="294"/>
      <c r="B74" s="263" t="s">
        <v>1282</v>
      </c>
      <c r="C74" s="262" t="s">
        <v>1283</v>
      </c>
      <c r="D74" s="262"/>
      <c r="E74" s="263" t="s">
        <v>1279</v>
      </c>
      <c r="F74" s="263">
        <v>11</v>
      </c>
      <c r="G74" s="296"/>
      <c r="H74" s="297"/>
      <c r="I74" s="297"/>
    </row>
    <row r="75" s="285" customFormat="1" ht="18" customHeight="1" spans="1:9">
      <c r="A75" s="389" t="s">
        <v>304</v>
      </c>
      <c r="B75" s="263"/>
      <c r="C75" s="306" t="s">
        <v>1312</v>
      </c>
      <c r="D75" s="306"/>
      <c r="E75" s="263">
        <v>0</v>
      </c>
      <c r="F75" s="263">
        <v>0</v>
      </c>
      <c r="G75" s="296"/>
      <c r="H75" s="297"/>
      <c r="I75" s="297"/>
    </row>
    <row r="76" s="285" customFormat="1" ht="18" customHeight="1" spans="1:9">
      <c r="A76" s="294">
        <v>1</v>
      </c>
      <c r="B76" s="263"/>
      <c r="C76" s="295" t="s">
        <v>1313</v>
      </c>
      <c r="D76" s="295"/>
      <c r="E76" s="263">
        <v>0</v>
      </c>
      <c r="F76" s="263">
        <v>0</v>
      </c>
      <c r="G76" s="296"/>
      <c r="H76" s="297"/>
      <c r="I76" s="297"/>
    </row>
    <row r="77" s="285" customFormat="1" ht="18" customHeight="1" spans="1:9">
      <c r="A77" s="294"/>
      <c r="B77" s="263" t="s">
        <v>1314</v>
      </c>
      <c r="C77" s="313" t="s">
        <v>1315</v>
      </c>
      <c r="D77" s="313"/>
      <c r="E77" s="263" t="s">
        <v>551</v>
      </c>
      <c r="F77" s="263">
        <v>15</v>
      </c>
      <c r="G77" s="296"/>
      <c r="H77" s="297"/>
      <c r="I77" s="297"/>
    </row>
    <row r="78" s="285" customFormat="1" ht="18" customHeight="1" spans="1:9">
      <c r="A78" s="294"/>
      <c r="B78" s="263" t="s">
        <v>1314</v>
      </c>
      <c r="C78" s="313" t="s">
        <v>1316</v>
      </c>
      <c r="D78" s="313"/>
      <c r="E78" s="263" t="s">
        <v>551</v>
      </c>
      <c r="F78" s="263">
        <v>5</v>
      </c>
      <c r="G78" s="296"/>
      <c r="H78" s="297"/>
      <c r="I78" s="297"/>
    </row>
    <row r="79" s="285" customFormat="1" ht="18" customHeight="1" spans="1:9">
      <c r="A79" s="294"/>
      <c r="B79" s="263" t="s">
        <v>1317</v>
      </c>
      <c r="C79" s="313" t="s">
        <v>1318</v>
      </c>
      <c r="D79" s="313"/>
      <c r="E79" s="263" t="s">
        <v>551</v>
      </c>
      <c r="F79" s="263">
        <v>20</v>
      </c>
      <c r="G79" s="296"/>
      <c r="H79" s="297"/>
      <c r="I79" s="297"/>
    </row>
    <row r="80" s="285" customFormat="1" ht="18" customHeight="1" spans="1:9">
      <c r="A80" s="294"/>
      <c r="B80" s="263" t="s">
        <v>1319</v>
      </c>
      <c r="C80" s="313" t="s">
        <v>1320</v>
      </c>
      <c r="D80" s="313"/>
      <c r="E80" s="263" t="s">
        <v>551</v>
      </c>
      <c r="F80" s="263">
        <v>22</v>
      </c>
      <c r="G80" s="296"/>
      <c r="H80" s="297"/>
      <c r="I80" s="297"/>
    </row>
    <row r="81" s="285" customFormat="1" ht="18" customHeight="1" spans="1:9">
      <c r="A81" s="294"/>
      <c r="B81" s="263" t="s">
        <v>1321</v>
      </c>
      <c r="C81" s="313" t="s">
        <v>1322</v>
      </c>
      <c r="D81" s="313"/>
      <c r="E81" s="263" t="s">
        <v>551</v>
      </c>
      <c r="F81" s="263">
        <v>12</v>
      </c>
      <c r="G81" s="296"/>
      <c r="H81" s="297"/>
      <c r="I81" s="297"/>
    </row>
    <row r="82" s="286" customFormat="1" ht="18" customHeight="1" spans="1:9">
      <c r="A82" s="267">
        <v>2</v>
      </c>
      <c r="B82" s="303"/>
      <c r="C82" s="387" t="s">
        <v>1268</v>
      </c>
      <c r="D82" s="387"/>
      <c r="E82" s="303">
        <v>0</v>
      </c>
      <c r="F82" s="303">
        <v>0</v>
      </c>
      <c r="G82" s="386"/>
      <c r="H82" s="305"/>
      <c r="I82" s="305"/>
    </row>
    <row r="83" s="286" customFormat="1" ht="18" customHeight="1" spans="1:9">
      <c r="A83" s="267"/>
      <c r="B83" s="303" t="s">
        <v>1323</v>
      </c>
      <c r="C83" s="304" t="s">
        <v>1324</v>
      </c>
      <c r="D83" s="304"/>
      <c r="E83" s="303" t="s">
        <v>647</v>
      </c>
      <c r="F83" s="391">
        <v>0.8</v>
      </c>
      <c r="G83" s="386"/>
      <c r="H83" s="305"/>
      <c r="I83" s="305"/>
    </row>
    <row r="84" s="286" customFormat="1" ht="18" customHeight="1" spans="1:9">
      <c r="A84" s="267"/>
      <c r="B84" s="303" t="s">
        <v>1325</v>
      </c>
      <c r="C84" s="304" t="s">
        <v>1326</v>
      </c>
      <c r="D84" s="304"/>
      <c r="E84" s="303" t="s">
        <v>647</v>
      </c>
      <c r="F84" s="391">
        <v>0.2</v>
      </c>
      <c r="G84" s="386"/>
      <c r="H84" s="305"/>
      <c r="I84" s="305"/>
    </row>
    <row r="85" s="286" customFormat="1" ht="18" customHeight="1" spans="1:9">
      <c r="A85" s="267"/>
      <c r="B85" s="303" t="s">
        <v>1327</v>
      </c>
      <c r="C85" s="304" t="s">
        <v>1328</v>
      </c>
      <c r="D85" s="304"/>
      <c r="E85" s="303" t="s">
        <v>647</v>
      </c>
      <c r="F85" s="391">
        <v>13</v>
      </c>
      <c r="G85" s="386"/>
      <c r="H85" s="305"/>
      <c r="I85" s="305"/>
    </row>
    <row r="86" s="286" customFormat="1" ht="18" customHeight="1" spans="1:9">
      <c r="A86" s="267"/>
      <c r="B86" s="303" t="s">
        <v>1329</v>
      </c>
      <c r="C86" s="304" t="s">
        <v>1330</v>
      </c>
      <c r="D86" s="304"/>
      <c r="E86" s="303" t="s">
        <v>647</v>
      </c>
      <c r="F86" s="391">
        <v>12</v>
      </c>
      <c r="G86" s="386"/>
      <c r="H86" s="305"/>
      <c r="I86" s="305"/>
    </row>
    <row r="87" s="286" customFormat="1" ht="18" customHeight="1" spans="1:9">
      <c r="A87" s="267"/>
      <c r="B87" s="303" t="s">
        <v>1331</v>
      </c>
      <c r="C87" s="304" t="s">
        <v>1332</v>
      </c>
      <c r="D87" s="304"/>
      <c r="E87" s="303" t="s">
        <v>647</v>
      </c>
      <c r="F87" s="391">
        <v>8</v>
      </c>
      <c r="G87" s="386"/>
      <c r="H87" s="305"/>
      <c r="I87" s="305"/>
    </row>
    <row r="88" s="286" customFormat="1" ht="18" customHeight="1" spans="1:9">
      <c r="A88" s="267"/>
      <c r="B88" s="303"/>
      <c r="C88" s="304" t="s">
        <v>1274</v>
      </c>
      <c r="D88" s="304"/>
      <c r="E88" s="303" t="s">
        <v>1275</v>
      </c>
      <c r="F88" s="391">
        <v>3064.7</v>
      </c>
      <c r="G88" s="386"/>
      <c r="H88" s="305"/>
      <c r="I88" s="305"/>
    </row>
    <row r="89" s="285" customFormat="1" ht="18" customHeight="1" spans="1:9">
      <c r="A89" s="389" t="s">
        <v>314</v>
      </c>
      <c r="B89" s="263"/>
      <c r="C89" s="306" t="s">
        <v>1333</v>
      </c>
      <c r="D89" s="306"/>
      <c r="E89" s="263">
        <v>0</v>
      </c>
      <c r="F89" s="263">
        <v>0</v>
      </c>
      <c r="G89" s="296"/>
      <c r="H89" s="297"/>
      <c r="I89" s="297"/>
    </row>
    <row r="90" s="285" customFormat="1" ht="18" customHeight="1" spans="1:9">
      <c r="A90" s="294">
        <v>1</v>
      </c>
      <c r="B90" s="263"/>
      <c r="C90" s="295" t="s">
        <v>1285</v>
      </c>
      <c r="D90" s="295"/>
      <c r="E90" s="263">
        <v>0</v>
      </c>
      <c r="F90" s="263">
        <v>0</v>
      </c>
      <c r="G90" s="296"/>
      <c r="H90" s="297"/>
      <c r="I90" s="297"/>
    </row>
    <row r="91" s="285" customFormat="1" ht="18" customHeight="1" spans="1:9">
      <c r="A91" s="294"/>
      <c r="B91" s="263" t="s">
        <v>1245</v>
      </c>
      <c r="C91" s="262" t="s">
        <v>1334</v>
      </c>
      <c r="D91" s="262"/>
      <c r="E91" s="263" t="s">
        <v>551</v>
      </c>
      <c r="F91" s="263">
        <v>6</v>
      </c>
      <c r="G91" s="296"/>
      <c r="H91" s="297"/>
      <c r="I91" s="297"/>
    </row>
    <row r="92" s="285" customFormat="1" ht="18" customHeight="1" spans="1:9">
      <c r="A92" s="294"/>
      <c r="B92" s="263" t="s">
        <v>1335</v>
      </c>
      <c r="C92" s="262" t="s">
        <v>1336</v>
      </c>
      <c r="D92" s="262"/>
      <c r="E92" s="263" t="s">
        <v>551</v>
      </c>
      <c r="F92" s="263">
        <v>10</v>
      </c>
      <c r="G92" s="296"/>
      <c r="H92" s="297"/>
      <c r="I92" s="297"/>
    </row>
    <row r="93" s="285" customFormat="1" ht="18" customHeight="1" spans="1:9">
      <c r="A93" s="294"/>
      <c r="B93" s="263" t="s">
        <v>1250</v>
      </c>
      <c r="C93" s="262" t="s">
        <v>1337</v>
      </c>
      <c r="D93" s="262"/>
      <c r="E93" s="263" t="s">
        <v>551</v>
      </c>
      <c r="F93" s="263">
        <v>53</v>
      </c>
      <c r="G93" s="296"/>
      <c r="H93" s="297"/>
      <c r="I93" s="297"/>
    </row>
    <row r="94" s="285" customFormat="1" ht="18" customHeight="1" spans="1:9">
      <c r="A94" s="294"/>
      <c r="B94" s="263" t="s">
        <v>1253</v>
      </c>
      <c r="C94" s="262" t="s">
        <v>1338</v>
      </c>
      <c r="D94" s="262"/>
      <c r="E94" s="263" t="s">
        <v>551</v>
      </c>
      <c r="F94" s="263">
        <v>36</v>
      </c>
      <c r="G94" s="296"/>
      <c r="H94" s="297"/>
      <c r="I94" s="297"/>
    </row>
    <row r="95" s="285" customFormat="1" ht="18" customHeight="1" spans="1:9">
      <c r="A95" s="294"/>
      <c r="B95" s="263" t="s">
        <v>1290</v>
      </c>
      <c r="C95" s="262" t="s">
        <v>1339</v>
      </c>
      <c r="D95" s="262"/>
      <c r="E95" s="263" t="s">
        <v>551</v>
      </c>
      <c r="F95" s="263">
        <v>50</v>
      </c>
      <c r="G95" s="296"/>
      <c r="H95" s="297"/>
      <c r="I95" s="297"/>
    </row>
    <row r="96" s="285" customFormat="1" ht="18" customHeight="1" spans="1:9">
      <c r="A96" s="294"/>
      <c r="B96" s="263" t="s">
        <v>1255</v>
      </c>
      <c r="C96" s="262" t="s">
        <v>1340</v>
      </c>
      <c r="D96" s="262"/>
      <c r="E96" s="263" t="s">
        <v>551</v>
      </c>
      <c r="F96" s="263">
        <v>10</v>
      </c>
      <c r="G96" s="296"/>
      <c r="H96" s="297"/>
      <c r="I96" s="297"/>
    </row>
    <row r="97" s="285" customFormat="1" ht="18" customHeight="1" spans="1:9">
      <c r="A97" s="294">
        <v>2</v>
      </c>
      <c r="B97" s="263"/>
      <c r="C97" s="295" t="s">
        <v>1263</v>
      </c>
      <c r="D97" s="295"/>
      <c r="E97" s="263">
        <v>0</v>
      </c>
      <c r="F97" s="263">
        <v>0</v>
      </c>
      <c r="G97" s="296"/>
      <c r="H97" s="297"/>
      <c r="I97" s="297"/>
    </row>
    <row r="98" s="285" customFormat="1" ht="26.25" customHeight="1" spans="1:9">
      <c r="A98" s="294"/>
      <c r="B98" s="263" t="s">
        <v>1341</v>
      </c>
      <c r="C98" s="262" t="s">
        <v>1342</v>
      </c>
      <c r="D98" s="262"/>
      <c r="E98" s="263" t="s">
        <v>710</v>
      </c>
      <c r="F98" s="263">
        <v>3</v>
      </c>
      <c r="G98" s="296"/>
      <c r="H98" s="297"/>
      <c r="I98" s="297"/>
    </row>
    <row r="99" s="285" customFormat="1" ht="26.25" customHeight="1" spans="1:9">
      <c r="A99" s="294"/>
      <c r="B99" s="263" t="s">
        <v>1294</v>
      </c>
      <c r="C99" s="262" t="s">
        <v>1343</v>
      </c>
      <c r="D99" s="262"/>
      <c r="E99" s="263" t="s">
        <v>710</v>
      </c>
      <c r="F99" s="263">
        <v>2</v>
      </c>
      <c r="G99" s="296"/>
      <c r="H99" s="297"/>
      <c r="I99" s="297"/>
    </row>
    <row r="100" s="285" customFormat="1" ht="26.25" customHeight="1" spans="1:9">
      <c r="A100" s="294"/>
      <c r="B100" s="263" t="s">
        <v>1344</v>
      </c>
      <c r="C100" s="262" t="s">
        <v>1345</v>
      </c>
      <c r="D100" s="262"/>
      <c r="E100" s="263" t="s">
        <v>710</v>
      </c>
      <c r="F100" s="263">
        <v>11</v>
      </c>
      <c r="G100" s="296"/>
      <c r="H100" s="297"/>
      <c r="I100" s="297"/>
    </row>
    <row r="101" s="285" customFormat="1" ht="18" customHeight="1" spans="1:9">
      <c r="A101" s="294">
        <v>3</v>
      </c>
      <c r="B101" s="263"/>
      <c r="C101" s="295" t="s">
        <v>1268</v>
      </c>
      <c r="D101" s="295"/>
      <c r="E101" s="263">
        <v>0</v>
      </c>
      <c r="F101" s="263">
        <v>0</v>
      </c>
      <c r="G101" s="296"/>
      <c r="H101" s="297"/>
      <c r="I101" s="297"/>
    </row>
    <row r="102" s="285" customFormat="1" ht="18" customHeight="1" spans="1:9">
      <c r="A102" s="294"/>
      <c r="B102" s="303" t="s">
        <v>1327</v>
      </c>
      <c r="C102" s="262" t="s">
        <v>1346</v>
      </c>
      <c r="D102" s="262"/>
      <c r="E102" s="263" t="s">
        <v>647</v>
      </c>
      <c r="F102" s="298">
        <v>0.7</v>
      </c>
      <c r="G102" s="296"/>
      <c r="H102" s="297"/>
      <c r="I102" s="297"/>
    </row>
    <row r="103" s="285" customFormat="1" ht="18" customHeight="1" spans="1:9">
      <c r="A103" s="294"/>
      <c r="B103" s="303" t="s">
        <v>1329</v>
      </c>
      <c r="C103" s="262" t="s">
        <v>1347</v>
      </c>
      <c r="D103" s="262"/>
      <c r="E103" s="263" t="s">
        <v>647</v>
      </c>
      <c r="F103" s="298">
        <v>0.6</v>
      </c>
      <c r="G103" s="296"/>
      <c r="H103" s="297"/>
      <c r="I103" s="297"/>
    </row>
    <row r="104" s="285" customFormat="1" ht="18" customHeight="1" spans="1:9">
      <c r="A104" s="294"/>
      <c r="B104" s="303" t="s">
        <v>1331</v>
      </c>
      <c r="C104" s="262" t="s">
        <v>1348</v>
      </c>
      <c r="D104" s="262"/>
      <c r="E104" s="263" t="s">
        <v>647</v>
      </c>
      <c r="F104" s="298">
        <v>6</v>
      </c>
      <c r="G104" s="296"/>
      <c r="H104" s="297"/>
      <c r="I104" s="297"/>
    </row>
    <row r="105" s="285" customFormat="1" ht="18" customHeight="1" spans="1:9">
      <c r="A105" s="294"/>
      <c r="B105" s="303"/>
      <c r="C105" s="262" t="s">
        <v>1274</v>
      </c>
      <c r="D105" s="262"/>
      <c r="E105" s="263" t="s">
        <v>1275</v>
      </c>
      <c r="F105" s="298">
        <v>2298.5</v>
      </c>
      <c r="G105" s="296"/>
      <c r="H105" s="297"/>
      <c r="I105" s="297"/>
    </row>
    <row r="106" s="285" customFormat="1" ht="18" customHeight="1" spans="1:9">
      <c r="A106" s="294"/>
      <c r="B106" s="303" t="s">
        <v>1308</v>
      </c>
      <c r="C106" s="262" t="s">
        <v>1309</v>
      </c>
      <c r="D106" s="262"/>
      <c r="E106" s="263" t="s">
        <v>647</v>
      </c>
      <c r="F106" s="298">
        <v>2.8</v>
      </c>
      <c r="G106" s="296"/>
      <c r="H106" s="297"/>
      <c r="I106" s="297"/>
    </row>
    <row r="107" s="285" customFormat="1" ht="18" customHeight="1" spans="1:9">
      <c r="A107" s="294"/>
      <c r="B107" s="303"/>
      <c r="C107" s="262" t="s">
        <v>1274</v>
      </c>
      <c r="D107" s="262"/>
      <c r="E107" s="263" t="s">
        <v>1275</v>
      </c>
      <c r="F107" s="298">
        <v>679.4</v>
      </c>
      <c r="G107" s="296"/>
      <c r="H107" s="297"/>
      <c r="I107" s="297"/>
    </row>
    <row r="108" s="285" customFormat="1" ht="18" customHeight="1" spans="1:9">
      <c r="A108" s="294"/>
      <c r="B108" s="303" t="s">
        <v>1349</v>
      </c>
      <c r="C108" s="262" t="s">
        <v>1350</v>
      </c>
      <c r="D108" s="262"/>
      <c r="E108" s="263" t="s">
        <v>647</v>
      </c>
      <c r="F108" s="298">
        <v>7.8</v>
      </c>
      <c r="G108" s="296"/>
      <c r="H108" s="297"/>
      <c r="I108" s="297"/>
    </row>
    <row r="109" s="285" customFormat="1" ht="18" customHeight="1" spans="1:9">
      <c r="A109" s="294"/>
      <c r="B109" s="303"/>
      <c r="C109" s="262" t="s">
        <v>1274</v>
      </c>
      <c r="D109" s="262"/>
      <c r="E109" s="263" t="s">
        <v>1275</v>
      </c>
      <c r="F109" s="298">
        <v>1302</v>
      </c>
      <c r="G109" s="296"/>
      <c r="H109" s="297"/>
      <c r="I109" s="297"/>
    </row>
    <row r="110" s="285" customFormat="1" ht="18" customHeight="1" spans="1:9">
      <c r="A110" s="294"/>
      <c r="B110" s="303" t="s">
        <v>1272</v>
      </c>
      <c r="C110" s="262" t="s">
        <v>1351</v>
      </c>
      <c r="D110" s="262"/>
      <c r="E110" s="263" t="s">
        <v>647</v>
      </c>
      <c r="F110" s="298">
        <v>1</v>
      </c>
      <c r="G110" s="296"/>
      <c r="H110" s="297"/>
      <c r="I110" s="297"/>
    </row>
    <row r="111" s="285" customFormat="1" ht="18" customHeight="1" spans="1:9">
      <c r="A111" s="294"/>
      <c r="B111" s="303"/>
      <c r="C111" s="262" t="s">
        <v>1274</v>
      </c>
      <c r="D111" s="262"/>
      <c r="E111" s="263" t="s">
        <v>1275</v>
      </c>
      <c r="F111" s="298">
        <v>96</v>
      </c>
      <c r="G111" s="296"/>
      <c r="H111" s="297"/>
      <c r="I111" s="297"/>
    </row>
    <row r="112" s="285" customFormat="1" ht="18" customHeight="1" spans="1:9">
      <c r="A112" s="294">
        <v>4</v>
      </c>
      <c r="B112" s="263"/>
      <c r="C112" s="295" t="s">
        <v>1276</v>
      </c>
      <c r="D112" s="295"/>
      <c r="E112" s="263"/>
      <c r="F112" s="263"/>
      <c r="G112" s="296"/>
      <c r="H112" s="297"/>
      <c r="I112" s="297"/>
    </row>
    <row r="113" s="285" customFormat="1" ht="18" customHeight="1" spans="1:9">
      <c r="A113" s="294"/>
      <c r="B113" s="263" t="s">
        <v>1277</v>
      </c>
      <c r="C113" s="262" t="s">
        <v>1278</v>
      </c>
      <c r="D113" s="262"/>
      <c r="E113" s="263" t="s">
        <v>1279</v>
      </c>
      <c r="F113" s="263">
        <v>131</v>
      </c>
      <c r="G113" s="296"/>
      <c r="H113" s="297"/>
      <c r="I113" s="297"/>
    </row>
    <row r="114" s="285" customFormat="1" ht="18" customHeight="1" spans="1:9">
      <c r="A114" s="294"/>
      <c r="B114" s="263" t="s">
        <v>1280</v>
      </c>
      <c r="C114" s="262" t="s">
        <v>1281</v>
      </c>
      <c r="D114" s="262"/>
      <c r="E114" s="263" t="s">
        <v>1279</v>
      </c>
      <c r="F114" s="263">
        <v>131</v>
      </c>
      <c r="G114" s="296"/>
      <c r="H114" s="297"/>
      <c r="I114" s="297"/>
    </row>
    <row r="115" s="285" customFormat="1" ht="18" customHeight="1" spans="1:9">
      <c r="A115" s="294"/>
      <c r="B115" s="263" t="s">
        <v>1282</v>
      </c>
      <c r="C115" s="262" t="s">
        <v>1283</v>
      </c>
      <c r="D115" s="262"/>
      <c r="E115" s="263" t="s">
        <v>1279</v>
      </c>
      <c r="F115" s="263">
        <v>131</v>
      </c>
      <c r="G115" s="296"/>
      <c r="H115" s="297"/>
      <c r="I115" s="297"/>
    </row>
    <row r="116" s="285" customFormat="1" ht="18" customHeight="1" spans="1:9">
      <c r="A116" s="294"/>
      <c r="B116" s="263" t="s">
        <v>1282</v>
      </c>
      <c r="C116" s="262" t="s">
        <v>1283</v>
      </c>
      <c r="D116" s="262"/>
      <c r="E116" s="263" t="s">
        <v>1279</v>
      </c>
      <c r="F116" s="263">
        <v>131</v>
      </c>
      <c r="G116" s="296"/>
      <c r="H116" s="297"/>
      <c r="I116" s="297"/>
    </row>
    <row r="117" s="285" customFormat="1" ht="18" customHeight="1" spans="1:9">
      <c r="A117" s="294"/>
      <c r="B117" s="263" t="s">
        <v>1282</v>
      </c>
      <c r="C117" s="262" t="s">
        <v>1283</v>
      </c>
      <c r="D117" s="262"/>
      <c r="E117" s="263" t="s">
        <v>1279</v>
      </c>
      <c r="F117" s="263">
        <v>131</v>
      </c>
      <c r="G117" s="296"/>
      <c r="H117" s="297"/>
      <c r="I117" s="297"/>
    </row>
    <row r="118" s="285" customFormat="1" ht="18" customHeight="1" spans="1:9">
      <c r="A118" s="294"/>
      <c r="B118" s="263"/>
      <c r="C118" s="262" t="s">
        <v>460</v>
      </c>
      <c r="D118" s="262"/>
      <c r="E118" s="263">
        <v>0</v>
      </c>
      <c r="F118" s="263">
        <v>0</v>
      </c>
      <c r="G118" s="296"/>
      <c r="H118" s="297"/>
      <c r="I118" s="297"/>
    </row>
    <row r="119" s="285" customFormat="1" ht="18" customHeight="1" spans="1:9">
      <c r="A119" s="389" t="s">
        <v>1352</v>
      </c>
      <c r="B119" s="263"/>
      <c r="C119" s="306" t="s">
        <v>1353</v>
      </c>
      <c r="D119" s="306"/>
      <c r="E119" s="263">
        <v>0</v>
      </c>
      <c r="F119" s="263">
        <v>0</v>
      </c>
      <c r="G119" s="296"/>
      <c r="H119" s="297"/>
      <c r="I119" s="297"/>
    </row>
    <row r="120" s="285" customFormat="1" ht="18" customHeight="1" spans="1:9">
      <c r="A120" s="294">
        <v>1</v>
      </c>
      <c r="B120" s="263"/>
      <c r="C120" s="295" t="s">
        <v>1354</v>
      </c>
      <c r="D120" s="295"/>
      <c r="E120" s="263">
        <v>0</v>
      </c>
      <c r="F120" s="263">
        <v>0</v>
      </c>
      <c r="G120" s="296"/>
      <c r="H120" s="297"/>
      <c r="I120" s="297"/>
    </row>
    <row r="121" s="285" customFormat="1" ht="18" customHeight="1" spans="1:9">
      <c r="A121" s="294"/>
      <c r="B121" s="263" t="s">
        <v>1355</v>
      </c>
      <c r="C121" s="262" t="s">
        <v>1356</v>
      </c>
      <c r="D121" s="262"/>
      <c r="E121" s="263" t="s">
        <v>551</v>
      </c>
      <c r="F121" s="263">
        <v>15</v>
      </c>
      <c r="G121" s="296"/>
      <c r="H121" s="297"/>
      <c r="I121" s="297"/>
    </row>
    <row r="122" s="286" customFormat="1" ht="18" customHeight="1" spans="1:9">
      <c r="A122" s="267"/>
      <c r="B122" s="303" t="s">
        <v>1357</v>
      </c>
      <c r="C122" s="304" t="s">
        <v>1358</v>
      </c>
      <c r="D122" s="304"/>
      <c r="E122" s="303" t="s">
        <v>551</v>
      </c>
      <c r="F122" s="303">
        <v>2</v>
      </c>
      <c r="G122" s="386"/>
      <c r="H122" s="305"/>
      <c r="I122" s="305"/>
    </row>
    <row r="123" s="286" customFormat="1" ht="18" customHeight="1" spans="1:9">
      <c r="A123" s="267">
        <v>2</v>
      </c>
      <c r="B123" s="303"/>
      <c r="C123" s="387" t="s">
        <v>1268</v>
      </c>
      <c r="D123" s="387"/>
      <c r="E123" s="303">
        <v>0</v>
      </c>
      <c r="F123" s="391">
        <v>0</v>
      </c>
      <c r="G123" s="386"/>
      <c r="H123" s="305"/>
      <c r="I123" s="305"/>
    </row>
    <row r="124" s="286" customFormat="1" ht="18" customHeight="1" spans="1:9">
      <c r="A124" s="267"/>
      <c r="B124" s="303" t="s">
        <v>1308</v>
      </c>
      <c r="C124" s="304" t="s">
        <v>1359</v>
      </c>
      <c r="D124" s="304"/>
      <c r="E124" s="303" t="s">
        <v>647</v>
      </c>
      <c r="F124" s="391">
        <v>1.2</v>
      </c>
      <c r="G124" s="386"/>
      <c r="H124" s="305"/>
      <c r="I124" s="305"/>
    </row>
    <row r="125" s="286" customFormat="1" ht="18" customHeight="1" spans="1:9">
      <c r="A125" s="267"/>
      <c r="B125" s="303"/>
      <c r="C125" s="304" t="s">
        <v>1274</v>
      </c>
      <c r="D125" s="304"/>
      <c r="E125" s="303" t="s">
        <v>1275</v>
      </c>
      <c r="F125" s="391">
        <v>291.2</v>
      </c>
      <c r="G125" s="386"/>
      <c r="H125" s="305"/>
      <c r="I125" s="305"/>
    </row>
    <row r="126" s="286" customFormat="1" ht="18" customHeight="1" spans="1:9">
      <c r="A126" s="267"/>
      <c r="B126" s="303" t="s">
        <v>1349</v>
      </c>
      <c r="C126" s="304" t="s">
        <v>1360</v>
      </c>
      <c r="D126" s="304"/>
      <c r="E126" s="303" t="s">
        <v>647</v>
      </c>
      <c r="F126" s="391">
        <v>0.3</v>
      </c>
      <c r="G126" s="386"/>
      <c r="H126" s="305"/>
      <c r="I126" s="305"/>
    </row>
    <row r="127" s="286" customFormat="1" ht="18" customHeight="1" spans="1:9">
      <c r="A127" s="267"/>
      <c r="B127" s="303"/>
      <c r="C127" s="304" t="s">
        <v>1274</v>
      </c>
      <c r="D127" s="304"/>
      <c r="E127" s="303" t="s">
        <v>1275</v>
      </c>
      <c r="F127" s="391">
        <v>50.1</v>
      </c>
      <c r="G127" s="386"/>
      <c r="H127" s="305"/>
      <c r="I127" s="305"/>
    </row>
    <row r="128" s="286" customFormat="1" ht="18" customHeight="1" spans="1:9">
      <c r="A128" s="267" t="s">
        <v>574</v>
      </c>
      <c r="B128" s="267"/>
      <c r="C128" s="392" t="s">
        <v>575</v>
      </c>
      <c r="D128" s="392"/>
      <c r="E128" s="393"/>
      <c r="F128" s="394"/>
      <c r="G128" s="266"/>
      <c r="H128" s="266"/>
      <c r="I128" s="266"/>
    </row>
    <row r="129" s="382" customFormat="1" ht="15" customHeight="1" spans="1:9">
      <c r="A129" s="395"/>
      <c r="B129" s="395"/>
      <c r="C129" s="396" t="s">
        <v>1361</v>
      </c>
      <c r="D129" s="396"/>
      <c r="E129" s="395"/>
      <c r="F129" s="395"/>
      <c r="G129" s="395"/>
      <c r="H129" s="395"/>
      <c r="I129" s="395"/>
    </row>
    <row r="130" s="383" customFormat="1" ht="18" customHeight="1" spans="1:9">
      <c r="A130" s="395"/>
      <c r="B130" s="395"/>
      <c r="C130" s="397" t="s">
        <v>1362</v>
      </c>
      <c r="D130" s="397"/>
      <c r="E130" s="395"/>
      <c r="F130" s="395"/>
      <c r="G130" s="398"/>
      <c r="H130" s="399"/>
      <c r="I130" s="399"/>
    </row>
    <row r="131" s="383" customFormat="1" ht="38.25" customHeight="1" spans="1:9">
      <c r="A131" s="400">
        <v>7</v>
      </c>
      <c r="B131" s="307" t="s">
        <v>1363</v>
      </c>
      <c r="C131" s="401" t="s">
        <v>1364</v>
      </c>
      <c r="D131" s="401"/>
      <c r="E131" s="307" t="s">
        <v>1365</v>
      </c>
      <c r="F131" s="307">
        <v>2</v>
      </c>
      <c r="G131" s="398">
        <v>40000</v>
      </c>
      <c r="H131" s="399"/>
      <c r="I131" s="399"/>
    </row>
    <row r="132" s="383" customFormat="1" ht="18" customHeight="1" spans="1:9">
      <c r="A132" s="400">
        <v>8</v>
      </c>
      <c r="B132" s="307" t="s">
        <v>1366</v>
      </c>
      <c r="C132" s="401" t="s">
        <v>1367</v>
      </c>
      <c r="D132" s="401"/>
      <c r="E132" s="307" t="s">
        <v>1365</v>
      </c>
      <c r="F132" s="307">
        <v>2</v>
      </c>
      <c r="G132" s="398">
        <v>78500</v>
      </c>
      <c r="H132" s="399"/>
      <c r="I132" s="399"/>
    </row>
    <row r="133" s="383" customFormat="1" ht="18" customHeight="1" spans="1:9">
      <c r="A133" s="400"/>
      <c r="B133" s="307"/>
      <c r="C133" s="401" t="s">
        <v>1368</v>
      </c>
      <c r="D133" s="401"/>
      <c r="E133" s="307">
        <v>0</v>
      </c>
      <c r="F133" s="307">
        <v>0</v>
      </c>
      <c r="G133" s="398"/>
      <c r="H133" s="399"/>
      <c r="I133" s="399"/>
    </row>
    <row r="134" s="383" customFormat="1" ht="18" customHeight="1" spans="1:9">
      <c r="A134" s="400"/>
      <c r="B134" s="307"/>
      <c r="C134" s="401" t="s">
        <v>1369</v>
      </c>
      <c r="D134" s="401"/>
      <c r="E134" s="307">
        <v>0</v>
      </c>
      <c r="F134" s="307">
        <v>0</v>
      </c>
      <c r="G134" s="398"/>
      <c r="H134" s="399"/>
      <c r="I134" s="399"/>
    </row>
    <row r="135" s="383" customFormat="1" ht="18" customHeight="1" spans="1:9">
      <c r="A135" s="400"/>
      <c r="B135" s="307"/>
      <c r="C135" s="401" t="s">
        <v>1370</v>
      </c>
      <c r="D135" s="401"/>
      <c r="E135" s="307">
        <v>0</v>
      </c>
      <c r="F135" s="307">
        <v>0</v>
      </c>
      <c r="G135" s="398"/>
      <c r="H135" s="399"/>
      <c r="I135" s="399"/>
    </row>
    <row r="136" s="382" customFormat="1" ht="15" customHeight="1" spans="1:9">
      <c r="A136" s="395"/>
      <c r="B136" s="395"/>
      <c r="C136" s="397" t="s">
        <v>1371</v>
      </c>
      <c r="D136" s="397"/>
      <c r="E136" s="395"/>
      <c r="F136" s="395"/>
      <c r="G136" s="395"/>
      <c r="H136" s="395"/>
      <c r="I136" s="395"/>
    </row>
    <row r="137" s="382" customFormat="1" ht="15" customHeight="1" spans="1:9">
      <c r="A137" s="395">
        <v>1</v>
      </c>
      <c r="B137" s="395"/>
      <c r="C137" s="402" t="s">
        <v>1285</v>
      </c>
      <c r="D137" s="402"/>
      <c r="E137" s="395">
        <v>0</v>
      </c>
      <c r="F137" s="395">
        <v>0</v>
      </c>
      <c r="G137" s="395"/>
      <c r="H137" s="395"/>
      <c r="I137" s="395"/>
    </row>
    <row r="138" s="383" customFormat="1" ht="18" customHeight="1" spans="1:9">
      <c r="A138" s="400"/>
      <c r="B138" s="307" t="s">
        <v>1372</v>
      </c>
      <c r="C138" s="401" t="s">
        <v>1334</v>
      </c>
      <c r="D138" s="401"/>
      <c r="E138" s="307" t="s">
        <v>551</v>
      </c>
      <c r="F138" s="403">
        <v>0.2</v>
      </c>
      <c r="G138" s="398"/>
      <c r="H138" s="399"/>
      <c r="I138" s="399"/>
    </row>
    <row r="139" s="383" customFormat="1" ht="18" customHeight="1" spans="1:9">
      <c r="A139" s="400"/>
      <c r="B139" s="307" t="s">
        <v>1373</v>
      </c>
      <c r="C139" s="401" t="s">
        <v>1338</v>
      </c>
      <c r="D139" s="401"/>
      <c r="E139" s="307" t="s">
        <v>551</v>
      </c>
      <c r="F139" s="403">
        <v>0.5</v>
      </c>
      <c r="G139" s="398"/>
      <c r="H139" s="399"/>
      <c r="I139" s="399"/>
    </row>
    <row r="140" s="383" customFormat="1" ht="18" customHeight="1" spans="1:9">
      <c r="A140" s="400"/>
      <c r="B140" s="307" t="s">
        <v>1374</v>
      </c>
      <c r="C140" s="401" t="s">
        <v>1340</v>
      </c>
      <c r="D140" s="401"/>
      <c r="E140" s="307" t="s">
        <v>551</v>
      </c>
      <c r="F140" s="403">
        <v>1.5</v>
      </c>
      <c r="G140" s="398"/>
      <c r="H140" s="399"/>
      <c r="I140" s="399"/>
    </row>
    <row r="141" s="383" customFormat="1" ht="18" customHeight="1" spans="1:9">
      <c r="A141" s="395">
        <v>0</v>
      </c>
      <c r="B141" s="395" t="s">
        <v>1375</v>
      </c>
      <c r="C141" s="402" t="s">
        <v>1376</v>
      </c>
      <c r="D141" s="402"/>
      <c r="E141" s="395" t="s">
        <v>551</v>
      </c>
      <c r="F141" s="404">
        <v>1.2</v>
      </c>
      <c r="G141" s="398"/>
      <c r="H141" s="399"/>
      <c r="I141" s="399"/>
    </row>
    <row r="142" s="383" customFormat="1" ht="18" customHeight="1" spans="1:9">
      <c r="A142" s="395">
        <v>0</v>
      </c>
      <c r="B142" s="395" t="s">
        <v>1377</v>
      </c>
      <c r="C142" s="402" t="s">
        <v>1378</v>
      </c>
      <c r="D142" s="402"/>
      <c r="E142" s="395" t="s">
        <v>551</v>
      </c>
      <c r="F142" s="404">
        <v>1.5</v>
      </c>
      <c r="G142" s="398"/>
      <c r="H142" s="399"/>
      <c r="I142" s="399"/>
    </row>
    <row r="143" s="383" customFormat="1" ht="18" customHeight="1" spans="1:9">
      <c r="A143" s="395">
        <v>2</v>
      </c>
      <c r="B143" s="395"/>
      <c r="C143" s="402" t="s">
        <v>1379</v>
      </c>
      <c r="D143" s="402"/>
      <c r="E143" s="395">
        <v>0</v>
      </c>
      <c r="F143" s="395">
        <v>0</v>
      </c>
      <c r="G143" s="398"/>
      <c r="H143" s="399"/>
      <c r="I143" s="399"/>
    </row>
    <row r="144" s="383" customFormat="1" ht="18" customHeight="1" spans="1:9">
      <c r="A144" s="395">
        <v>0</v>
      </c>
      <c r="B144" s="395" t="s">
        <v>1380</v>
      </c>
      <c r="C144" s="402" t="s">
        <v>1381</v>
      </c>
      <c r="D144" s="402"/>
      <c r="E144" s="395" t="s">
        <v>710</v>
      </c>
      <c r="F144" s="395">
        <v>2</v>
      </c>
      <c r="G144" s="398"/>
      <c r="H144" s="399"/>
      <c r="I144" s="399"/>
    </row>
    <row r="145" s="383" customFormat="1" ht="18" customHeight="1" spans="1:9">
      <c r="A145" s="395">
        <v>3</v>
      </c>
      <c r="B145" s="395"/>
      <c r="C145" s="402" t="s">
        <v>1382</v>
      </c>
      <c r="D145" s="402"/>
      <c r="E145" s="395">
        <v>0</v>
      </c>
      <c r="F145" s="395">
        <v>0</v>
      </c>
      <c r="G145" s="398"/>
      <c r="H145" s="399"/>
      <c r="I145" s="399"/>
    </row>
    <row r="146" s="383" customFormat="1" ht="18" customHeight="1" spans="1:9">
      <c r="A146" s="395">
        <v>0</v>
      </c>
      <c r="B146" s="395" t="s">
        <v>1380</v>
      </c>
      <c r="C146" s="402" t="s">
        <v>1383</v>
      </c>
      <c r="D146" s="402"/>
      <c r="E146" s="395" t="s">
        <v>710</v>
      </c>
      <c r="F146" s="395">
        <v>2</v>
      </c>
      <c r="G146" s="398"/>
      <c r="H146" s="399"/>
      <c r="I146" s="399"/>
    </row>
    <row r="147" s="383" customFormat="1" ht="18" customHeight="1" spans="1:9">
      <c r="A147" s="395">
        <v>4</v>
      </c>
      <c r="B147" s="395"/>
      <c r="C147" s="402" t="s">
        <v>1384</v>
      </c>
      <c r="D147" s="402"/>
      <c r="E147" s="395">
        <v>0</v>
      </c>
      <c r="F147" s="395">
        <v>0</v>
      </c>
      <c r="G147" s="398"/>
      <c r="H147" s="399"/>
      <c r="I147" s="399"/>
    </row>
    <row r="148" s="383" customFormat="1" ht="18" customHeight="1" spans="1:9">
      <c r="A148" s="395">
        <v>0</v>
      </c>
      <c r="B148" s="395" t="s">
        <v>1385</v>
      </c>
      <c r="C148" s="402" t="s">
        <v>1386</v>
      </c>
      <c r="D148" s="402"/>
      <c r="E148" s="395" t="s">
        <v>710</v>
      </c>
      <c r="F148" s="395">
        <v>3</v>
      </c>
      <c r="G148" s="398"/>
      <c r="H148" s="399"/>
      <c r="I148" s="399"/>
    </row>
    <row r="149" s="383" customFormat="1" ht="18" customHeight="1" spans="1:9">
      <c r="A149" s="395">
        <v>5</v>
      </c>
      <c r="B149" s="395"/>
      <c r="C149" s="402" t="s">
        <v>1268</v>
      </c>
      <c r="D149" s="402"/>
      <c r="E149" s="395">
        <v>0</v>
      </c>
      <c r="F149" s="395">
        <v>0</v>
      </c>
      <c r="G149" s="398"/>
      <c r="H149" s="399"/>
      <c r="I149" s="399"/>
    </row>
    <row r="150" s="383" customFormat="1" ht="18" customHeight="1" spans="1:9">
      <c r="A150" s="400"/>
      <c r="B150" s="307" t="s">
        <v>1327</v>
      </c>
      <c r="C150" s="401" t="s">
        <v>1346</v>
      </c>
      <c r="D150" s="401"/>
      <c r="E150" s="307" t="s">
        <v>647</v>
      </c>
      <c r="F150" s="403">
        <v>0.1</v>
      </c>
      <c r="G150" s="398"/>
      <c r="H150" s="399"/>
      <c r="I150" s="399"/>
    </row>
    <row r="151" s="383" customFormat="1" ht="18" customHeight="1" spans="1:9">
      <c r="A151" s="400"/>
      <c r="B151" s="307" t="s">
        <v>1308</v>
      </c>
      <c r="C151" s="401" t="s">
        <v>1309</v>
      </c>
      <c r="D151" s="401"/>
      <c r="E151" s="307" t="s">
        <v>647</v>
      </c>
      <c r="F151" s="403">
        <v>0.1</v>
      </c>
      <c r="G151" s="398"/>
      <c r="H151" s="399"/>
      <c r="I151" s="399"/>
    </row>
    <row r="152" s="383" customFormat="1" ht="18" customHeight="1" spans="1:9">
      <c r="A152" s="400"/>
      <c r="B152" s="307"/>
      <c r="C152" s="401" t="s">
        <v>1274</v>
      </c>
      <c r="D152" s="401"/>
      <c r="E152" s="307" t="s">
        <v>1275</v>
      </c>
      <c r="F152" s="403">
        <v>24.3</v>
      </c>
      <c r="G152" s="398"/>
      <c r="H152" s="399"/>
      <c r="I152" s="399"/>
    </row>
    <row r="153" s="383" customFormat="1" ht="18" customHeight="1" spans="1:9">
      <c r="A153" s="400"/>
      <c r="B153" s="307" t="s">
        <v>1327</v>
      </c>
      <c r="C153" s="401" t="s">
        <v>1387</v>
      </c>
      <c r="D153" s="401"/>
      <c r="E153" s="307" t="s">
        <v>647</v>
      </c>
      <c r="F153" s="403">
        <v>0.2</v>
      </c>
      <c r="G153" s="398"/>
      <c r="H153" s="399"/>
      <c r="I153" s="399"/>
    </row>
    <row r="154" s="383" customFormat="1" ht="18" customHeight="1" spans="1:9">
      <c r="A154" s="395">
        <v>0</v>
      </c>
      <c r="B154" s="307" t="s">
        <v>1388</v>
      </c>
      <c r="C154" s="402" t="s">
        <v>1389</v>
      </c>
      <c r="D154" s="402"/>
      <c r="E154" s="395" t="s">
        <v>647</v>
      </c>
      <c r="F154" s="395">
        <v>0.2</v>
      </c>
      <c r="G154" s="398"/>
      <c r="H154" s="399"/>
      <c r="I154" s="399"/>
    </row>
    <row r="155" s="383" customFormat="1" ht="18" customHeight="1" spans="1:9">
      <c r="A155" s="400"/>
      <c r="B155" s="307"/>
      <c r="C155" s="401" t="s">
        <v>1274</v>
      </c>
      <c r="D155" s="401"/>
      <c r="E155" s="307" t="s">
        <v>1275</v>
      </c>
      <c r="F155" s="403">
        <v>14.2</v>
      </c>
      <c r="G155" s="398"/>
      <c r="H155" s="399"/>
      <c r="I155" s="399"/>
    </row>
    <row r="156" s="383" customFormat="1" ht="18" customHeight="1" spans="1:9">
      <c r="A156" s="400"/>
      <c r="B156" s="307"/>
      <c r="C156" s="401" t="s">
        <v>1276</v>
      </c>
      <c r="D156" s="401"/>
      <c r="E156" s="307"/>
      <c r="F156" s="403"/>
      <c r="G156" s="398"/>
      <c r="H156" s="399"/>
      <c r="I156" s="399"/>
    </row>
    <row r="157" s="383" customFormat="1" ht="18" customHeight="1" spans="1:9">
      <c r="A157" s="400"/>
      <c r="B157" s="307" t="s">
        <v>1390</v>
      </c>
      <c r="C157" s="401" t="s">
        <v>1391</v>
      </c>
      <c r="D157" s="401"/>
      <c r="E157" s="307" t="s">
        <v>1279</v>
      </c>
      <c r="F157" s="307">
        <v>2</v>
      </c>
      <c r="G157" s="398"/>
      <c r="H157" s="399"/>
      <c r="I157" s="399"/>
    </row>
    <row r="158" s="383" customFormat="1" ht="18" customHeight="1" spans="1:9">
      <c r="A158" s="400"/>
      <c r="B158" s="307" t="s">
        <v>1392</v>
      </c>
      <c r="C158" s="401" t="s">
        <v>1393</v>
      </c>
      <c r="D158" s="401"/>
      <c r="E158" s="307" t="s">
        <v>1279</v>
      </c>
      <c r="F158" s="307">
        <v>2</v>
      </c>
      <c r="G158" s="398"/>
      <c r="H158" s="399"/>
      <c r="I158" s="399"/>
    </row>
    <row r="159" s="383" customFormat="1" ht="18" customHeight="1" spans="1:9">
      <c r="A159" s="400" t="s">
        <v>574</v>
      </c>
      <c r="B159" s="400"/>
      <c r="C159" s="405" t="s">
        <v>575</v>
      </c>
      <c r="D159" s="405"/>
      <c r="E159" s="406"/>
      <c r="F159" s="407"/>
      <c r="G159" s="272"/>
      <c r="H159" s="272"/>
      <c r="I159" s="272"/>
    </row>
    <row r="160" s="383" customFormat="1" ht="18" customHeight="1" spans="1:9">
      <c r="A160" s="400"/>
      <c r="B160" s="307"/>
      <c r="C160" s="408" t="s">
        <v>274</v>
      </c>
      <c r="D160" s="408"/>
      <c r="E160" s="307"/>
      <c r="F160" s="307"/>
      <c r="G160" s="398"/>
      <c r="H160" s="399"/>
      <c r="I160" s="399"/>
    </row>
    <row r="161" s="383" customFormat="1" ht="18" customHeight="1" spans="1:9">
      <c r="A161" s="400"/>
      <c r="B161" s="307"/>
      <c r="C161" s="408" t="s">
        <v>1362</v>
      </c>
      <c r="D161" s="408"/>
      <c r="E161" s="307"/>
      <c r="F161" s="307"/>
      <c r="G161" s="398"/>
      <c r="H161" s="399"/>
      <c r="I161" s="399"/>
    </row>
    <row r="162" s="383" customFormat="1" ht="36.75" customHeight="1" spans="1:9">
      <c r="A162" s="400"/>
      <c r="B162" s="307" t="s">
        <v>1394</v>
      </c>
      <c r="C162" s="401" t="s">
        <v>1395</v>
      </c>
      <c r="D162" s="401"/>
      <c r="E162" s="307" t="s">
        <v>1365</v>
      </c>
      <c r="F162" s="307">
        <v>2</v>
      </c>
      <c r="G162" s="398"/>
      <c r="H162" s="399"/>
      <c r="I162" s="399"/>
    </row>
    <row r="163" s="383" customFormat="1" ht="47.25" customHeight="1" spans="1:9">
      <c r="A163" s="400"/>
      <c r="B163" s="307" t="s">
        <v>1396</v>
      </c>
      <c r="C163" s="401" t="s">
        <v>1397</v>
      </c>
      <c r="D163" s="409"/>
      <c r="E163" s="307" t="s">
        <v>1365</v>
      </c>
      <c r="F163" s="307">
        <v>2</v>
      </c>
      <c r="G163" s="398"/>
      <c r="H163" s="399"/>
      <c r="I163" s="399"/>
    </row>
    <row r="164" s="383" customFormat="1" ht="18" customHeight="1" spans="1:9">
      <c r="A164" s="400"/>
      <c r="B164" s="307"/>
      <c r="C164" s="410" t="s">
        <v>1371</v>
      </c>
      <c r="D164" s="410"/>
      <c r="E164" s="307"/>
      <c r="F164" s="307"/>
      <c r="G164" s="398"/>
      <c r="H164" s="399"/>
      <c r="I164" s="399"/>
    </row>
    <row r="165" s="383" customFormat="1" ht="18" customHeight="1" spans="1:9">
      <c r="A165" s="400"/>
      <c r="B165" s="307"/>
      <c r="C165" s="409" t="s">
        <v>1285</v>
      </c>
      <c r="D165" s="409"/>
      <c r="E165" s="307">
        <v>0</v>
      </c>
      <c r="F165" s="307">
        <v>0</v>
      </c>
      <c r="G165" s="398"/>
      <c r="H165" s="399"/>
      <c r="I165" s="399"/>
    </row>
    <row r="166" s="383" customFormat="1" ht="18" customHeight="1" spans="1:9">
      <c r="A166" s="400"/>
      <c r="B166" s="307" t="s">
        <v>1398</v>
      </c>
      <c r="C166" s="409" t="s">
        <v>1399</v>
      </c>
      <c r="D166" s="409"/>
      <c r="E166" s="307" t="s">
        <v>551</v>
      </c>
      <c r="F166" s="403">
        <v>0.1</v>
      </c>
      <c r="G166" s="398"/>
      <c r="H166" s="399"/>
      <c r="I166" s="399"/>
    </row>
    <row r="167" s="383" customFormat="1" ht="18" customHeight="1" spans="1:9">
      <c r="A167" s="400"/>
      <c r="B167" s="395" t="s">
        <v>1377</v>
      </c>
      <c r="C167" s="409" t="s">
        <v>1378</v>
      </c>
      <c r="D167" s="409"/>
      <c r="E167" s="307" t="s">
        <v>551</v>
      </c>
      <c r="F167" s="307">
        <v>4</v>
      </c>
      <c r="G167" s="398"/>
      <c r="H167" s="399"/>
      <c r="I167" s="399"/>
    </row>
    <row r="168" s="383" customFormat="1" ht="18" customHeight="1" spans="1:9">
      <c r="A168" s="400"/>
      <c r="B168" s="307"/>
      <c r="C168" s="409" t="s">
        <v>1354</v>
      </c>
      <c r="D168" s="409"/>
      <c r="E168" s="307">
        <v>0</v>
      </c>
      <c r="F168" s="307">
        <v>0</v>
      </c>
      <c r="G168" s="398"/>
      <c r="H168" s="399"/>
      <c r="I168" s="399"/>
    </row>
    <row r="169" s="383" customFormat="1" ht="18" customHeight="1" spans="1:9">
      <c r="A169" s="400"/>
      <c r="B169" s="307" t="s">
        <v>1400</v>
      </c>
      <c r="C169" s="409" t="s">
        <v>1401</v>
      </c>
      <c r="D169" s="409"/>
      <c r="E169" s="307" t="s">
        <v>551</v>
      </c>
      <c r="F169" s="403">
        <v>0.2</v>
      </c>
      <c r="G169" s="398"/>
      <c r="H169" s="399"/>
      <c r="I169" s="399"/>
    </row>
    <row r="170" s="383" customFormat="1" ht="18" customHeight="1" spans="1:9">
      <c r="A170" s="400"/>
      <c r="B170" s="307"/>
      <c r="C170" s="409" t="s">
        <v>1379</v>
      </c>
      <c r="D170" s="409"/>
      <c r="E170" s="307">
        <v>0</v>
      </c>
      <c r="F170" s="307">
        <v>0</v>
      </c>
      <c r="G170" s="398"/>
      <c r="H170" s="399"/>
      <c r="I170" s="399"/>
    </row>
    <row r="171" s="383" customFormat="1" ht="18" customHeight="1" spans="1:9">
      <c r="A171" s="400"/>
      <c r="B171" s="395" t="s">
        <v>1385</v>
      </c>
      <c r="C171" s="409" t="s">
        <v>1402</v>
      </c>
      <c r="D171" s="409"/>
      <c r="E171" s="307" t="s">
        <v>710</v>
      </c>
      <c r="F171" s="307">
        <v>4</v>
      </c>
      <c r="G171" s="398"/>
      <c r="H171" s="399"/>
      <c r="I171" s="399"/>
    </row>
    <row r="172" s="383" customFormat="1" ht="18" customHeight="1" spans="1:9">
      <c r="A172" s="400"/>
      <c r="B172" s="307"/>
      <c r="C172" s="409" t="s">
        <v>1382</v>
      </c>
      <c r="D172" s="409"/>
      <c r="E172" s="307">
        <v>0</v>
      </c>
      <c r="F172" s="307">
        <v>0</v>
      </c>
      <c r="G172" s="398"/>
      <c r="H172" s="399"/>
      <c r="I172" s="399"/>
    </row>
    <row r="173" s="383" customFormat="1" ht="18" customHeight="1" spans="1:9">
      <c r="A173" s="400"/>
      <c r="B173" s="395" t="s">
        <v>1385</v>
      </c>
      <c r="C173" s="409" t="s">
        <v>1403</v>
      </c>
      <c r="D173" s="409"/>
      <c r="E173" s="307" t="s">
        <v>710</v>
      </c>
      <c r="F173" s="307">
        <v>4</v>
      </c>
      <c r="G173" s="398"/>
      <c r="H173" s="399"/>
      <c r="I173" s="399"/>
    </row>
    <row r="174" s="383" customFormat="1" ht="18" customHeight="1" spans="1:9">
      <c r="A174" s="400"/>
      <c r="B174" s="307"/>
      <c r="C174" s="409" t="s">
        <v>1384</v>
      </c>
      <c r="D174" s="409"/>
      <c r="E174" s="307">
        <v>0</v>
      </c>
      <c r="F174" s="307">
        <v>0</v>
      </c>
      <c r="G174" s="398"/>
      <c r="H174" s="399"/>
      <c r="I174" s="399"/>
    </row>
    <row r="175" s="383" customFormat="1" ht="18" customHeight="1" spans="1:9">
      <c r="A175" s="400"/>
      <c r="B175" s="395" t="s">
        <v>1385</v>
      </c>
      <c r="C175" s="409" t="s">
        <v>1386</v>
      </c>
      <c r="D175" s="409"/>
      <c r="E175" s="307" t="s">
        <v>710</v>
      </c>
      <c r="F175" s="307">
        <v>4</v>
      </c>
      <c r="G175" s="398"/>
      <c r="H175" s="399"/>
      <c r="I175" s="399"/>
    </row>
    <row r="176" s="383" customFormat="1" ht="18" customHeight="1" spans="1:9">
      <c r="A176" s="400"/>
      <c r="B176" s="395"/>
      <c r="C176" s="409" t="s">
        <v>1404</v>
      </c>
      <c r="D176" s="409"/>
      <c r="E176" s="307"/>
      <c r="F176" s="307"/>
      <c r="G176" s="398"/>
      <c r="H176" s="399"/>
      <c r="I176" s="399"/>
    </row>
    <row r="177" s="383" customFormat="1" ht="18" customHeight="1" spans="1:9">
      <c r="A177" s="400"/>
      <c r="B177" s="307" t="s">
        <v>1349</v>
      </c>
      <c r="C177" s="409" t="s">
        <v>1350</v>
      </c>
      <c r="D177" s="409"/>
      <c r="E177" s="307" t="s">
        <v>647</v>
      </c>
      <c r="F177" s="403">
        <v>0.1</v>
      </c>
      <c r="G177" s="398"/>
      <c r="H177" s="399"/>
      <c r="I177" s="399"/>
    </row>
    <row r="178" s="383" customFormat="1" ht="18" customHeight="1" spans="1:9">
      <c r="A178" s="400"/>
      <c r="B178" s="307"/>
      <c r="C178" s="409" t="s">
        <v>1274</v>
      </c>
      <c r="D178" s="409"/>
      <c r="E178" s="307" t="s">
        <v>1275</v>
      </c>
      <c r="F178" s="403">
        <v>16.7</v>
      </c>
      <c r="G178" s="398"/>
      <c r="H178" s="399"/>
      <c r="I178" s="399"/>
    </row>
    <row r="179" s="383" customFormat="1" ht="18" customHeight="1" spans="1:9">
      <c r="A179" s="400"/>
      <c r="B179" s="307" t="s">
        <v>1308</v>
      </c>
      <c r="C179" s="409" t="s">
        <v>1359</v>
      </c>
      <c r="D179" s="409"/>
      <c r="E179" s="307" t="s">
        <v>647</v>
      </c>
      <c r="F179" s="403">
        <v>0.2</v>
      </c>
      <c r="G179" s="398"/>
      <c r="H179" s="399"/>
      <c r="I179" s="399"/>
    </row>
    <row r="180" s="383" customFormat="1" ht="18" customHeight="1" spans="1:9">
      <c r="A180" s="400"/>
      <c r="B180" s="307"/>
      <c r="C180" s="409" t="s">
        <v>1274</v>
      </c>
      <c r="D180" s="409"/>
      <c r="E180" s="307" t="s">
        <v>1275</v>
      </c>
      <c r="F180" s="403">
        <v>48.5</v>
      </c>
      <c r="G180" s="398"/>
      <c r="H180" s="399"/>
      <c r="I180" s="399"/>
    </row>
    <row r="181" s="383" customFormat="1" ht="18" customHeight="1" spans="1:9">
      <c r="A181" s="400"/>
      <c r="B181" s="307" t="s">
        <v>1405</v>
      </c>
      <c r="C181" s="409" t="s">
        <v>1406</v>
      </c>
      <c r="D181" s="409"/>
      <c r="E181" s="307" t="s">
        <v>647</v>
      </c>
      <c r="F181" s="403">
        <v>0.4</v>
      </c>
      <c r="G181" s="398"/>
      <c r="H181" s="399"/>
      <c r="I181" s="399"/>
    </row>
    <row r="182" s="383" customFormat="1" ht="18" customHeight="1" spans="1:9">
      <c r="A182" s="400"/>
      <c r="B182" s="307"/>
      <c r="C182" s="409" t="s">
        <v>1274</v>
      </c>
      <c r="D182" s="409"/>
      <c r="E182" s="307" t="s">
        <v>1275</v>
      </c>
      <c r="F182" s="403">
        <v>23.2</v>
      </c>
      <c r="G182" s="398"/>
      <c r="H182" s="399"/>
      <c r="I182" s="399"/>
    </row>
    <row r="183" s="383" customFormat="1" ht="18" customHeight="1" spans="1:9">
      <c r="A183" s="400"/>
      <c r="B183" s="307"/>
      <c r="C183" s="409" t="s">
        <v>1276</v>
      </c>
      <c r="D183" s="409"/>
      <c r="E183" s="307"/>
      <c r="F183" s="403"/>
      <c r="G183" s="398"/>
      <c r="H183" s="399"/>
      <c r="I183" s="399"/>
    </row>
    <row r="184" s="383" customFormat="1" ht="18" customHeight="1" spans="1:9">
      <c r="A184" s="400"/>
      <c r="B184" s="307" t="s">
        <v>1390</v>
      </c>
      <c r="C184" s="409" t="s">
        <v>1391</v>
      </c>
      <c r="D184" s="409"/>
      <c r="E184" s="307" t="s">
        <v>1279</v>
      </c>
      <c r="F184" s="307">
        <v>1</v>
      </c>
      <c r="G184" s="398"/>
      <c r="H184" s="399"/>
      <c r="I184" s="399"/>
    </row>
    <row r="185" s="383" customFormat="1" ht="18" customHeight="1" spans="1:9">
      <c r="A185" s="400"/>
      <c r="B185" s="307" t="s">
        <v>1392</v>
      </c>
      <c r="C185" s="409" t="s">
        <v>1393</v>
      </c>
      <c r="D185" s="409"/>
      <c r="E185" s="307" t="s">
        <v>1279</v>
      </c>
      <c r="F185" s="307">
        <v>1</v>
      </c>
      <c r="G185" s="398"/>
      <c r="H185" s="399"/>
      <c r="I185" s="399"/>
    </row>
    <row r="186" s="383" customFormat="1" ht="18" customHeight="1" spans="1:9">
      <c r="A186" s="400" t="s">
        <v>574</v>
      </c>
      <c r="B186" s="400"/>
      <c r="C186" s="411" t="s">
        <v>575</v>
      </c>
      <c r="D186" s="411"/>
      <c r="E186" s="406"/>
      <c r="F186" s="407"/>
      <c r="G186" s="272"/>
      <c r="H186" s="272"/>
      <c r="I186" s="272"/>
    </row>
    <row r="187" s="384" customFormat="1" spans="1:1">
      <c r="A187" s="412"/>
    </row>
    <row r="188" s="384" customFormat="1" spans="1:1">
      <c r="A188" s="412"/>
    </row>
    <row r="189" s="384" customFormat="1" spans="1:1">
      <c r="A189" s="412"/>
    </row>
    <row r="190" s="384" customFormat="1" spans="1:1">
      <c r="A190" s="412"/>
    </row>
  </sheetData>
  <customSheetViews>
    <customSheetView guid="{6CD32FDE-B892-4416-BE82-8B8C9CF2B414}" showPageBreaks="1" zeroValues="0" hiddenColumns="1">
      <pane ySplit="7" topLeftCell="A8" activePane="bottomLeft" state="frozen"/>
      <selection activeCell="AI24" sqref="AI24"/>
      <pageMargins left="0.31496062992126" right="0.31496062992126" top="0.984251968503937" bottom="0.984251968503937" header="0.31496062992126" footer="0.196850393700787"/>
      <printOptions horizontalCentered="1" verticalCentered="1"/>
      <pageSetup paperSize="9" firstPageNumber="8" orientation="landscape" useFirstPageNumber="1"/>
      <headerFooter>
        <oddFooter>&amp;C&amp;9&amp;P&amp;R&amp;9         &amp;11             </oddFooter>
      </headerFooter>
    </customSheetView>
    <customSheetView guid="{6B5C7A8A-1F87-4590-9A44-BF58B2A0157B}" showPageBreaks="1" zeroValues="0">
      <pane ySplit="7" topLeftCell="A198" activePane="bottomLeft" state="frozen"/>
      <selection activeCell="A8" sqref="$A8:$XFD8"/>
      <pageMargins left="0.31496062992126" right="0.31496062992126" top="0.984251968503937" bottom="0.984251968503937" header="0.31496062992126" footer="0.196850393700787"/>
      <printOptions horizontalCentered="1" verticalCentered="1"/>
      <pageSetup paperSize="9" firstPageNumber="8" orientation="landscape" useFirstPageNumber="1"/>
      <headerFooter>
        <oddFooter>&amp;C&amp;9&amp;P&amp;R&amp;9         &amp;11             </oddFooter>
      </headerFooter>
    </customSheetView>
    <customSheetView guid="{AD2683A8-8C57-42AC-A595-15EACEB7A384}" showPageBreaks="1" zeroValues="0" hiddenColumns="1">
      <pane ySplit="7" topLeftCell="A181" activePane="bottomLeft" state="frozen"/>
      <selection activeCell="G177" sqref="G177"/>
      <pageMargins left="0.31496062992126" right="0.31496062992126" top="0.984251968503937" bottom="0.984251968503937" header="0.31496062992126" footer="0.196850393700787"/>
      <printOptions horizontalCentered="1" verticalCentered="1"/>
      <pageSetup paperSize="9" firstPageNumber="8" orientation="landscape" useFirstPageNumber="1"/>
      <headerFooter>
        <oddFooter>&amp;C&amp;9&amp;P&amp;R&amp;9         &amp;11             </oddFooter>
      </headerFooter>
    </customSheetView>
  </customSheetViews>
  <mergeCells count="10">
    <mergeCell ref="A2:I2"/>
    <mergeCell ref="A3:E3"/>
    <mergeCell ref="G4:H4"/>
    <mergeCell ref="A4:A5"/>
    <mergeCell ref="B4:B5"/>
    <mergeCell ref="C4:C5"/>
    <mergeCell ref="D4:D5"/>
    <mergeCell ref="E4:E5"/>
    <mergeCell ref="F4:F5"/>
    <mergeCell ref="I4:I5"/>
  </mergeCells>
  <printOptions horizontalCentered="1"/>
  <pageMargins left="0.118110236220472" right="0.118110236220472" top="0.78740157480315" bottom="0.393700787401575" header="0.31496062992126" footer="0.196850393700787"/>
  <pageSetup paperSize="9" firstPageNumber="8" orientation="landscape" useFirstPageNumber="1"/>
  <headerFooter>
    <oddFooter>&amp;C&amp;9&amp;P&amp;R&amp;9         &amp;11             </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tabColor rgb="FFFFFF00"/>
  </sheetPr>
  <dimension ref="A1:IH108"/>
  <sheetViews>
    <sheetView showZeros="0" view="pageBreakPreview" zoomScaleNormal="100" workbookViewId="0">
      <selection activeCell="K20" sqref="K20"/>
    </sheetView>
  </sheetViews>
  <sheetFormatPr defaultColWidth="9" defaultRowHeight="13.5"/>
  <cols>
    <col min="1" max="1" width="4.13333333333333" customWidth="1"/>
    <col min="2" max="2" width="7.75" style="241" customWidth="1"/>
    <col min="3" max="4" width="29.3833333333333" customWidth="1"/>
    <col min="5" max="5" width="6.88333333333333" customWidth="1"/>
    <col min="6" max="6" width="8.25" style="373" customWidth="1"/>
    <col min="7" max="7" width="10.6333333333333" customWidth="1"/>
    <col min="8" max="8" width="10.6333333333333" style="374" customWidth="1"/>
    <col min="238" max="238" width="5.25" customWidth="1"/>
    <col min="240" max="240" width="21.3833333333333" customWidth="1"/>
    <col min="242" max="242" width="8.5" customWidth="1"/>
    <col min="494" max="494" width="5.25" customWidth="1"/>
    <col min="496" max="496" width="21.3833333333333" customWidth="1"/>
    <col min="498" max="498" width="8.5" customWidth="1"/>
    <col min="750" max="750" width="5.25" customWidth="1"/>
    <col min="752" max="752" width="21.3833333333333" customWidth="1"/>
    <col min="754" max="754" width="8.5" customWidth="1"/>
    <col min="1006" max="1006" width="5.25" customWidth="1"/>
    <col min="1008" max="1008" width="21.3833333333333" customWidth="1"/>
    <col min="1010" max="1010" width="8.5" customWidth="1"/>
    <col min="1262" max="1262" width="5.25" customWidth="1"/>
    <col min="1264" max="1264" width="21.3833333333333" customWidth="1"/>
    <col min="1266" max="1266" width="8.5" customWidth="1"/>
    <col min="1518" max="1518" width="5.25" customWidth="1"/>
    <col min="1520" max="1520" width="21.3833333333333" customWidth="1"/>
    <col min="1522" max="1522" width="8.5" customWidth="1"/>
    <col min="1774" max="1774" width="5.25" customWidth="1"/>
    <col min="1776" max="1776" width="21.3833333333333" customWidth="1"/>
    <col min="1778" max="1778" width="8.5" customWidth="1"/>
    <col min="2030" max="2030" width="5.25" customWidth="1"/>
    <col min="2032" max="2032" width="21.3833333333333" customWidth="1"/>
    <col min="2034" max="2034" width="8.5" customWidth="1"/>
    <col min="2286" max="2286" width="5.25" customWidth="1"/>
    <col min="2288" max="2288" width="21.3833333333333" customWidth="1"/>
    <col min="2290" max="2290" width="8.5" customWidth="1"/>
    <col min="2542" max="2542" width="5.25" customWidth="1"/>
    <col min="2544" max="2544" width="21.3833333333333" customWidth="1"/>
    <col min="2546" max="2546" width="8.5" customWidth="1"/>
    <col min="2798" max="2798" width="5.25" customWidth="1"/>
    <col min="2800" max="2800" width="21.3833333333333" customWidth="1"/>
    <col min="2802" max="2802" width="8.5" customWidth="1"/>
    <col min="3054" max="3054" width="5.25" customWidth="1"/>
    <col min="3056" max="3056" width="21.3833333333333" customWidth="1"/>
    <col min="3058" max="3058" width="8.5" customWidth="1"/>
    <col min="3310" max="3310" width="5.25" customWidth="1"/>
    <col min="3312" max="3312" width="21.3833333333333" customWidth="1"/>
    <col min="3314" max="3314" width="8.5" customWidth="1"/>
    <col min="3566" max="3566" width="5.25" customWidth="1"/>
    <col min="3568" max="3568" width="21.3833333333333" customWidth="1"/>
    <col min="3570" max="3570" width="8.5" customWidth="1"/>
    <col min="3822" max="3822" width="5.25" customWidth="1"/>
    <col min="3824" max="3824" width="21.3833333333333" customWidth="1"/>
    <col min="3826" max="3826" width="8.5" customWidth="1"/>
    <col min="4078" max="4078" width="5.25" customWidth="1"/>
    <col min="4080" max="4080" width="21.3833333333333" customWidth="1"/>
    <col min="4082" max="4082" width="8.5" customWidth="1"/>
    <col min="4334" max="4334" width="5.25" customWidth="1"/>
    <col min="4336" max="4336" width="21.3833333333333" customWidth="1"/>
    <col min="4338" max="4338" width="8.5" customWidth="1"/>
    <col min="4590" max="4590" width="5.25" customWidth="1"/>
    <col min="4592" max="4592" width="21.3833333333333" customWidth="1"/>
    <col min="4594" max="4594" width="8.5" customWidth="1"/>
    <col min="4846" max="4846" width="5.25" customWidth="1"/>
    <col min="4848" max="4848" width="21.3833333333333" customWidth="1"/>
    <col min="4850" max="4850" width="8.5" customWidth="1"/>
    <col min="5102" max="5102" width="5.25" customWidth="1"/>
    <col min="5104" max="5104" width="21.3833333333333" customWidth="1"/>
    <col min="5106" max="5106" width="8.5" customWidth="1"/>
    <col min="5358" max="5358" width="5.25" customWidth="1"/>
    <col min="5360" max="5360" width="21.3833333333333" customWidth="1"/>
    <col min="5362" max="5362" width="8.5" customWidth="1"/>
    <col min="5614" max="5614" width="5.25" customWidth="1"/>
    <col min="5616" max="5616" width="21.3833333333333" customWidth="1"/>
    <col min="5618" max="5618" width="8.5" customWidth="1"/>
    <col min="5870" max="5870" width="5.25" customWidth="1"/>
    <col min="5872" max="5872" width="21.3833333333333" customWidth="1"/>
    <col min="5874" max="5874" width="8.5" customWidth="1"/>
    <col min="6126" max="6126" width="5.25" customWidth="1"/>
    <col min="6128" max="6128" width="21.3833333333333" customWidth="1"/>
    <col min="6130" max="6130" width="8.5" customWidth="1"/>
    <col min="6382" max="6382" width="5.25" customWidth="1"/>
    <col min="6384" max="6384" width="21.3833333333333" customWidth="1"/>
    <col min="6386" max="6386" width="8.5" customWidth="1"/>
    <col min="6638" max="6638" width="5.25" customWidth="1"/>
    <col min="6640" max="6640" width="21.3833333333333" customWidth="1"/>
    <col min="6642" max="6642" width="8.5" customWidth="1"/>
    <col min="6894" max="6894" width="5.25" customWidth="1"/>
    <col min="6896" max="6896" width="21.3833333333333" customWidth="1"/>
    <col min="6898" max="6898" width="8.5" customWidth="1"/>
    <col min="7150" max="7150" width="5.25" customWidth="1"/>
    <col min="7152" max="7152" width="21.3833333333333" customWidth="1"/>
    <col min="7154" max="7154" width="8.5" customWidth="1"/>
    <col min="7406" max="7406" width="5.25" customWidth="1"/>
    <col min="7408" max="7408" width="21.3833333333333" customWidth="1"/>
    <col min="7410" max="7410" width="8.5" customWidth="1"/>
    <col min="7662" max="7662" width="5.25" customWidth="1"/>
    <col min="7664" max="7664" width="21.3833333333333" customWidth="1"/>
    <col min="7666" max="7666" width="8.5" customWidth="1"/>
    <col min="7918" max="7918" width="5.25" customWidth="1"/>
    <col min="7920" max="7920" width="21.3833333333333" customWidth="1"/>
    <col min="7922" max="7922" width="8.5" customWidth="1"/>
    <col min="8174" max="8174" width="5.25" customWidth="1"/>
    <col min="8176" max="8176" width="21.3833333333333" customWidth="1"/>
    <col min="8178" max="8178" width="8.5" customWidth="1"/>
    <col min="8430" max="8430" width="5.25" customWidth="1"/>
    <col min="8432" max="8432" width="21.3833333333333" customWidth="1"/>
    <col min="8434" max="8434" width="8.5" customWidth="1"/>
    <col min="8686" max="8686" width="5.25" customWidth="1"/>
    <col min="8688" max="8688" width="21.3833333333333" customWidth="1"/>
    <col min="8690" max="8690" width="8.5" customWidth="1"/>
    <col min="8942" max="8942" width="5.25" customWidth="1"/>
    <col min="8944" max="8944" width="21.3833333333333" customWidth="1"/>
    <col min="8946" max="8946" width="8.5" customWidth="1"/>
    <col min="9198" max="9198" width="5.25" customWidth="1"/>
    <col min="9200" max="9200" width="21.3833333333333" customWidth="1"/>
    <col min="9202" max="9202" width="8.5" customWidth="1"/>
    <col min="9454" max="9454" width="5.25" customWidth="1"/>
    <col min="9456" max="9456" width="21.3833333333333" customWidth="1"/>
    <col min="9458" max="9458" width="8.5" customWidth="1"/>
    <col min="9710" max="9710" width="5.25" customWidth="1"/>
    <col min="9712" max="9712" width="21.3833333333333" customWidth="1"/>
    <col min="9714" max="9714" width="8.5" customWidth="1"/>
    <col min="9966" max="9966" width="5.25" customWidth="1"/>
    <col min="9968" max="9968" width="21.3833333333333" customWidth="1"/>
    <col min="9970" max="9970" width="8.5" customWidth="1"/>
    <col min="10222" max="10222" width="5.25" customWidth="1"/>
    <col min="10224" max="10224" width="21.3833333333333" customWidth="1"/>
    <col min="10226" max="10226" width="8.5" customWidth="1"/>
    <col min="10478" max="10478" width="5.25" customWidth="1"/>
    <col min="10480" max="10480" width="21.3833333333333" customWidth="1"/>
    <col min="10482" max="10482" width="8.5" customWidth="1"/>
    <col min="10734" max="10734" width="5.25" customWidth="1"/>
    <col min="10736" max="10736" width="21.3833333333333" customWidth="1"/>
    <col min="10738" max="10738" width="8.5" customWidth="1"/>
    <col min="10990" max="10990" width="5.25" customWidth="1"/>
    <col min="10992" max="10992" width="21.3833333333333" customWidth="1"/>
    <col min="10994" max="10994" width="8.5" customWidth="1"/>
    <col min="11246" max="11246" width="5.25" customWidth="1"/>
    <col min="11248" max="11248" width="21.3833333333333" customWidth="1"/>
    <col min="11250" max="11250" width="8.5" customWidth="1"/>
    <col min="11502" max="11502" width="5.25" customWidth="1"/>
    <col min="11504" max="11504" width="21.3833333333333" customWidth="1"/>
    <col min="11506" max="11506" width="8.5" customWidth="1"/>
    <col min="11758" max="11758" width="5.25" customWidth="1"/>
    <col min="11760" max="11760" width="21.3833333333333" customWidth="1"/>
    <col min="11762" max="11762" width="8.5" customWidth="1"/>
    <col min="12014" max="12014" width="5.25" customWidth="1"/>
    <col min="12016" max="12016" width="21.3833333333333" customWidth="1"/>
    <col min="12018" max="12018" width="8.5" customWidth="1"/>
    <col min="12270" max="12270" width="5.25" customWidth="1"/>
    <col min="12272" max="12272" width="21.3833333333333" customWidth="1"/>
    <col min="12274" max="12274" width="8.5" customWidth="1"/>
    <col min="12526" max="12526" width="5.25" customWidth="1"/>
    <col min="12528" max="12528" width="21.3833333333333" customWidth="1"/>
    <col min="12530" max="12530" width="8.5" customWidth="1"/>
    <col min="12782" max="12782" width="5.25" customWidth="1"/>
    <col min="12784" max="12784" width="21.3833333333333" customWidth="1"/>
    <col min="12786" max="12786" width="8.5" customWidth="1"/>
    <col min="13038" max="13038" width="5.25" customWidth="1"/>
    <col min="13040" max="13040" width="21.3833333333333" customWidth="1"/>
    <col min="13042" max="13042" width="8.5" customWidth="1"/>
    <col min="13294" max="13294" width="5.25" customWidth="1"/>
    <col min="13296" max="13296" width="21.3833333333333" customWidth="1"/>
    <col min="13298" max="13298" width="8.5" customWidth="1"/>
    <col min="13550" max="13550" width="5.25" customWidth="1"/>
    <col min="13552" max="13552" width="21.3833333333333" customWidth="1"/>
    <col min="13554" max="13554" width="8.5" customWidth="1"/>
    <col min="13806" max="13806" width="5.25" customWidth="1"/>
    <col min="13808" max="13808" width="21.3833333333333" customWidth="1"/>
    <col min="13810" max="13810" width="8.5" customWidth="1"/>
    <col min="14062" max="14062" width="5.25" customWidth="1"/>
    <col min="14064" max="14064" width="21.3833333333333" customWidth="1"/>
    <col min="14066" max="14066" width="8.5" customWidth="1"/>
    <col min="14318" max="14318" width="5.25" customWidth="1"/>
    <col min="14320" max="14320" width="21.3833333333333" customWidth="1"/>
    <col min="14322" max="14322" width="8.5" customWidth="1"/>
    <col min="14574" max="14574" width="5.25" customWidth="1"/>
    <col min="14576" max="14576" width="21.3833333333333" customWidth="1"/>
    <col min="14578" max="14578" width="8.5" customWidth="1"/>
    <col min="14830" max="14830" width="5.25" customWidth="1"/>
    <col min="14832" max="14832" width="21.3833333333333" customWidth="1"/>
    <col min="14834" max="14834" width="8.5" customWidth="1"/>
    <col min="15086" max="15086" width="5.25" customWidth="1"/>
    <col min="15088" max="15088" width="21.3833333333333" customWidth="1"/>
    <col min="15090" max="15090" width="8.5" customWidth="1"/>
    <col min="15342" max="15342" width="5.25" customWidth="1"/>
    <col min="15344" max="15344" width="21.3833333333333" customWidth="1"/>
    <col min="15346" max="15346" width="8.5" customWidth="1"/>
    <col min="15598" max="15598" width="5.25" customWidth="1"/>
    <col min="15600" max="15600" width="21.3833333333333" customWidth="1"/>
    <col min="15602" max="15602" width="8.5" customWidth="1"/>
    <col min="15854" max="15854" width="5.25" customWidth="1"/>
    <col min="15856" max="15856" width="21.3833333333333" customWidth="1"/>
    <col min="15858" max="15858" width="8.5" customWidth="1"/>
    <col min="16110" max="16110" width="5.25" customWidth="1"/>
    <col min="16112" max="16112" width="21.3833333333333" customWidth="1"/>
    <col min="16114" max="16114" width="8.5" customWidth="1"/>
    <col min="16360" max="16376" width="9" customWidth="1"/>
  </cols>
  <sheetData>
    <row r="1" s="237" customFormat="1" ht="12.75" spans="1:8">
      <c r="A1" s="243"/>
      <c r="B1" s="244"/>
      <c r="F1" s="243"/>
      <c r="G1" s="245"/>
      <c r="H1" s="245"/>
    </row>
    <row r="2" s="238" customFormat="1" ht="17.1" customHeight="1" spans="1:8">
      <c r="A2" s="246" t="s">
        <v>113</v>
      </c>
      <c r="B2" s="246"/>
      <c r="C2" s="246"/>
      <c r="D2" s="246"/>
      <c r="E2" s="246"/>
      <c r="F2" s="246"/>
      <c r="G2" s="246"/>
      <c r="H2" s="246"/>
    </row>
    <row r="3" s="238" customFormat="1" ht="17.1" customHeight="1" spans="1:242">
      <c r="A3" s="247" t="s">
        <v>114</v>
      </c>
      <c r="B3" s="247"/>
      <c r="C3" s="247"/>
      <c r="D3" s="247"/>
      <c r="E3" s="247"/>
      <c r="F3" s="248" t="s">
        <v>115</v>
      </c>
      <c r="G3" s="248"/>
      <c r="H3" s="248"/>
      <c r="I3" s="283"/>
      <c r="J3" s="283"/>
      <c r="K3" s="283"/>
      <c r="L3" s="283"/>
      <c r="M3" s="283"/>
      <c r="N3" s="283"/>
      <c r="O3" s="283"/>
      <c r="P3" s="283"/>
      <c r="Q3" s="283"/>
      <c r="R3" s="283"/>
      <c r="S3" s="283"/>
      <c r="T3" s="283"/>
      <c r="U3" s="283"/>
      <c r="V3" s="28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row>
    <row r="4" s="238" customFormat="1" ht="17.1" customHeight="1" spans="1:8">
      <c r="A4" s="249" t="s">
        <v>8</v>
      </c>
      <c r="B4" s="250" t="s">
        <v>116</v>
      </c>
      <c r="C4" s="249" t="s">
        <v>117</v>
      </c>
      <c r="D4" s="251" t="s">
        <v>118</v>
      </c>
      <c r="E4" s="249" t="s">
        <v>10</v>
      </c>
      <c r="F4" s="252" t="s">
        <v>11</v>
      </c>
      <c r="G4" s="253" t="s">
        <v>119</v>
      </c>
      <c r="H4" s="254"/>
    </row>
    <row r="5" s="238" customFormat="1" ht="17.1" customHeight="1" spans="1:8">
      <c r="A5" s="249"/>
      <c r="B5" s="250"/>
      <c r="C5" s="249"/>
      <c r="D5" s="255"/>
      <c r="E5" s="249"/>
      <c r="F5" s="252"/>
      <c r="G5" s="249" t="s">
        <v>121</v>
      </c>
      <c r="H5" s="256" t="s">
        <v>122</v>
      </c>
    </row>
    <row r="6" s="85" customFormat="1" ht="14.25" customHeight="1" spans="1:8">
      <c r="A6" s="257"/>
      <c r="B6" s="292"/>
      <c r="C6" s="100" t="s">
        <v>1231</v>
      </c>
      <c r="D6" s="100"/>
      <c r="E6" s="257"/>
      <c r="F6" s="375"/>
      <c r="G6" s="261"/>
      <c r="H6" s="264"/>
    </row>
    <row r="7" s="85" customFormat="1" ht="14.25" customHeight="1" spans="1:8">
      <c r="A7" s="257"/>
      <c r="B7" s="292"/>
      <c r="C7" s="376" t="s">
        <v>434</v>
      </c>
      <c r="D7" s="376"/>
      <c r="E7" s="257" t="s">
        <v>253</v>
      </c>
      <c r="F7" s="375" t="s">
        <v>1407</v>
      </c>
      <c r="G7" s="261"/>
      <c r="H7" s="377"/>
    </row>
    <row r="8" s="85" customFormat="1" ht="14.25" customHeight="1" spans="1:8">
      <c r="A8" s="257"/>
      <c r="B8" s="292"/>
      <c r="C8" s="262" t="s">
        <v>1408</v>
      </c>
      <c r="D8" s="262"/>
      <c r="E8" s="263">
        <v>0</v>
      </c>
      <c r="F8" s="378">
        <v>0</v>
      </c>
      <c r="G8" s="261"/>
      <c r="H8" s="264"/>
    </row>
    <row r="9" s="85" customFormat="1" ht="14.25" customHeight="1" spans="1:8">
      <c r="A9" s="257"/>
      <c r="B9" s="292"/>
      <c r="C9" s="262" t="s">
        <v>1409</v>
      </c>
      <c r="D9" s="262"/>
      <c r="E9" s="263" t="s">
        <v>431</v>
      </c>
      <c r="F9" s="378">
        <v>1</v>
      </c>
      <c r="G9" s="261"/>
      <c r="H9" s="264"/>
    </row>
    <row r="10" s="85" customFormat="1" ht="14.25" customHeight="1" spans="1:8">
      <c r="A10" s="257"/>
      <c r="B10" s="292"/>
      <c r="C10" s="262" t="s">
        <v>1410</v>
      </c>
      <c r="D10" s="262"/>
      <c r="E10" s="263" t="s">
        <v>431</v>
      </c>
      <c r="F10" s="378">
        <v>1</v>
      </c>
      <c r="G10" s="261"/>
      <c r="H10" s="264"/>
    </row>
    <row r="11" s="85" customFormat="1" ht="14.25" customHeight="1" spans="1:8">
      <c r="A11" s="257"/>
      <c r="B11" s="292"/>
      <c r="C11" s="100" t="s">
        <v>1284</v>
      </c>
      <c r="D11" s="100"/>
      <c r="E11" s="257"/>
      <c r="F11" s="375"/>
      <c r="G11" s="261"/>
      <c r="H11" s="264"/>
    </row>
    <row r="12" s="85" customFormat="1" ht="14.25" customHeight="1" spans="1:8">
      <c r="A12" s="257"/>
      <c r="B12" s="292"/>
      <c r="C12" s="376" t="s">
        <v>434</v>
      </c>
      <c r="D12" s="376"/>
      <c r="E12" s="257" t="s">
        <v>253</v>
      </c>
      <c r="F12" s="375" t="s">
        <v>1407</v>
      </c>
      <c r="G12" s="261"/>
      <c r="H12" s="377"/>
    </row>
    <row r="13" s="85" customFormat="1" ht="14.25" customHeight="1" spans="1:8">
      <c r="A13" s="257"/>
      <c r="B13" s="292"/>
      <c r="C13" s="262" t="s">
        <v>1408</v>
      </c>
      <c r="D13" s="262"/>
      <c r="E13" s="263">
        <v>0</v>
      </c>
      <c r="F13" s="378">
        <v>0</v>
      </c>
      <c r="G13" s="261"/>
      <c r="H13" s="264"/>
    </row>
    <row r="14" s="85" customFormat="1" ht="14.25" customHeight="1" spans="1:8">
      <c r="A14" s="257"/>
      <c r="B14" s="292"/>
      <c r="C14" s="262" t="s">
        <v>1411</v>
      </c>
      <c r="D14" s="262"/>
      <c r="E14" s="263" t="s">
        <v>431</v>
      </c>
      <c r="F14" s="378">
        <v>6</v>
      </c>
      <c r="G14" s="261"/>
      <c r="H14" s="264"/>
    </row>
    <row r="15" s="85" customFormat="1" ht="14.25" customHeight="1" spans="1:8">
      <c r="A15" s="257"/>
      <c r="B15" s="292"/>
      <c r="C15" s="262" t="s">
        <v>1412</v>
      </c>
      <c r="D15" s="262"/>
      <c r="E15" s="263" t="s">
        <v>431</v>
      </c>
      <c r="F15" s="378">
        <v>1</v>
      </c>
      <c r="G15" s="261"/>
      <c r="H15" s="264"/>
    </row>
    <row r="16" s="85" customFormat="1" ht="14.25" customHeight="1" spans="1:8">
      <c r="A16" s="257"/>
      <c r="B16" s="292"/>
      <c r="C16" s="306" t="s">
        <v>1310</v>
      </c>
      <c r="D16" s="306"/>
      <c r="E16" s="263"/>
      <c r="F16" s="378"/>
      <c r="G16" s="261"/>
      <c r="H16" s="264"/>
    </row>
    <row r="17" s="85" customFormat="1" ht="14.25" customHeight="1" spans="1:8">
      <c r="A17" s="257"/>
      <c r="B17" s="292"/>
      <c r="C17" s="376" t="s">
        <v>434</v>
      </c>
      <c r="D17" s="376"/>
      <c r="E17" s="257" t="s">
        <v>253</v>
      </c>
      <c r="F17" s="375" t="s">
        <v>1407</v>
      </c>
      <c r="G17" s="261"/>
      <c r="H17" s="264"/>
    </row>
    <row r="18" s="85" customFormat="1" ht="14.25" customHeight="1" spans="1:8">
      <c r="A18" s="257"/>
      <c r="B18" s="292"/>
      <c r="C18" s="100" t="s">
        <v>1312</v>
      </c>
      <c r="D18" s="100"/>
      <c r="E18" s="257"/>
      <c r="F18" s="375"/>
      <c r="G18" s="261"/>
      <c r="H18" s="264"/>
    </row>
    <row r="19" s="85" customFormat="1" ht="14.25" customHeight="1" spans="1:8">
      <c r="A19" s="257"/>
      <c r="B19" s="292"/>
      <c r="C19" s="376" t="s">
        <v>434</v>
      </c>
      <c r="D19" s="376"/>
      <c r="E19" s="257" t="s">
        <v>253</v>
      </c>
      <c r="F19" s="375" t="s">
        <v>1407</v>
      </c>
      <c r="G19" s="261"/>
      <c r="H19" s="377"/>
    </row>
    <row r="20" s="85" customFormat="1" ht="14.25" customHeight="1" spans="1:8">
      <c r="A20" s="257"/>
      <c r="B20" s="292"/>
      <c r="C20" s="376" t="s">
        <v>412</v>
      </c>
      <c r="D20" s="376"/>
      <c r="E20" s="257" t="s">
        <v>253</v>
      </c>
      <c r="F20" s="375" t="s">
        <v>1413</v>
      </c>
      <c r="G20" s="261"/>
      <c r="H20" s="377"/>
    </row>
    <row r="21" s="85" customFormat="1" ht="14.25" customHeight="1" spans="1:8">
      <c r="A21" s="257"/>
      <c r="B21" s="292"/>
      <c r="C21" s="262" t="s">
        <v>1414</v>
      </c>
      <c r="D21" s="262"/>
      <c r="E21" s="263">
        <v>0</v>
      </c>
      <c r="F21" s="378">
        <v>0</v>
      </c>
      <c r="G21" s="261"/>
      <c r="H21" s="264"/>
    </row>
    <row r="22" s="85" customFormat="1" ht="14.25" customHeight="1" spans="1:8">
      <c r="A22" s="257"/>
      <c r="B22" s="292"/>
      <c r="C22" s="262" t="s">
        <v>1415</v>
      </c>
      <c r="D22" s="262"/>
      <c r="E22" s="263" t="s">
        <v>431</v>
      </c>
      <c r="F22" s="378">
        <v>5</v>
      </c>
      <c r="G22" s="261"/>
      <c r="H22" s="264"/>
    </row>
    <row r="23" s="85" customFormat="1" ht="14.25" customHeight="1" spans="1:8">
      <c r="A23" s="257"/>
      <c r="B23" s="292"/>
      <c r="C23" s="262" t="s">
        <v>1416</v>
      </c>
      <c r="D23" s="262"/>
      <c r="E23" s="263" t="s">
        <v>431</v>
      </c>
      <c r="F23" s="378">
        <v>18</v>
      </c>
      <c r="G23" s="261"/>
      <c r="H23" s="264"/>
    </row>
    <row r="24" s="85" customFormat="1" ht="14.25" customHeight="1" spans="1:8">
      <c r="A24" s="257"/>
      <c r="B24" s="292"/>
      <c r="C24" s="100" t="s">
        <v>1333</v>
      </c>
      <c r="D24" s="100"/>
      <c r="E24" s="257"/>
      <c r="F24" s="375"/>
      <c r="G24" s="261"/>
      <c r="H24" s="264"/>
    </row>
    <row r="25" s="85" customFormat="1" ht="14.25" customHeight="1" spans="1:8">
      <c r="A25" s="257"/>
      <c r="B25" s="292"/>
      <c r="C25" s="376" t="s">
        <v>434</v>
      </c>
      <c r="D25" s="376"/>
      <c r="E25" s="257" t="s">
        <v>253</v>
      </c>
      <c r="F25" s="375" t="s">
        <v>1407</v>
      </c>
      <c r="G25" s="261"/>
      <c r="H25" s="377"/>
    </row>
    <row r="26" s="240" customFormat="1" ht="19.15" customHeight="1" spans="1:8">
      <c r="A26" s="278"/>
      <c r="B26" s="279"/>
      <c r="C26" s="262" t="s">
        <v>1408</v>
      </c>
      <c r="D26" s="262"/>
      <c r="E26" s="263">
        <v>0</v>
      </c>
      <c r="F26" s="378">
        <v>0</v>
      </c>
      <c r="G26" s="278"/>
      <c r="H26" s="264"/>
    </row>
    <row r="27" s="240" customFormat="1" ht="19.15" customHeight="1" spans="1:8">
      <c r="A27" s="278"/>
      <c r="B27" s="279"/>
      <c r="C27" s="262" t="s">
        <v>1417</v>
      </c>
      <c r="D27" s="262"/>
      <c r="E27" s="263" t="s">
        <v>431</v>
      </c>
      <c r="F27" s="378">
        <v>3</v>
      </c>
      <c r="G27" s="278"/>
      <c r="H27" s="264"/>
    </row>
    <row r="28" s="240" customFormat="1" ht="19.15" customHeight="1" spans="1:8">
      <c r="A28" s="278"/>
      <c r="B28" s="279"/>
      <c r="C28" s="262" t="s">
        <v>1418</v>
      </c>
      <c r="D28" s="262"/>
      <c r="E28" s="263" t="s">
        <v>431</v>
      </c>
      <c r="F28" s="378">
        <v>2</v>
      </c>
      <c r="G28" s="278"/>
      <c r="H28" s="264"/>
    </row>
    <row r="29" s="240" customFormat="1" ht="19.15" customHeight="1" spans="1:8">
      <c r="A29" s="278"/>
      <c r="B29" s="279"/>
      <c r="C29" s="262" t="s">
        <v>1419</v>
      </c>
      <c r="D29" s="262"/>
      <c r="E29" s="263" t="s">
        <v>431</v>
      </c>
      <c r="F29" s="378">
        <v>9</v>
      </c>
      <c r="G29" s="278"/>
      <c r="H29" s="264"/>
    </row>
    <row r="30" s="239" customFormat="1" ht="19.15" customHeight="1" spans="1:8">
      <c r="A30" s="273"/>
      <c r="B30" s="274"/>
      <c r="C30" s="262" t="s">
        <v>1414</v>
      </c>
      <c r="D30" s="262"/>
      <c r="E30" s="263">
        <v>0</v>
      </c>
      <c r="F30" s="378">
        <v>0</v>
      </c>
      <c r="G30" s="277"/>
      <c r="H30" s="264"/>
    </row>
    <row r="31" s="240" customFormat="1" ht="19.15" customHeight="1" spans="1:8">
      <c r="A31" s="278"/>
      <c r="B31" s="279"/>
      <c r="C31" s="262" t="s">
        <v>1416</v>
      </c>
      <c r="D31" s="262"/>
      <c r="E31" s="263" t="s">
        <v>431</v>
      </c>
      <c r="F31" s="378">
        <v>17</v>
      </c>
      <c r="G31" s="278"/>
      <c r="H31" s="264"/>
    </row>
    <row r="32" s="240" customFormat="1" ht="19.15" customHeight="1" spans="1:8">
      <c r="A32" s="278"/>
      <c r="B32" s="279"/>
      <c r="C32" s="262" t="s">
        <v>1420</v>
      </c>
      <c r="D32" s="262"/>
      <c r="E32" s="263">
        <v>0</v>
      </c>
      <c r="F32" s="378">
        <v>0</v>
      </c>
      <c r="G32" s="278"/>
      <c r="H32" s="264"/>
    </row>
    <row r="33" s="240" customFormat="1" ht="19.15" customHeight="1" spans="1:8">
      <c r="A33" s="278"/>
      <c r="B33" s="279"/>
      <c r="C33" s="262" t="s">
        <v>1421</v>
      </c>
      <c r="D33" s="262"/>
      <c r="E33" s="263" t="s">
        <v>431</v>
      </c>
      <c r="F33" s="378">
        <v>34</v>
      </c>
      <c r="G33" s="278"/>
      <c r="H33" s="264"/>
    </row>
    <row r="34" s="240" customFormat="1" ht="19.15" customHeight="1" spans="1:8">
      <c r="A34" s="278"/>
      <c r="B34" s="279"/>
      <c r="C34" s="306" t="s">
        <v>1353</v>
      </c>
      <c r="D34" s="306"/>
      <c r="E34" s="263"/>
      <c r="F34" s="378"/>
      <c r="G34" s="278"/>
      <c r="H34" s="264"/>
    </row>
    <row r="35" s="85" customFormat="1" ht="14.25" customHeight="1" spans="1:8">
      <c r="A35" s="257"/>
      <c r="B35" s="292"/>
      <c r="C35" s="376" t="s">
        <v>434</v>
      </c>
      <c r="D35" s="376"/>
      <c r="E35" s="257" t="s">
        <v>253</v>
      </c>
      <c r="F35" s="375" t="s">
        <v>1407</v>
      </c>
      <c r="G35" s="261"/>
      <c r="H35" s="377"/>
    </row>
    <row r="36" s="85" customFormat="1" ht="14.25" customHeight="1" spans="1:8">
      <c r="A36" s="257"/>
      <c r="B36" s="292"/>
      <c r="C36" s="376" t="s">
        <v>412</v>
      </c>
      <c r="D36" s="376"/>
      <c r="E36" s="257" t="s">
        <v>253</v>
      </c>
      <c r="F36" s="375">
        <v>650</v>
      </c>
      <c r="G36" s="261"/>
      <c r="H36" s="264"/>
    </row>
    <row r="37" s="240" customFormat="1" ht="19.15" customHeight="1" spans="1:8">
      <c r="A37" s="278"/>
      <c r="B37" s="279"/>
      <c r="C37" s="262" t="s">
        <v>1414</v>
      </c>
      <c r="D37" s="262"/>
      <c r="E37" s="263">
        <v>0</v>
      </c>
      <c r="F37" s="378">
        <v>0</v>
      </c>
      <c r="G37" s="278"/>
      <c r="H37" s="264"/>
    </row>
    <row r="38" s="240" customFormat="1" ht="19.15" customHeight="1" spans="1:8">
      <c r="A38" s="278"/>
      <c r="B38" s="279"/>
      <c r="C38" s="262" t="s">
        <v>1422</v>
      </c>
      <c r="D38" s="262"/>
      <c r="E38" s="263" t="s">
        <v>431</v>
      </c>
      <c r="F38" s="378">
        <v>5</v>
      </c>
      <c r="G38" s="278"/>
      <c r="H38" s="264"/>
    </row>
    <row r="39" s="240" customFormat="1" ht="19.15" customHeight="1" spans="1:8">
      <c r="A39" s="278"/>
      <c r="B39" s="279"/>
      <c r="C39" s="262" t="s">
        <v>1423</v>
      </c>
      <c r="D39" s="262"/>
      <c r="E39" s="263">
        <v>0</v>
      </c>
      <c r="F39" s="378">
        <v>0</v>
      </c>
      <c r="G39" s="278"/>
      <c r="H39" s="264"/>
    </row>
    <row r="40" s="240" customFormat="1" ht="19.15" customHeight="1" spans="1:8">
      <c r="A40" s="278"/>
      <c r="B40" s="279"/>
      <c r="C40" s="262" t="s">
        <v>1424</v>
      </c>
      <c r="D40" s="262"/>
      <c r="E40" s="263" t="s">
        <v>431</v>
      </c>
      <c r="F40" s="378">
        <v>2</v>
      </c>
      <c r="G40" s="278"/>
      <c r="H40" s="264"/>
    </row>
    <row r="41" s="240" customFormat="1" ht="19.15" customHeight="1" spans="1:8">
      <c r="A41" s="278"/>
      <c r="B41" s="279"/>
      <c r="C41" s="262" t="s">
        <v>16</v>
      </c>
      <c r="D41" s="262"/>
      <c r="E41" s="263"/>
      <c r="F41" s="378"/>
      <c r="G41" s="278"/>
      <c r="H41" s="379"/>
    </row>
    <row r="42" s="240" customFormat="1" ht="11.25" spans="2:8">
      <c r="B42" s="281"/>
      <c r="F42" s="380"/>
      <c r="H42" s="381"/>
    </row>
    <row r="43" s="240" customFormat="1" ht="11.25" spans="2:8">
      <c r="B43" s="281"/>
      <c r="F43" s="380"/>
      <c r="H43" s="381"/>
    </row>
    <row r="44" s="240" customFormat="1" ht="11.25" spans="2:8">
      <c r="B44" s="281"/>
      <c r="F44" s="380"/>
      <c r="H44" s="381"/>
    </row>
    <row r="45" s="240" customFormat="1" ht="11.25" spans="2:8">
      <c r="B45" s="281"/>
      <c r="F45" s="380"/>
      <c r="H45" s="381"/>
    </row>
    <row r="46" s="240" customFormat="1" ht="11.25" spans="2:8">
      <c r="B46" s="281"/>
      <c r="F46" s="380"/>
      <c r="H46" s="381"/>
    </row>
    <row r="47" s="240" customFormat="1" ht="11.25" spans="2:8">
      <c r="B47" s="281"/>
      <c r="F47" s="380"/>
      <c r="H47" s="381"/>
    </row>
    <row r="48" s="240" customFormat="1" ht="11.25" spans="2:8">
      <c r="B48" s="281"/>
      <c r="F48" s="380"/>
      <c r="H48" s="381"/>
    </row>
    <row r="49" s="240" customFormat="1" ht="11.25" spans="2:8">
      <c r="B49" s="281"/>
      <c r="F49" s="380"/>
      <c r="H49" s="381"/>
    </row>
    <row r="50" s="240" customFormat="1" ht="11.25" spans="2:8">
      <c r="B50" s="281"/>
      <c r="F50" s="380"/>
      <c r="H50" s="381"/>
    </row>
    <row r="51" s="240" customFormat="1" ht="11.25" spans="2:8">
      <c r="B51" s="281"/>
      <c r="F51" s="380"/>
      <c r="H51" s="381"/>
    </row>
    <row r="52" s="240" customFormat="1" ht="11.25" spans="2:8">
      <c r="B52" s="281"/>
      <c r="F52" s="380"/>
      <c r="H52" s="381"/>
    </row>
    <row r="53" s="240" customFormat="1" ht="11.25" spans="2:8">
      <c r="B53" s="281"/>
      <c r="F53" s="380"/>
      <c r="H53" s="381"/>
    </row>
    <row r="54" s="240" customFormat="1" ht="11.25" spans="2:8">
      <c r="B54" s="281"/>
      <c r="F54" s="380"/>
      <c r="H54" s="381"/>
    </row>
    <row r="55" s="240" customFormat="1" ht="11.25" spans="2:8">
      <c r="B55" s="281"/>
      <c r="F55" s="380"/>
      <c r="H55" s="381"/>
    </row>
    <row r="56" s="240" customFormat="1" ht="11.25" spans="2:8">
      <c r="B56" s="281"/>
      <c r="F56" s="380"/>
      <c r="H56" s="381"/>
    </row>
    <row r="57" s="240" customFormat="1" ht="11.25" spans="2:8">
      <c r="B57" s="281"/>
      <c r="F57" s="380"/>
      <c r="H57" s="381"/>
    </row>
    <row r="58" s="240" customFormat="1" ht="11.25" spans="2:8">
      <c r="B58" s="281"/>
      <c r="F58" s="380"/>
      <c r="H58" s="381"/>
    </row>
    <row r="59" s="240" customFormat="1" ht="11.25" spans="2:8">
      <c r="B59" s="281"/>
      <c r="F59" s="380"/>
      <c r="H59" s="381"/>
    </row>
    <row r="60" s="240" customFormat="1" ht="11.25" spans="2:8">
      <c r="B60" s="281"/>
      <c r="F60" s="380"/>
      <c r="H60" s="381"/>
    </row>
    <row r="61" s="240" customFormat="1" ht="11.25" spans="2:8">
      <c r="B61" s="281"/>
      <c r="F61" s="380"/>
      <c r="H61" s="381"/>
    </row>
    <row r="62" s="240" customFormat="1" ht="11.25" spans="2:8">
      <c r="B62" s="281"/>
      <c r="F62" s="380"/>
      <c r="H62" s="381"/>
    </row>
    <row r="63" s="240" customFormat="1" ht="11.25" spans="2:8">
      <c r="B63" s="281"/>
      <c r="F63" s="380"/>
      <c r="H63" s="381"/>
    </row>
    <row r="64" s="240" customFormat="1" ht="11.25" spans="2:8">
      <c r="B64" s="281"/>
      <c r="F64" s="380"/>
      <c r="H64" s="381"/>
    </row>
    <row r="65" s="240" customFormat="1" ht="11.25" spans="2:8">
      <c r="B65" s="281"/>
      <c r="F65" s="380"/>
      <c r="H65" s="381"/>
    </row>
    <row r="66" s="240" customFormat="1" ht="11.25" spans="2:8">
      <c r="B66" s="281"/>
      <c r="F66" s="380"/>
      <c r="H66" s="381"/>
    </row>
    <row r="67" s="240" customFormat="1" ht="11.25" spans="2:8">
      <c r="B67" s="281"/>
      <c r="F67" s="380"/>
      <c r="H67" s="381"/>
    </row>
    <row r="68" s="240" customFormat="1" ht="11.25" spans="2:8">
      <c r="B68" s="281"/>
      <c r="F68" s="380"/>
      <c r="H68" s="381"/>
    </row>
    <row r="69" s="240" customFormat="1" ht="11.25" spans="2:8">
      <c r="B69" s="281"/>
      <c r="F69" s="380"/>
      <c r="H69" s="381"/>
    </row>
    <row r="70" s="240" customFormat="1" ht="11.25" spans="2:8">
      <c r="B70" s="281"/>
      <c r="F70" s="380"/>
      <c r="H70" s="381"/>
    </row>
    <row r="71" s="240" customFormat="1" ht="11.25" spans="2:8">
      <c r="B71" s="281"/>
      <c r="F71" s="380"/>
      <c r="H71" s="381"/>
    </row>
    <row r="72" s="240" customFormat="1" ht="11.25" spans="2:8">
      <c r="B72" s="281"/>
      <c r="F72" s="380"/>
      <c r="H72" s="381"/>
    </row>
    <row r="73" s="240" customFormat="1" ht="11.25" spans="2:8">
      <c r="B73" s="281"/>
      <c r="F73" s="380"/>
      <c r="H73" s="381"/>
    </row>
    <row r="74" s="240" customFormat="1" ht="11.25" spans="2:8">
      <c r="B74" s="281"/>
      <c r="F74" s="380"/>
      <c r="H74" s="381"/>
    </row>
    <row r="75" s="240" customFormat="1" ht="11.25" spans="2:8">
      <c r="B75" s="281"/>
      <c r="F75" s="380"/>
      <c r="H75" s="381"/>
    </row>
    <row r="76" s="240" customFormat="1" ht="11.25" spans="2:8">
      <c r="B76" s="281"/>
      <c r="F76" s="380"/>
      <c r="H76" s="381"/>
    </row>
    <row r="77" s="240" customFormat="1" ht="11.25" spans="2:8">
      <c r="B77" s="281"/>
      <c r="F77" s="380"/>
      <c r="H77" s="381"/>
    </row>
    <row r="78" s="240" customFormat="1" ht="11.25" spans="2:8">
      <c r="B78" s="281"/>
      <c r="F78" s="380"/>
      <c r="H78" s="381"/>
    </row>
    <row r="79" s="240" customFormat="1" ht="11.25" spans="2:8">
      <c r="B79" s="281"/>
      <c r="F79" s="380"/>
      <c r="H79" s="381"/>
    </row>
    <row r="80" s="240" customFormat="1" ht="11.25" spans="2:8">
      <c r="B80" s="281"/>
      <c r="F80" s="380"/>
      <c r="H80" s="381"/>
    </row>
    <row r="81" s="240" customFormat="1" ht="11.25" spans="2:8">
      <c r="B81" s="281"/>
      <c r="F81" s="380"/>
      <c r="H81" s="381"/>
    </row>
    <row r="82" s="240" customFormat="1" ht="11.25" spans="2:8">
      <c r="B82" s="281"/>
      <c r="F82" s="380"/>
      <c r="H82" s="381"/>
    </row>
    <row r="83" s="240" customFormat="1" ht="11.25" spans="2:8">
      <c r="B83" s="281"/>
      <c r="F83" s="380"/>
      <c r="H83" s="381"/>
    </row>
    <row r="84" s="240" customFormat="1" ht="11.25" spans="2:8">
      <c r="B84" s="281"/>
      <c r="F84" s="380"/>
      <c r="H84" s="381"/>
    </row>
    <row r="85" s="240" customFormat="1" ht="11.25" spans="2:8">
      <c r="B85" s="281"/>
      <c r="F85" s="380"/>
      <c r="H85" s="381"/>
    </row>
    <row r="86" s="240" customFormat="1" ht="11.25" spans="2:8">
      <c r="B86" s="281"/>
      <c r="F86" s="380"/>
      <c r="H86" s="381"/>
    </row>
    <row r="87" s="240" customFormat="1" ht="11.25" spans="2:8">
      <c r="B87" s="281"/>
      <c r="F87" s="380"/>
      <c r="H87" s="381"/>
    </row>
    <row r="88" s="240" customFormat="1" ht="11.25" spans="2:8">
      <c r="B88" s="281"/>
      <c r="F88" s="380"/>
      <c r="H88" s="381"/>
    </row>
    <row r="89" s="240" customFormat="1" ht="11.25" spans="2:8">
      <c r="B89" s="281"/>
      <c r="F89" s="380"/>
      <c r="H89" s="381"/>
    </row>
    <row r="90" s="240" customFormat="1" ht="11.25" spans="2:8">
      <c r="B90" s="281"/>
      <c r="F90" s="380"/>
      <c r="H90" s="381"/>
    </row>
    <row r="91" s="240" customFormat="1" ht="11.25" spans="2:8">
      <c r="B91" s="281"/>
      <c r="F91" s="380"/>
      <c r="H91" s="381"/>
    </row>
    <row r="92" s="240" customFormat="1" ht="11.25" spans="2:8">
      <c r="B92" s="281"/>
      <c r="F92" s="380"/>
      <c r="H92" s="381"/>
    </row>
    <row r="93" s="240" customFormat="1" ht="11.25" spans="2:8">
      <c r="B93" s="281"/>
      <c r="F93" s="380"/>
      <c r="H93" s="381"/>
    </row>
    <row r="94" s="240" customFormat="1" ht="11.25" spans="2:8">
      <c r="B94" s="281"/>
      <c r="F94" s="380"/>
      <c r="H94" s="381"/>
    </row>
    <row r="95" s="240" customFormat="1" ht="11.25" spans="2:8">
      <c r="B95" s="281"/>
      <c r="F95" s="380"/>
      <c r="H95" s="381"/>
    </row>
    <row r="96" s="240" customFormat="1" ht="11.25" spans="2:8">
      <c r="B96" s="281"/>
      <c r="F96" s="380"/>
      <c r="H96" s="381"/>
    </row>
    <row r="97" s="240" customFormat="1" ht="11.25" spans="2:8">
      <c r="B97" s="281"/>
      <c r="F97" s="380"/>
      <c r="H97" s="381"/>
    </row>
    <row r="98" s="240" customFormat="1" ht="11.25" spans="2:8">
      <c r="B98" s="281"/>
      <c r="F98" s="380"/>
      <c r="H98" s="381"/>
    </row>
    <row r="99" s="240" customFormat="1" ht="11.25" spans="2:8">
      <c r="B99" s="281"/>
      <c r="F99" s="380"/>
      <c r="H99" s="381"/>
    </row>
    <row r="100" s="240" customFormat="1" ht="11.25" spans="2:8">
      <c r="B100" s="281"/>
      <c r="F100" s="380"/>
      <c r="H100" s="381"/>
    </row>
    <row r="101" s="240" customFormat="1" ht="11.25" spans="2:8">
      <c r="B101" s="281"/>
      <c r="F101" s="380"/>
      <c r="H101" s="381"/>
    </row>
    <row r="102" s="240" customFormat="1" ht="11.25" spans="2:8">
      <c r="B102" s="281"/>
      <c r="F102" s="380"/>
      <c r="H102" s="381"/>
    </row>
    <row r="103" s="240" customFormat="1" ht="11.25" spans="2:8">
      <c r="B103" s="281"/>
      <c r="F103" s="380"/>
      <c r="H103" s="381"/>
    </row>
    <row r="104" s="240" customFormat="1" ht="11.25" spans="2:8">
      <c r="B104" s="281"/>
      <c r="F104" s="380"/>
      <c r="H104" s="381"/>
    </row>
    <row r="105" s="240" customFormat="1" ht="11.25" spans="2:8">
      <c r="B105" s="281"/>
      <c r="F105" s="380"/>
      <c r="H105" s="381"/>
    </row>
    <row r="106" s="240" customFormat="1" ht="11.25" spans="2:8">
      <c r="B106" s="281"/>
      <c r="F106" s="380"/>
      <c r="H106" s="381"/>
    </row>
    <row r="107" s="240" customFormat="1" ht="11.25" spans="2:8">
      <c r="B107" s="281"/>
      <c r="F107" s="380"/>
      <c r="H107" s="381"/>
    </row>
    <row r="108" s="240" customFormat="1" ht="11.25" spans="2:8">
      <c r="B108" s="281"/>
      <c r="F108" s="380"/>
      <c r="H108" s="381"/>
    </row>
  </sheetData>
  <customSheetViews>
    <customSheetView guid="{6CD32FDE-B892-4416-BE82-8B8C9CF2B414}" showPageBreaks="1" zeroValues="0" printArea="1">
      <selection activeCell="J43" sqref="J43"/>
      <pageMargins left="0.196850393700787" right="0.196850393700787" top="0.984251968503937" bottom="0.984251968503937" header="0.31496062992126" footer="0.31496062992126"/>
      <printOptions horizontalCentered="1" verticalCentered="1"/>
      <pageSetup paperSize="9" orientation="landscape"/>
      <headerFooter>
        <oddFooter>&amp;C&amp;9&amp;P</oddFooter>
      </headerFooter>
    </customSheetView>
    <customSheetView guid="{6B5C7A8A-1F87-4590-9A44-BF58B2A0157B}" showPageBreaks="1" zeroValues="0" printArea="1">
      <selection activeCell="J44" sqref="J44"/>
      <pageMargins left="0.196850393700787" right="0.196850393700787" top="0.984251968503937" bottom="0.984251968503937" header="0.31496062992126" footer="0.31496062992126"/>
      <printOptions horizontalCentered="1" verticalCentered="1"/>
      <pageSetup paperSize="9" orientation="landscape"/>
      <headerFooter>
        <oddFooter>&amp;C&amp;9&amp;P</oddFooter>
      </headerFooter>
    </customSheetView>
    <customSheetView guid="{AD2683A8-8C57-42AC-A595-15EACEB7A384}" showPageBreaks="1" zeroValues="0" printArea="1">
      <selection activeCell="I13" sqref="I13"/>
      <pageMargins left="0.196850393700787" right="0.196850393700787" top="0.984251968503937" bottom="0.984251968503937" header="0.31496062992126" footer="0.31496062992126"/>
      <printOptions horizontalCentered="1" verticalCentered="1"/>
      <pageSetup paperSize="9" orientation="landscape"/>
      <headerFooter>
        <oddFooter>&amp;C&amp;9&amp;P</oddFooter>
      </headerFooter>
    </customSheetView>
  </customSheetViews>
  <mergeCells count="10">
    <mergeCell ref="A2:H2"/>
    <mergeCell ref="A3:E3"/>
    <mergeCell ref="F3:H3"/>
    <mergeCell ref="G4:H4"/>
    <mergeCell ref="A4:A5"/>
    <mergeCell ref="B4:B5"/>
    <mergeCell ref="C4:C5"/>
    <mergeCell ref="D4:D5"/>
    <mergeCell ref="E4:E5"/>
    <mergeCell ref="F4:F5"/>
  </mergeCells>
  <printOptions horizontalCentered="1"/>
  <pageMargins left="0.196850393700787" right="0.196850393700787" top="0.78740157480315" bottom="0.393700787401575" header="0.31496062992126" footer="0.31496062992126"/>
  <pageSetup paperSize="9" orientation="landscape"/>
  <headerFooter>
    <oddFooter>&amp;C&amp;9&amp;P</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tabColor rgb="FF0BE535"/>
  </sheetPr>
  <dimension ref="A1:IE156"/>
  <sheetViews>
    <sheetView showZeros="0" view="pageBreakPreview" zoomScaleNormal="100" topLeftCell="B1" workbookViewId="0">
      <pane xSplit="5" ySplit="5" topLeftCell="G144" activePane="bottomRight" state="frozen"/>
      <selection/>
      <selection pane="topRight"/>
      <selection pane="bottomLeft"/>
      <selection pane="bottomRight" activeCell="N154" sqref="N154"/>
    </sheetView>
  </sheetViews>
  <sheetFormatPr defaultColWidth="9" defaultRowHeight="13.5"/>
  <cols>
    <col min="1" max="1" width="3.63333333333333" style="323" customWidth="1"/>
    <col min="2" max="2" width="6.88333333333333" style="324" customWidth="1"/>
    <col min="3" max="4" width="27.6333333333333" style="324" customWidth="1"/>
    <col min="5" max="5" width="5.38333333333333" style="324" customWidth="1"/>
    <col min="6" max="6" width="6" style="324" customWidth="1"/>
    <col min="7" max="8" width="12.8833333333333" style="324" customWidth="1"/>
    <col min="9" max="9" width="6.13333333333333" style="324" customWidth="1"/>
    <col min="10" max="16384" width="9" style="324"/>
  </cols>
  <sheetData>
    <row r="1" s="237" customFormat="1" ht="12.75" spans="1:9">
      <c r="A1" s="243"/>
      <c r="B1" s="244"/>
      <c r="F1" s="243"/>
      <c r="G1" s="245"/>
      <c r="H1" s="245"/>
      <c r="I1" s="243"/>
    </row>
    <row r="2" s="238" customFormat="1" ht="17.1" customHeight="1" spans="1:20">
      <c r="A2" s="246" t="s">
        <v>113</v>
      </c>
      <c r="B2" s="246"/>
      <c r="C2" s="246"/>
      <c r="D2" s="246"/>
      <c r="E2" s="246"/>
      <c r="F2" s="246"/>
      <c r="G2" s="246"/>
      <c r="H2" s="246"/>
      <c r="I2" s="246"/>
      <c r="J2" s="350"/>
      <c r="K2" s="350"/>
      <c r="L2" s="350"/>
      <c r="M2" s="350"/>
      <c r="N2" s="350"/>
      <c r="O2" s="350"/>
      <c r="P2" s="350"/>
      <c r="Q2" s="350"/>
      <c r="R2" s="350"/>
      <c r="S2" s="350"/>
      <c r="T2" s="350"/>
    </row>
    <row r="3" s="238" customFormat="1" ht="17.1" customHeight="1" spans="1:239">
      <c r="A3" s="247" t="s">
        <v>114</v>
      </c>
      <c r="B3" s="247"/>
      <c r="C3" s="247"/>
      <c r="D3" s="247"/>
      <c r="E3" s="247"/>
      <c r="F3" s="248" t="s">
        <v>115</v>
      </c>
      <c r="G3" s="283"/>
      <c r="H3" s="283"/>
      <c r="I3" s="283"/>
      <c r="J3" s="283"/>
      <c r="K3" s="283"/>
      <c r="L3" s="283"/>
      <c r="M3" s="283"/>
      <c r="N3" s="283"/>
      <c r="O3" s="283"/>
      <c r="P3" s="283"/>
      <c r="Q3" s="283"/>
      <c r="R3" s="283"/>
      <c r="S3" s="283"/>
      <c r="T3" s="283"/>
      <c r="U3" s="283"/>
      <c r="V3" s="28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row>
    <row r="4" s="238" customFormat="1" ht="17.1" customHeight="1" spans="1:20">
      <c r="A4" s="249" t="s">
        <v>8</v>
      </c>
      <c r="B4" s="250" t="s">
        <v>116</v>
      </c>
      <c r="C4" s="249" t="s">
        <v>117</v>
      </c>
      <c r="D4" s="251" t="s">
        <v>118</v>
      </c>
      <c r="E4" s="249" t="s">
        <v>10</v>
      </c>
      <c r="F4" s="252" t="s">
        <v>11</v>
      </c>
      <c r="G4" s="253" t="s">
        <v>119</v>
      </c>
      <c r="H4" s="254"/>
      <c r="I4" s="249" t="s">
        <v>120</v>
      </c>
      <c r="J4" s="351"/>
      <c r="K4" s="351"/>
      <c r="L4" s="351"/>
      <c r="M4" s="351"/>
      <c r="N4" s="351"/>
      <c r="O4" s="351"/>
      <c r="P4" s="351"/>
      <c r="Q4" s="351"/>
      <c r="R4" s="351"/>
      <c r="S4" s="351"/>
      <c r="T4" s="351"/>
    </row>
    <row r="5" s="238" customFormat="1" ht="17.1" customHeight="1" spans="1:20">
      <c r="A5" s="249"/>
      <c r="B5" s="250"/>
      <c r="C5" s="249"/>
      <c r="D5" s="255"/>
      <c r="E5" s="249"/>
      <c r="F5" s="252"/>
      <c r="G5" s="249" t="s">
        <v>121</v>
      </c>
      <c r="H5" s="256" t="s">
        <v>122</v>
      </c>
      <c r="I5" s="249"/>
      <c r="J5" s="351"/>
      <c r="K5" s="351"/>
      <c r="L5" s="351"/>
      <c r="M5" s="351"/>
      <c r="N5" s="351"/>
      <c r="O5" s="351"/>
      <c r="P5" s="351"/>
      <c r="Q5" s="351"/>
      <c r="R5" s="351"/>
      <c r="S5" s="351"/>
      <c r="T5" s="351"/>
    </row>
    <row r="6" s="318" customFormat="1" ht="15" customHeight="1" spans="1:9">
      <c r="A6" s="325"/>
      <c r="B6" s="326"/>
      <c r="C6" s="325" t="s">
        <v>306</v>
      </c>
      <c r="D6" s="325"/>
      <c r="E6" s="327"/>
      <c r="F6" s="327"/>
      <c r="G6" s="327"/>
      <c r="H6" s="327"/>
      <c r="I6" s="327"/>
    </row>
    <row r="7" s="318" customFormat="1" ht="15" customHeight="1" spans="1:9">
      <c r="A7" s="325"/>
      <c r="B7" s="326"/>
      <c r="C7" s="328" t="s">
        <v>1362</v>
      </c>
      <c r="D7" s="328"/>
      <c r="E7" s="327"/>
      <c r="F7" s="327"/>
      <c r="G7" s="327"/>
      <c r="H7" s="327"/>
      <c r="I7" s="327"/>
    </row>
    <row r="8" s="319" customFormat="1" ht="15" customHeight="1" spans="1:9">
      <c r="A8" s="329">
        <v>1</v>
      </c>
      <c r="B8" s="144" t="s">
        <v>1425</v>
      </c>
      <c r="C8" s="330" t="s">
        <v>1426</v>
      </c>
      <c r="D8" s="330"/>
      <c r="E8" s="331" t="s">
        <v>29</v>
      </c>
      <c r="F8" s="332">
        <v>2</v>
      </c>
      <c r="G8" s="333"/>
      <c r="H8" s="331"/>
      <c r="I8" s="337"/>
    </row>
    <row r="9" s="319" customFormat="1" ht="15" customHeight="1" spans="1:9">
      <c r="A9" s="329"/>
      <c r="B9" s="334"/>
      <c r="C9" s="330" t="s">
        <v>1427</v>
      </c>
      <c r="D9" s="330"/>
      <c r="E9" s="331"/>
      <c r="F9" s="332"/>
      <c r="G9" s="333"/>
      <c r="H9" s="331"/>
      <c r="I9" s="331"/>
    </row>
    <row r="10" s="319" customFormat="1" ht="15" customHeight="1" spans="1:9">
      <c r="A10" s="329"/>
      <c r="B10" s="334"/>
      <c r="C10" s="330" t="s">
        <v>1428</v>
      </c>
      <c r="D10" s="330"/>
      <c r="E10" s="331"/>
      <c r="F10" s="332"/>
      <c r="G10" s="333"/>
      <c r="H10" s="331"/>
      <c r="I10" s="331"/>
    </row>
    <row r="11" s="320" customFormat="1" ht="15.6" customHeight="1" spans="1:9">
      <c r="A11" s="144"/>
      <c r="B11" s="144"/>
      <c r="C11" s="335" t="s">
        <v>1429</v>
      </c>
      <c r="D11" s="335"/>
      <c r="E11" s="144"/>
      <c r="F11" s="336"/>
      <c r="G11" s="337"/>
      <c r="H11" s="337"/>
      <c r="I11" s="337"/>
    </row>
    <row r="12" s="320" customFormat="1" ht="15.6" customHeight="1" spans="1:9">
      <c r="A12" s="144"/>
      <c r="B12" s="144"/>
      <c r="C12" s="335" t="s">
        <v>1430</v>
      </c>
      <c r="D12" s="335"/>
      <c r="E12" s="338"/>
      <c r="F12" s="337"/>
      <c r="G12" s="337"/>
      <c r="H12" s="337"/>
      <c r="I12" s="337"/>
    </row>
    <row r="13" s="320" customFormat="1" ht="15.6" customHeight="1" spans="1:9">
      <c r="A13" s="144"/>
      <c r="B13" s="144"/>
      <c r="C13" s="335" t="s">
        <v>1431</v>
      </c>
      <c r="D13" s="335"/>
      <c r="E13" s="338"/>
      <c r="F13" s="337"/>
      <c r="G13" s="337"/>
      <c r="H13" s="337"/>
      <c r="I13" s="337"/>
    </row>
    <row r="14" s="320" customFormat="1" ht="15.6" customHeight="1" spans="1:9">
      <c r="A14" s="144"/>
      <c r="B14" s="144"/>
      <c r="C14" s="335" t="s">
        <v>1432</v>
      </c>
      <c r="D14" s="335"/>
      <c r="E14" s="338"/>
      <c r="F14" s="337"/>
      <c r="G14" s="337"/>
      <c r="H14" s="337"/>
      <c r="I14" s="337"/>
    </row>
    <row r="15" s="320" customFormat="1" ht="15.6" customHeight="1" spans="1:9">
      <c r="A15" s="144"/>
      <c r="B15" s="339"/>
      <c r="C15" s="335" t="s">
        <v>1433</v>
      </c>
      <c r="D15" s="335"/>
      <c r="E15" s="338"/>
      <c r="F15" s="337"/>
      <c r="G15" s="337"/>
      <c r="H15" s="337"/>
      <c r="I15" s="337"/>
    </row>
    <row r="16" s="320" customFormat="1" ht="15.6" customHeight="1" spans="1:9">
      <c r="A16" s="144"/>
      <c r="B16" s="144"/>
      <c r="C16" s="335" t="s">
        <v>1434</v>
      </c>
      <c r="D16" s="335"/>
      <c r="E16" s="338"/>
      <c r="F16" s="337"/>
      <c r="G16" s="337"/>
      <c r="H16" s="337"/>
      <c r="I16" s="337"/>
    </row>
    <row r="17" s="320" customFormat="1" ht="15.6" customHeight="1" spans="1:9">
      <c r="A17" s="144"/>
      <c r="B17" s="144"/>
      <c r="C17" s="335" t="s">
        <v>1435</v>
      </c>
      <c r="D17" s="335"/>
      <c r="E17" s="340"/>
      <c r="F17" s="340"/>
      <c r="G17" s="337"/>
      <c r="H17" s="337"/>
      <c r="I17" s="337"/>
    </row>
    <row r="18" s="320" customFormat="1" ht="15.6" customHeight="1" spans="1:9">
      <c r="A18" s="144">
        <v>2</v>
      </c>
      <c r="B18" s="144" t="s">
        <v>1425</v>
      </c>
      <c r="C18" s="335" t="s">
        <v>1436</v>
      </c>
      <c r="D18" s="335"/>
      <c r="E18" s="340" t="s">
        <v>29</v>
      </c>
      <c r="F18" s="340">
        <v>1</v>
      </c>
      <c r="G18" s="337"/>
      <c r="H18" s="337"/>
      <c r="I18" s="337"/>
    </row>
    <row r="19" s="320" customFormat="1" ht="15.6" customHeight="1" spans="1:9">
      <c r="A19" s="144"/>
      <c r="B19" s="144"/>
      <c r="C19" s="341" t="s">
        <v>1437</v>
      </c>
      <c r="D19" s="341"/>
      <c r="E19" s="340"/>
      <c r="F19" s="340"/>
      <c r="G19" s="337"/>
      <c r="H19" s="337"/>
      <c r="I19" s="337"/>
    </row>
    <row r="20" s="320" customFormat="1" ht="15.6" customHeight="1" spans="1:9">
      <c r="A20" s="144"/>
      <c r="B20" s="144"/>
      <c r="C20" s="341" t="s">
        <v>1438</v>
      </c>
      <c r="D20" s="341"/>
      <c r="E20" s="340"/>
      <c r="F20" s="340"/>
      <c r="G20" s="337"/>
      <c r="H20" s="337"/>
      <c r="I20" s="343"/>
    </row>
    <row r="21" s="320" customFormat="1" ht="15.6" customHeight="1" spans="1:9">
      <c r="A21" s="144"/>
      <c r="B21" s="144"/>
      <c r="C21" s="341" t="s">
        <v>1439</v>
      </c>
      <c r="D21" s="341"/>
      <c r="E21" s="340"/>
      <c r="F21" s="342"/>
      <c r="G21" s="337"/>
      <c r="H21" s="337"/>
      <c r="I21" s="337"/>
    </row>
    <row r="22" s="320" customFormat="1" ht="15.6" customHeight="1" spans="1:9">
      <c r="A22" s="144"/>
      <c r="B22" s="144"/>
      <c r="C22" s="341" t="s">
        <v>1440</v>
      </c>
      <c r="D22" s="341"/>
      <c r="E22" s="340"/>
      <c r="F22" s="340"/>
      <c r="G22" s="337"/>
      <c r="H22" s="337"/>
      <c r="I22" s="337"/>
    </row>
    <row r="23" s="320" customFormat="1" ht="15.6" customHeight="1" spans="1:9">
      <c r="A23" s="144"/>
      <c r="B23" s="144"/>
      <c r="C23" s="341" t="s">
        <v>1441</v>
      </c>
      <c r="D23" s="341"/>
      <c r="E23" s="340"/>
      <c r="F23" s="340"/>
      <c r="G23" s="337"/>
      <c r="H23" s="343"/>
      <c r="I23" s="337"/>
    </row>
    <row r="24" s="320" customFormat="1" ht="15.6" customHeight="1" spans="1:9">
      <c r="A24" s="144"/>
      <c r="B24" s="144"/>
      <c r="C24" s="344" t="s">
        <v>1442</v>
      </c>
      <c r="D24" s="344"/>
      <c r="E24" s="340"/>
      <c r="F24" s="340"/>
      <c r="G24" s="337"/>
      <c r="H24" s="337"/>
      <c r="I24" s="337"/>
    </row>
    <row r="25" s="320" customFormat="1" ht="15.6" customHeight="1" spans="1:9">
      <c r="A25" s="144">
        <v>3</v>
      </c>
      <c r="B25" s="144" t="s">
        <v>1443</v>
      </c>
      <c r="C25" s="335" t="s">
        <v>1444</v>
      </c>
      <c r="D25" s="335"/>
      <c r="E25" s="340" t="s">
        <v>31</v>
      </c>
      <c r="F25" s="340">
        <v>1</v>
      </c>
      <c r="G25" s="337"/>
      <c r="H25" s="337"/>
      <c r="I25" s="337"/>
    </row>
    <row r="26" s="320" customFormat="1" ht="15.6" customHeight="1" spans="1:9">
      <c r="A26" s="144"/>
      <c r="B26" s="144"/>
      <c r="C26" s="345" t="s">
        <v>1445</v>
      </c>
      <c r="D26" s="345"/>
      <c r="E26" s="340"/>
      <c r="F26" s="340"/>
      <c r="G26" s="337"/>
      <c r="H26" s="343"/>
      <c r="I26" s="337"/>
    </row>
    <row r="27" s="320" customFormat="1" ht="15.6" customHeight="1" spans="1:9">
      <c r="A27" s="144"/>
      <c r="B27" s="144"/>
      <c r="C27" s="345" t="s">
        <v>1446</v>
      </c>
      <c r="D27" s="345"/>
      <c r="E27" s="340"/>
      <c r="F27" s="340"/>
      <c r="G27" s="337"/>
      <c r="H27" s="337"/>
      <c r="I27" s="343"/>
    </row>
    <row r="28" s="320" customFormat="1" ht="15.6" customHeight="1" spans="1:9">
      <c r="A28" s="144"/>
      <c r="B28" s="144"/>
      <c r="C28" s="345" t="s">
        <v>1447</v>
      </c>
      <c r="D28" s="345"/>
      <c r="E28" s="340"/>
      <c r="F28" s="340"/>
      <c r="G28" s="337"/>
      <c r="H28" s="337"/>
      <c r="I28" s="337"/>
    </row>
    <row r="29" s="320" customFormat="1" ht="15.6" customHeight="1" spans="1:9">
      <c r="A29" s="144"/>
      <c r="B29" s="144"/>
      <c r="C29" s="345" t="s">
        <v>1441</v>
      </c>
      <c r="D29" s="345"/>
      <c r="E29" s="340"/>
      <c r="F29" s="340"/>
      <c r="G29" s="337"/>
      <c r="H29" s="337"/>
      <c r="I29" s="337"/>
    </row>
    <row r="30" s="320" customFormat="1" ht="15.6" customHeight="1" spans="1:9">
      <c r="A30" s="144"/>
      <c r="B30" s="144"/>
      <c r="C30" s="345" t="s">
        <v>1448</v>
      </c>
      <c r="D30" s="345"/>
      <c r="E30" s="340"/>
      <c r="F30" s="340"/>
      <c r="G30" s="337"/>
      <c r="H30" s="343"/>
      <c r="I30" s="337"/>
    </row>
    <row r="31" s="320" customFormat="1" ht="15.6" customHeight="1" spans="1:9">
      <c r="A31" s="144"/>
      <c r="B31" s="144"/>
      <c r="C31" s="345" t="s">
        <v>1449</v>
      </c>
      <c r="D31" s="345"/>
      <c r="E31" s="340"/>
      <c r="F31" s="340"/>
      <c r="G31" s="337"/>
      <c r="H31" s="337"/>
      <c r="I31" s="337"/>
    </row>
    <row r="32" s="320" customFormat="1" ht="15.6" customHeight="1" spans="1:9">
      <c r="A32" s="144"/>
      <c r="B32" s="144"/>
      <c r="C32" s="345" t="s">
        <v>1450</v>
      </c>
      <c r="D32" s="345"/>
      <c r="E32" s="340"/>
      <c r="F32" s="340"/>
      <c r="G32" s="337"/>
      <c r="H32" s="337"/>
      <c r="I32" s="337"/>
    </row>
    <row r="33" s="320" customFormat="1" ht="15.6" customHeight="1" spans="1:9">
      <c r="A33" s="144">
        <v>4</v>
      </c>
      <c r="B33" s="144" t="s">
        <v>1451</v>
      </c>
      <c r="C33" s="345" t="s">
        <v>1452</v>
      </c>
      <c r="D33" s="345"/>
      <c r="E33" s="340" t="s">
        <v>31</v>
      </c>
      <c r="F33" s="340">
        <v>4</v>
      </c>
      <c r="G33" s="337"/>
      <c r="H33" s="337"/>
      <c r="I33" s="337"/>
    </row>
    <row r="34" s="320" customFormat="1" ht="15.6" customHeight="1" spans="1:9">
      <c r="A34" s="144"/>
      <c r="B34" s="144"/>
      <c r="C34" s="345" t="s">
        <v>1453</v>
      </c>
      <c r="D34" s="345"/>
      <c r="E34" s="340"/>
      <c r="F34" s="340"/>
      <c r="G34" s="337"/>
      <c r="H34" s="337"/>
      <c r="I34" s="337"/>
    </row>
    <row r="35" s="320" customFormat="1" ht="15.6" customHeight="1" spans="1:9">
      <c r="A35" s="144"/>
      <c r="B35" s="144"/>
      <c r="C35" s="345" t="s">
        <v>1454</v>
      </c>
      <c r="D35" s="345"/>
      <c r="E35" s="340"/>
      <c r="F35" s="340"/>
      <c r="G35" s="337"/>
      <c r="H35" s="343"/>
      <c r="I35" s="337"/>
    </row>
    <row r="36" s="320" customFormat="1" ht="15.6" customHeight="1" spans="1:9">
      <c r="A36" s="144"/>
      <c r="B36" s="144"/>
      <c r="C36" s="345" t="s">
        <v>1455</v>
      </c>
      <c r="D36" s="345"/>
      <c r="E36" s="340"/>
      <c r="F36" s="340"/>
      <c r="G36" s="337"/>
      <c r="H36" s="337"/>
      <c r="I36" s="337"/>
    </row>
    <row r="37" s="320" customFormat="1" ht="15.6" customHeight="1" spans="1:9">
      <c r="A37" s="144"/>
      <c r="B37" s="144"/>
      <c r="C37" s="345" t="s">
        <v>1456</v>
      </c>
      <c r="D37" s="345"/>
      <c r="E37" s="340"/>
      <c r="F37" s="340"/>
      <c r="G37" s="337"/>
      <c r="H37" s="337"/>
      <c r="I37" s="337"/>
    </row>
    <row r="38" s="320" customFormat="1" ht="15.6" customHeight="1" spans="1:9">
      <c r="A38" s="144"/>
      <c r="B38" s="144"/>
      <c r="C38" s="345" t="s">
        <v>1441</v>
      </c>
      <c r="D38" s="345"/>
      <c r="E38" s="340"/>
      <c r="F38" s="340"/>
      <c r="G38" s="337"/>
      <c r="H38" s="337"/>
      <c r="I38" s="337"/>
    </row>
    <row r="39" s="320" customFormat="1" ht="15.6" customHeight="1" spans="1:9">
      <c r="A39" s="144"/>
      <c r="B39" s="144"/>
      <c r="C39" s="345" t="s">
        <v>1457</v>
      </c>
      <c r="D39" s="345"/>
      <c r="E39" s="340"/>
      <c r="F39" s="340"/>
      <c r="G39" s="337"/>
      <c r="H39" s="337"/>
      <c r="I39" s="337"/>
    </row>
    <row r="40" s="320" customFormat="1" ht="15.6" customHeight="1" spans="1:9">
      <c r="A40" s="144">
        <v>5</v>
      </c>
      <c r="B40" s="144" t="s">
        <v>1458</v>
      </c>
      <c r="C40" s="345" t="s">
        <v>1459</v>
      </c>
      <c r="D40" s="345"/>
      <c r="E40" s="340" t="s">
        <v>31</v>
      </c>
      <c r="F40" s="340">
        <v>2</v>
      </c>
      <c r="G40" s="337"/>
      <c r="H40" s="337"/>
      <c r="I40" s="337"/>
    </row>
    <row r="41" s="320" customFormat="1" ht="15.6" customHeight="1" spans="1:9">
      <c r="A41" s="144"/>
      <c r="B41" s="144"/>
      <c r="C41" s="341" t="s">
        <v>1460</v>
      </c>
      <c r="D41" s="341"/>
      <c r="E41" s="340"/>
      <c r="F41" s="340"/>
      <c r="G41" s="337"/>
      <c r="H41" s="337"/>
      <c r="I41" s="337"/>
    </row>
    <row r="42" s="320" customFormat="1" ht="15.6" customHeight="1" spans="1:9">
      <c r="A42" s="144"/>
      <c r="B42" s="144"/>
      <c r="C42" s="345" t="s">
        <v>1461</v>
      </c>
      <c r="D42" s="345"/>
      <c r="E42" s="346"/>
      <c r="F42" s="340"/>
      <c r="G42" s="337"/>
      <c r="H42" s="337"/>
      <c r="I42" s="337"/>
    </row>
    <row r="43" s="320" customFormat="1" ht="15.6" customHeight="1" spans="1:9">
      <c r="A43" s="144"/>
      <c r="B43" s="144"/>
      <c r="C43" s="345" t="s">
        <v>1462</v>
      </c>
      <c r="D43" s="345"/>
      <c r="E43" s="346"/>
      <c r="F43" s="340"/>
      <c r="G43" s="337"/>
      <c r="H43" s="337"/>
      <c r="I43" s="337"/>
    </row>
    <row r="44" s="320" customFormat="1" ht="15.6" customHeight="1" spans="1:9">
      <c r="A44" s="144">
        <v>6</v>
      </c>
      <c r="B44" s="144" t="s">
        <v>1458</v>
      </c>
      <c r="C44" s="330" t="s">
        <v>1463</v>
      </c>
      <c r="D44" s="330"/>
      <c r="E44" s="340" t="s">
        <v>31</v>
      </c>
      <c r="F44" s="340">
        <v>2</v>
      </c>
      <c r="G44" s="337"/>
      <c r="H44" s="337"/>
      <c r="I44" s="337"/>
    </row>
    <row r="45" s="320" customFormat="1" ht="15.6" customHeight="1" spans="1:9">
      <c r="A45" s="144"/>
      <c r="B45" s="144"/>
      <c r="C45" s="341" t="s">
        <v>1464</v>
      </c>
      <c r="D45" s="341"/>
      <c r="E45" s="340"/>
      <c r="F45" s="340"/>
      <c r="G45" s="337"/>
      <c r="H45" s="337"/>
      <c r="I45" s="337"/>
    </row>
    <row r="46" s="320" customFormat="1" ht="15.6" customHeight="1" spans="1:9">
      <c r="A46" s="144"/>
      <c r="B46" s="144"/>
      <c r="C46" s="345" t="s">
        <v>1461</v>
      </c>
      <c r="D46" s="345"/>
      <c r="E46" s="347"/>
      <c r="F46" s="340"/>
      <c r="G46" s="337"/>
      <c r="H46" s="337"/>
      <c r="I46" s="337"/>
    </row>
    <row r="47" s="320" customFormat="1" ht="15.6" customHeight="1" spans="1:9">
      <c r="A47" s="144"/>
      <c r="B47" s="144"/>
      <c r="C47" s="345" t="s">
        <v>1462</v>
      </c>
      <c r="D47" s="345"/>
      <c r="E47" s="347"/>
      <c r="F47" s="348"/>
      <c r="G47" s="337"/>
      <c r="H47" s="337"/>
      <c r="I47" s="337"/>
    </row>
    <row r="48" s="320" customFormat="1" ht="15.6" customHeight="1" spans="1:9">
      <c r="A48" s="144"/>
      <c r="B48" s="144"/>
      <c r="C48" s="345" t="s">
        <v>1465</v>
      </c>
      <c r="D48" s="345"/>
      <c r="E48" s="347"/>
      <c r="F48" s="337"/>
      <c r="G48" s="337"/>
      <c r="H48" s="337"/>
      <c r="I48" s="337"/>
    </row>
    <row r="49" s="320" customFormat="1" ht="15.6" customHeight="1" spans="1:9">
      <c r="A49" s="144"/>
      <c r="B49" s="144"/>
      <c r="C49" s="345" t="s">
        <v>1466</v>
      </c>
      <c r="D49" s="345"/>
      <c r="E49" s="347"/>
      <c r="F49" s="337"/>
      <c r="G49" s="337"/>
      <c r="H49" s="337"/>
      <c r="I49" s="337"/>
    </row>
    <row r="50" s="320" customFormat="1" ht="15.6" customHeight="1" spans="1:9">
      <c r="A50" s="144"/>
      <c r="B50" s="144"/>
      <c r="C50" s="345" t="s">
        <v>1467</v>
      </c>
      <c r="D50" s="345"/>
      <c r="E50" s="347"/>
      <c r="F50" s="348"/>
      <c r="G50" s="337"/>
      <c r="H50" s="337"/>
      <c r="I50" s="337"/>
    </row>
    <row r="51" s="320" customFormat="1" ht="15.6" customHeight="1" spans="1:9">
      <c r="A51" s="144">
        <v>7</v>
      </c>
      <c r="B51" s="144" t="s">
        <v>1458</v>
      </c>
      <c r="C51" s="335" t="s">
        <v>1468</v>
      </c>
      <c r="D51" s="335"/>
      <c r="E51" s="144" t="s">
        <v>31</v>
      </c>
      <c r="F51" s="348">
        <v>4</v>
      </c>
      <c r="G51" s="337"/>
      <c r="H51" s="337"/>
      <c r="I51" s="337"/>
    </row>
    <row r="52" s="320" customFormat="1" ht="15.6" customHeight="1" spans="1:9">
      <c r="A52" s="144"/>
      <c r="B52" s="144"/>
      <c r="C52" s="345" t="s">
        <v>1469</v>
      </c>
      <c r="D52" s="345"/>
      <c r="E52" s="347"/>
      <c r="F52" s="340"/>
      <c r="G52" s="337"/>
      <c r="H52" s="337"/>
      <c r="I52" s="337"/>
    </row>
    <row r="53" s="320" customFormat="1" ht="15.6" customHeight="1" spans="1:9">
      <c r="A53" s="144"/>
      <c r="B53" s="144"/>
      <c r="C53" s="345" t="s">
        <v>1470</v>
      </c>
      <c r="D53" s="345"/>
      <c r="E53" s="347"/>
      <c r="F53" s="348"/>
      <c r="G53" s="337"/>
      <c r="H53" s="337"/>
      <c r="I53" s="337"/>
    </row>
    <row r="54" s="320" customFormat="1" ht="15.6" customHeight="1" spans="1:9">
      <c r="A54" s="144"/>
      <c r="B54" s="144"/>
      <c r="C54" s="345" t="s">
        <v>1471</v>
      </c>
      <c r="D54" s="345"/>
      <c r="E54" s="347"/>
      <c r="F54" s="337"/>
      <c r="G54" s="337"/>
      <c r="H54" s="337"/>
      <c r="I54" s="337"/>
    </row>
    <row r="55" s="320" customFormat="1" ht="15.6" customHeight="1" spans="1:9">
      <c r="A55" s="144"/>
      <c r="B55" s="339"/>
      <c r="C55" s="345" t="s">
        <v>1472</v>
      </c>
      <c r="D55" s="345"/>
      <c r="E55" s="347"/>
      <c r="F55" s="348"/>
      <c r="G55" s="337"/>
      <c r="H55" s="337"/>
      <c r="I55" s="337"/>
    </row>
    <row r="56" s="320" customFormat="1" ht="15.6" customHeight="1" spans="1:9">
      <c r="A56" s="144">
        <v>8</v>
      </c>
      <c r="B56" s="144" t="s">
        <v>1458</v>
      </c>
      <c r="C56" s="335" t="s">
        <v>1473</v>
      </c>
      <c r="D56" s="335"/>
      <c r="E56" s="340" t="s">
        <v>31</v>
      </c>
      <c r="F56" s="340">
        <v>1</v>
      </c>
      <c r="G56" s="337"/>
      <c r="H56" s="337"/>
      <c r="I56" s="337"/>
    </row>
    <row r="57" s="320" customFormat="1" ht="15.6" customHeight="1" spans="1:9">
      <c r="A57" s="144"/>
      <c r="B57" s="144"/>
      <c r="C57" s="345" t="s">
        <v>1469</v>
      </c>
      <c r="D57" s="345"/>
      <c r="E57" s="340"/>
      <c r="F57" s="340"/>
      <c r="G57" s="337"/>
      <c r="H57" s="337"/>
      <c r="I57" s="337"/>
    </row>
    <row r="58" s="319" customFormat="1" ht="15" customHeight="1" spans="1:9">
      <c r="A58" s="329"/>
      <c r="B58" s="334"/>
      <c r="C58" s="345" t="s">
        <v>1474</v>
      </c>
      <c r="D58" s="345"/>
      <c r="E58" s="331"/>
      <c r="F58" s="331"/>
      <c r="G58" s="331"/>
      <c r="H58" s="331"/>
      <c r="I58" s="331"/>
    </row>
    <row r="59" s="320" customFormat="1" ht="15.6" customHeight="1" spans="1:9">
      <c r="A59" s="144"/>
      <c r="B59" s="144"/>
      <c r="C59" s="345" t="s">
        <v>1475</v>
      </c>
      <c r="D59" s="345"/>
      <c r="E59" s="340"/>
      <c r="F59" s="340"/>
      <c r="G59" s="337"/>
      <c r="H59" s="343"/>
      <c r="I59" s="337"/>
    </row>
    <row r="60" s="319" customFormat="1" ht="15" customHeight="1" spans="1:9">
      <c r="A60" s="329"/>
      <c r="B60" s="334"/>
      <c r="C60" s="345" t="s">
        <v>1472</v>
      </c>
      <c r="D60" s="345"/>
      <c r="E60" s="331"/>
      <c r="F60" s="331"/>
      <c r="G60" s="331"/>
      <c r="H60" s="331"/>
      <c r="I60" s="331"/>
    </row>
    <row r="61" s="319" customFormat="1" ht="15" customHeight="1" spans="1:9">
      <c r="A61" s="329">
        <v>9</v>
      </c>
      <c r="B61" s="334" t="s">
        <v>1476</v>
      </c>
      <c r="C61" s="330" t="s">
        <v>1477</v>
      </c>
      <c r="D61" s="330"/>
      <c r="E61" s="331" t="s">
        <v>31</v>
      </c>
      <c r="F61" s="332">
        <v>2</v>
      </c>
      <c r="G61" s="333"/>
      <c r="H61" s="331"/>
      <c r="I61" s="333"/>
    </row>
    <row r="62" s="320" customFormat="1" ht="15.6" customHeight="1" spans="1:9">
      <c r="A62" s="144"/>
      <c r="B62" s="144"/>
      <c r="C62" s="345" t="s">
        <v>1478</v>
      </c>
      <c r="D62" s="345"/>
      <c r="E62" s="347"/>
      <c r="F62" s="337"/>
      <c r="G62" s="337"/>
      <c r="H62" s="337"/>
      <c r="I62" s="337"/>
    </row>
    <row r="63" s="320" customFormat="1" ht="15.6" customHeight="1" spans="1:9">
      <c r="A63" s="144"/>
      <c r="B63" s="144"/>
      <c r="C63" s="345" t="s">
        <v>1479</v>
      </c>
      <c r="D63" s="345"/>
      <c r="E63" s="347"/>
      <c r="F63" s="348"/>
      <c r="G63" s="337"/>
      <c r="H63" s="337"/>
      <c r="I63" s="337"/>
    </row>
    <row r="64" s="320" customFormat="1" ht="15.6" customHeight="1" spans="1:9">
      <c r="A64" s="144"/>
      <c r="B64" s="144"/>
      <c r="C64" s="349" t="s">
        <v>1480</v>
      </c>
      <c r="D64" s="349"/>
      <c r="E64" s="340"/>
      <c r="F64" s="340"/>
      <c r="G64" s="337"/>
      <c r="H64" s="343"/>
      <c r="I64" s="337"/>
    </row>
    <row r="65" s="320" customFormat="1" ht="15.6" customHeight="1" spans="1:9">
      <c r="A65" s="144">
        <v>1</v>
      </c>
      <c r="B65" s="144" t="s">
        <v>1481</v>
      </c>
      <c r="C65" s="341" t="s">
        <v>1482</v>
      </c>
      <c r="D65" s="341"/>
      <c r="E65" s="340" t="s">
        <v>710</v>
      </c>
      <c r="F65" s="340">
        <v>1</v>
      </c>
      <c r="G65" s="337"/>
      <c r="H65" s="337"/>
      <c r="I65" s="337"/>
    </row>
    <row r="66" s="320" customFormat="1" ht="15.6" customHeight="1" spans="1:9">
      <c r="A66" s="144">
        <v>2</v>
      </c>
      <c r="B66" s="144" t="s">
        <v>1481</v>
      </c>
      <c r="C66" s="341" t="s">
        <v>1483</v>
      </c>
      <c r="D66" s="341"/>
      <c r="E66" s="340" t="s">
        <v>710</v>
      </c>
      <c r="F66" s="340">
        <v>1</v>
      </c>
      <c r="G66" s="337"/>
      <c r="H66" s="337"/>
      <c r="I66" s="337"/>
    </row>
    <row r="67" s="320" customFormat="1" ht="15.6" customHeight="1" spans="1:9">
      <c r="A67" s="144">
        <v>3</v>
      </c>
      <c r="B67" s="144" t="s">
        <v>1484</v>
      </c>
      <c r="C67" s="341" t="s">
        <v>1485</v>
      </c>
      <c r="D67" s="341"/>
      <c r="E67" s="340" t="s">
        <v>146</v>
      </c>
      <c r="F67" s="340">
        <v>600</v>
      </c>
      <c r="G67" s="337"/>
      <c r="H67" s="343"/>
      <c r="I67" s="337"/>
    </row>
    <row r="68" s="319" customFormat="1" ht="15" customHeight="1" spans="1:9">
      <c r="A68" s="329">
        <v>4</v>
      </c>
      <c r="B68" s="334" t="s">
        <v>1486</v>
      </c>
      <c r="C68" s="330" t="s">
        <v>1487</v>
      </c>
      <c r="D68" s="330"/>
      <c r="E68" s="331" t="s">
        <v>710</v>
      </c>
      <c r="F68" s="332">
        <v>18</v>
      </c>
      <c r="G68" s="331"/>
      <c r="H68" s="333"/>
      <c r="I68" s="333"/>
    </row>
    <row r="69" s="319" customFormat="1" ht="15" customHeight="1" spans="1:9">
      <c r="A69" s="329"/>
      <c r="B69" s="334" t="s">
        <v>1458</v>
      </c>
      <c r="C69" s="330" t="s">
        <v>1488</v>
      </c>
      <c r="D69" s="330"/>
      <c r="E69" s="331" t="s">
        <v>710</v>
      </c>
      <c r="F69" s="332">
        <v>18</v>
      </c>
      <c r="G69" s="331"/>
      <c r="H69" s="333"/>
      <c r="I69" s="333"/>
    </row>
    <row r="70" s="319" customFormat="1" ht="15" customHeight="1" spans="1:9">
      <c r="A70" s="329">
        <v>5</v>
      </c>
      <c r="B70" s="334" t="s">
        <v>1486</v>
      </c>
      <c r="C70" s="330" t="s">
        <v>1489</v>
      </c>
      <c r="D70" s="330"/>
      <c r="E70" s="331" t="s">
        <v>710</v>
      </c>
      <c r="F70" s="332">
        <v>18</v>
      </c>
      <c r="G70" s="333"/>
      <c r="H70" s="333"/>
      <c r="I70" s="333"/>
    </row>
    <row r="71" s="319" customFormat="1" ht="15" customHeight="1" spans="1:9">
      <c r="A71" s="329">
        <v>6</v>
      </c>
      <c r="B71" s="334" t="s">
        <v>1458</v>
      </c>
      <c r="C71" s="330" t="s">
        <v>1490</v>
      </c>
      <c r="D71" s="330"/>
      <c r="E71" s="331" t="s">
        <v>710</v>
      </c>
      <c r="F71" s="332">
        <v>2</v>
      </c>
      <c r="G71" s="333"/>
      <c r="H71" s="333"/>
      <c r="I71" s="333"/>
    </row>
    <row r="72" s="320" customFormat="1" ht="15.6" customHeight="1" spans="1:9">
      <c r="A72" s="329">
        <v>7</v>
      </c>
      <c r="B72" s="334" t="s">
        <v>1458</v>
      </c>
      <c r="C72" s="330" t="s">
        <v>1491</v>
      </c>
      <c r="D72" s="330"/>
      <c r="E72" s="331" t="s">
        <v>710</v>
      </c>
      <c r="F72" s="332">
        <v>10</v>
      </c>
      <c r="G72" s="337"/>
      <c r="H72" s="343"/>
      <c r="I72" s="333"/>
    </row>
    <row r="73" s="320" customFormat="1" ht="15.6" customHeight="1" spans="1:9">
      <c r="A73" s="329">
        <v>8</v>
      </c>
      <c r="B73" s="334" t="s">
        <v>1458</v>
      </c>
      <c r="C73" s="330" t="s">
        <v>1492</v>
      </c>
      <c r="D73" s="330"/>
      <c r="E73" s="331" t="s">
        <v>710</v>
      </c>
      <c r="F73" s="332">
        <v>8</v>
      </c>
      <c r="G73" s="337"/>
      <c r="H73" s="337"/>
      <c r="I73" s="333"/>
    </row>
    <row r="74" s="320" customFormat="1" ht="15.6" customHeight="1" spans="1:9">
      <c r="A74" s="329">
        <v>9</v>
      </c>
      <c r="B74" s="144" t="s">
        <v>1493</v>
      </c>
      <c r="C74" s="341" t="s">
        <v>1494</v>
      </c>
      <c r="D74" s="341"/>
      <c r="E74" s="340" t="s">
        <v>211</v>
      </c>
      <c r="F74" s="340">
        <v>15</v>
      </c>
      <c r="G74" s="337"/>
      <c r="H74" s="337"/>
      <c r="I74" s="337"/>
    </row>
    <row r="75" s="320" customFormat="1" ht="15.6" customHeight="1" spans="1:9">
      <c r="A75" s="144"/>
      <c r="B75" s="144"/>
      <c r="C75" s="349" t="s">
        <v>1495</v>
      </c>
      <c r="D75" s="349"/>
      <c r="E75" s="340"/>
      <c r="F75" s="340"/>
      <c r="G75" s="337"/>
      <c r="H75" s="337"/>
      <c r="I75" s="337"/>
    </row>
    <row r="76" s="319" customFormat="1" ht="15" customHeight="1" spans="1:9">
      <c r="A76" s="329">
        <v>1</v>
      </c>
      <c r="B76" s="334" t="s">
        <v>1496</v>
      </c>
      <c r="C76" s="345" t="s">
        <v>1497</v>
      </c>
      <c r="D76" s="345"/>
      <c r="E76" s="352" t="s">
        <v>542</v>
      </c>
      <c r="F76" s="352">
        <v>0.4</v>
      </c>
      <c r="G76" s="333"/>
      <c r="H76" s="331"/>
      <c r="I76" s="333"/>
    </row>
    <row r="77" s="319" customFormat="1" ht="15" customHeight="1" spans="1:9">
      <c r="A77" s="329"/>
      <c r="B77" s="334"/>
      <c r="C77" s="345" t="s">
        <v>1498</v>
      </c>
      <c r="D77" s="345"/>
      <c r="E77" s="352" t="s">
        <v>29</v>
      </c>
      <c r="F77" s="352">
        <v>4</v>
      </c>
      <c r="G77" s="333"/>
      <c r="H77" s="333"/>
      <c r="I77" s="333"/>
    </row>
    <row r="78" s="319" customFormat="1" ht="15" customHeight="1" spans="1:9">
      <c r="A78" s="329">
        <v>2</v>
      </c>
      <c r="B78" s="334" t="s">
        <v>1499</v>
      </c>
      <c r="C78" s="345" t="s">
        <v>1500</v>
      </c>
      <c r="D78" s="345"/>
      <c r="E78" s="352" t="s">
        <v>542</v>
      </c>
      <c r="F78" s="352">
        <v>0.5</v>
      </c>
      <c r="G78" s="333"/>
      <c r="H78" s="331"/>
      <c r="I78" s="333"/>
    </row>
    <row r="79" s="319" customFormat="1" ht="15" customHeight="1" spans="1:9">
      <c r="A79" s="329"/>
      <c r="B79" s="334"/>
      <c r="C79" s="345" t="s">
        <v>1498</v>
      </c>
      <c r="D79" s="345"/>
      <c r="E79" s="352" t="s">
        <v>29</v>
      </c>
      <c r="F79" s="352">
        <v>5</v>
      </c>
      <c r="G79" s="333"/>
      <c r="H79" s="333"/>
      <c r="I79" s="333"/>
    </row>
    <row r="80" s="320" customFormat="1" ht="15.6" customHeight="1" spans="1:9">
      <c r="A80" s="329">
        <v>3</v>
      </c>
      <c r="B80" s="144" t="s">
        <v>1501</v>
      </c>
      <c r="C80" s="345" t="s">
        <v>1502</v>
      </c>
      <c r="D80" s="345"/>
      <c r="E80" s="352" t="s">
        <v>542</v>
      </c>
      <c r="F80" s="352">
        <v>0.1</v>
      </c>
      <c r="G80" s="337"/>
      <c r="H80" s="337"/>
      <c r="I80" s="337"/>
    </row>
    <row r="81" s="320" customFormat="1" ht="15.6" customHeight="1" spans="1:9">
      <c r="A81" s="329"/>
      <c r="B81" s="144"/>
      <c r="C81" s="345" t="s">
        <v>1498</v>
      </c>
      <c r="D81" s="345"/>
      <c r="E81" s="352" t="s">
        <v>29</v>
      </c>
      <c r="F81" s="352">
        <v>1</v>
      </c>
      <c r="G81" s="337"/>
      <c r="H81" s="337"/>
      <c r="I81" s="337"/>
    </row>
    <row r="82" s="320" customFormat="1" ht="15.6" customHeight="1" spans="1:9">
      <c r="A82" s="329">
        <v>4</v>
      </c>
      <c r="B82" s="144" t="s">
        <v>1503</v>
      </c>
      <c r="C82" s="345" t="s">
        <v>1504</v>
      </c>
      <c r="D82" s="345"/>
      <c r="E82" s="352" t="s">
        <v>647</v>
      </c>
      <c r="F82" s="352">
        <v>0.5</v>
      </c>
      <c r="G82" s="337"/>
      <c r="H82" s="343"/>
      <c r="I82" s="337"/>
    </row>
    <row r="83" s="320" customFormat="1" ht="15.6" customHeight="1" spans="1:9">
      <c r="A83" s="329"/>
      <c r="B83" s="144"/>
      <c r="C83" s="345" t="s">
        <v>1498</v>
      </c>
      <c r="D83" s="345"/>
      <c r="E83" s="352" t="s">
        <v>710</v>
      </c>
      <c r="F83" s="352">
        <v>5</v>
      </c>
      <c r="G83" s="337"/>
      <c r="H83" s="343"/>
      <c r="I83" s="337"/>
    </row>
    <row r="84" s="320" customFormat="1" ht="15.6" customHeight="1" spans="1:9">
      <c r="A84" s="329">
        <v>5</v>
      </c>
      <c r="B84" s="144" t="s">
        <v>1505</v>
      </c>
      <c r="C84" s="345" t="s">
        <v>1506</v>
      </c>
      <c r="D84" s="345"/>
      <c r="E84" s="352" t="s">
        <v>551</v>
      </c>
      <c r="F84" s="352">
        <v>6</v>
      </c>
      <c r="G84" s="337"/>
      <c r="H84" s="337"/>
      <c r="I84" s="337"/>
    </row>
    <row r="85" s="320" customFormat="1" ht="15.6" customHeight="1" spans="1:9">
      <c r="A85" s="329">
        <v>6</v>
      </c>
      <c r="B85" s="353" t="s">
        <v>1507</v>
      </c>
      <c r="C85" s="345" t="s">
        <v>1508</v>
      </c>
      <c r="D85" s="345"/>
      <c r="E85" s="352" t="s">
        <v>551</v>
      </c>
      <c r="F85" s="352">
        <v>3</v>
      </c>
      <c r="G85" s="343"/>
      <c r="H85" s="354"/>
      <c r="I85" s="354"/>
    </row>
    <row r="86" s="320" customFormat="1" ht="15.6" customHeight="1" spans="1:9">
      <c r="A86" s="329">
        <v>7</v>
      </c>
      <c r="B86" s="353" t="s">
        <v>1509</v>
      </c>
      <c r="C86" s="345" t="s">
        <v>1510</v>
      </c>
      <c r="D86" s="345"/>
      <c r="E86" s="352" t="s">
        <v>551</v>
      </c>
      <c r="F86" s="352">
        <v>2</v>
      </c>
      <c r="G86" s="333"/>
      <c r="H86" s="354"/>
      <c r="I86" s="354"/>
    </row>
    <row r="87" s="320" customFormat="1" ht="15.6" customHeight="1" spans="1:9">
      <c r="A87" s="329">
        <v>8</v>
      </c>
      <c r="B87" s="144" t="s">
        <v>1505</v>
      </c>
      <c r="C87" s="345" t="s">
        <v>1511</v>
      </c>
      <c r="D87" s="345"/>
      <c r="E87" s="352" t="s">
        <v>551</v>
      </c>
      <c r="F87" s="352">
        <v>3</v>
      </c>
      <c r="G87" s="333"/>
      <c r="H87" s="337"/>
      <c r="I87" s="337"/>
    </row>
    <row r="88" s="320" customFormat="1" ht="15.6" customHeight="1" spans="1:9">
      <c r="A88" s="329">
        <v>9</v>
      </c>
      <c r="B88" s="144" t="s">
        <v>1512</v>
      </c>
      <c r="C88" s="345" t="s">
        <v>1513</v>
      </c>
      <c r="D88" s="345"/>
      <c r="E88" s="352" t="s">
        <v>710</v>
      </c>
      <c r="F88" s="352">
        <v>3</v>
      </c>
      <c r="G88" s="337"/>
      <c r="H88" s="343"/>
      <c r="I88" s="337"/>
    </row>
    <row r="89" s="320" customFormat="1" ht="15.6" customHeight="1" spans="1:9">
      <c r="A89" s="329">
        <v>10</v>
      </c>
      <c r="B89" s="144" t="s">
        <v>1514</v>
      </c>
      <c r="C89" s="345" t="s">
        <v>1515</v>
      </c>
      <c r="D89" s="345"/>
      <c r="E89" s="352" t="s">
        <v>710</v>
      </c>
      <c r="F89" s="352">
        <v>3</v>
      </c>
      <c r="G89" s="337"/>
      <c r="H89" s="337"/>
      <c r="I89" s="354"/>
    </row>
    <row r="90" s="320" customFormat="1" ht="15.6" customHeight="1" spans="1:9">
      <c r="A90" s="144" t="s">
        <v>574</v>
      </c>
      <c r="B90" s="144"/>
      <c r="C90" s="335" t="s">
        <v>575</v>
      </c>
      <c r="D90" s="335"/>
      <c r="E90" s="338"/>
      <c r="F90" s="337"/>
      <c r="G90" s="337"/>
      <c r="H90" s="337"/>
      <c r="I90" s="337"/>
    </row>
    <row r="91" s="320" customFormat="1" ht="15.6" customHeight="1" spans="1:9">
      <c r="A91" s="133"/>
      <c r="B91" s="353"/>
      <c r="C91" s="355" t="s">
        <v>593</v>
      </c>
      <c r="D91" s="355"/>
      <c r="E91" s="133"/>
      <c r="F91" s="133"/>
      <c r="G91" s="184"/>
      <c r="H91" s="354"/>
      <c r="I91" s="354"/>
    </row>
    <row r="92" s="321" customFormat="1" ht="15.6" customHeight="1" spans="1:9">
      <c r="A92" s="356"/>
      <c r="B92" s="326"/>
      <c r="C92" s="357" t="s">
        <v>1516</v>
      </c>
      <c r="D92" s="357"/>
      <c r="E92" s="356"/>
      <c r="F92" s="356"/>
      <c r="G92" s="358"/>
      <c r="H92" s="359"/>
      <c r="I92" s="365"/>
    </row>
    <row r="93" s="320" customFormat="1" ht="15.6" customHeight="1" spans="1:9">
      <c r="A93" s="144">
        <v>1</v>
      </c>
      <c r="B93" s="144" t="s">
        <v>1517</v>
      </c>
      <c r="C93" s="335" t="s">
        <v>1518</v>
      </c>
      <c r="D93" s="335"/>
      <c r="E93" s="144" t="s">
        <v>31</v>
      </c>
      <c r="F93" s="348">
        <v>6</v>
      </c>
      <c r="G93" s="337"/>
      <c r="H93" s="337"/>
      <c r="I93" s="337"/>
    </row>
    <row r="94" s="320" customFormat="1" ht="15.6" customHeight="1" spans="1:9">
      <c r="A94" s="144"/>
      <c r="B94" s="339"/>
      <c r="C94" s="360" t="s">
        <v>1519</v>
      </c>
      <c r="D94" s="360"/>
      <c r="E94" s="144"/>
      <c r="F94" s="348"/>
      <c r="G94" s="337"/>
      <c r="H94" s="337"/>
      <c r="I94" s="337"/>
    </row>
    <row r="95" s="320" customFormat="1" ht="15.6" customHeight="1" spans="1:9">
      <c r="A95" s="144"/>
      <c r="B95" s="144"/>
      <c r="C95" s="360" t="s">
        <v>1520</v>
      </c>
      <c r="D95" s="360"/>
      <c r="E95" s="340"/>
      <c r="F95" s="340"/>
      <c r="G95" s="337"/>
      <c r="H95" s="343"/>
      <c r="I95" s="337"/>
    </row>
    <row r="96" s="320" customFormat="1" ht="15.6" customHeight="1" spans="1:9">
      <c r="A96" s="144"/>
      <c r="B96" s="144"/>
      <c r="C96" s="360" t="s">
        <v>1441</v>
      </c>
      <c r="D96" s="360"/>
      <c r="E96" s="340"/>
      <c r="F96" s="340"/>
      <c r="G96" s="337"/>
      <c r="H96" s="337"/>
      <c r="I96" s="337"/>
    </row>
    <row r="97" s="320" customFormat="1" ht="15.6" customHeight="1" spans="1:9">
      <c r="A97" s="133"/>
      <c r="B97" s="353"/>
      <c r="C97" s="360" t="s">
        <v>1521</v>
      </c>
      <c r="D97" s="360"/>
      <c r="E97" s="133"/>
      <c r="F97" s="133"/>
      <c r="G97" s="184"/>
      <c r="H97" s="354"/>
      <c r="I97" s="354"/>
    </row>
    <row r="98" s="320" customFormat="1" ht="15.6" customHeight="1" spans="1:9">
      <c r="A98" s="133"/>
      <c r="B98" s="353"/>
      <c r="C98" s="360" t="s">
        <v>1522</v>
      </c>
      <c r="D98" s="360"/>
      <c r="E98" s="133"/>
      <c r="F98" s="133"/>
      <c r="G98" s="333"/>
      <c r="H98" s="354"/>
      <c r="I98" s="354"/>
    </row>
    <row r="99" s="320" customFormat="1" ht="15.6" customHeight="1" spans="1:9">
      <c r="A99" s="133"/>
      <c r="B99" s="353"/>
      <c r="C99" s="360" t="s">
        <v>1523</v>
      </c>
      <c r="D99" s="360"/>
      <c r="E99" s="133"/>
      <c r="F99" s="133"/>
      <c r="G99" s="333"/>
      <c r="H99" s="354"/>
      <c r="I99" s="354"/>
    </row>
    <row r="100" s="320" customFormat="1" ht="15.6" customHeight="1" spans="1:9">
      <c r="A100" s="144">
        <v>2</v>
      </c>
      <c r="B100" s="144" t="s">
        <v>1425</v>
      </c>
      <c r="C100" s="360" t="s">
        <v>1524</v>
      </c>
      <c r="D100" s="360"/>
      <c r="E100" s="340" t="s">
        <v>31</v>
      </c>
      <c r="F100" s="340">
        <v>3</v>
      </c>
      <c r="G100" s="337"/>
      <c r="H100" s="343"/>
      <c r="I100" s="337"/>
    </row>
    <row r="101" s="320" customFormat="1" ht="15.6" customHeight="1" spans="1:9">
      <c r="A101" s="133"/>
      <c r="B101" s="353"/>
      <c r="C101" s="360" t="s">
        <v>1525</v>
      </c>
      <c r="D101" s="360"/>
      <c r="E101" s="133"/>
      <c r="F101" s="133"/>
      <c r="G101" s="184"/>
      <c r="H101" s="354"/>
      <c r="I101" s="354"/>
    </row>
    <row r="102" s="320" customFormat="1" ht="15.6" customHeight="1" spans="1:9">
      <c r="A102" s="133"/>
      <c r="B102" s="353"/>
      <c r="C102" s="360" t="s">
        <v>1526</v>
      </c>
      <c r="D102" s="360"/>
      <c r="E102" s="133"/>
      <c r="F102" s="133"/>
      <c r="G102" s="184"/>
      <c r="H102" s="354"/>
      <c r="I102" s="354"/>
    </row>
    <row r="103" s="320" customFormat="1" ht="15.6" customHeight="1" spans="1:9">
      <c r="A103" s="144"/>
      <c r="B103" s="144"/>
      <c r="C103" s="360" t="s">
        <v>1527</v>
      </c>
      <c r="D103" s="360"/>
      <c r="E103" s="340"/>
      <c r="F103" s="340"/>
      <c r="G103" s="337"/>
      <c r="H103" s="343"/>
      <c r="I103" s="337"/>
    </row>
    <row r="104" s="320" customFormat="1" ht="15.6" customHeight="1" spans="1:9">
      <c r="A104" s="144"/>
      <c r="B104" s="144"/>
      <c r="C104" s="360" t="s">
        <v>1528</v>
      </c>
      <c r="D104" s="360"/>
      <c r="E104" s="340"/>
      <c r="F104" s="340"/>
      <c r="G104" s="337"/>
      <c r="H104" s="337"/>
      <c r="I104" s="337"/>
    </row>
    <row r="105" s="320" customFormat="1" ht="15.6" customHeight="1" spans="1:9">
      <c r="A105" s="133"/>
      <c r="B105" s="353"/>
      <c r="C105" s="360" t="s">
        <v>1529</v>
      </c>
      <c r="D105" s="360"/>
      <c r="E105" s="133"/>
      <c r="F105" s="133"/>
      <c r="G105" s="184"/>
      <c r="H105" s="354"/>
      <c r="I105" s="354"/>
    </row>
    <row r="106" s="320" customFormat="1" ht="15.6" customHeight="1" spans="1:9">
      <c r="A106" s="133">
        <v>3</v>
      </c>
      <c r="B106" s="353" t="s">
        <v>1425</v>
      </c>
      <c r="C106" s="360" t="s">
        <v>1530</v>
      </c>
      <c r="D106" s="360"/>
      <c r="E106" s="133" t="s">
        <v>31</v>
      </c>
      <c r="F106" s="133">
        <v>1</v>
      </c>
      <c r="G106" s="337"/>
      <c r="H106" s="343"/>
      <c r="I106" s="337"/>
    </row>
    <row r="107" s="320" customFormat="1" ht="15.6" customHeight="1" spans="1:9">
      <c r="A107" s="133"/>
      <c r="B107" s="353"/>
      <c r="C107" s="360" t="s">
        <v>1531</v>
      </c>
      <c r="D107" s="360"/>
      <c r="E107" s="133"/>
      <c r="F107" s="361"/>
      <c r="G107" s="184"/>
      <c r="H107" s="354"/>
      <c r="I107" s="354"/>
    </row>
    <row r="108" s="320" customFormat="1" ht="15.6" customHeight="1" spans="1:9">
      <c r="A108" s="144"/>
      <c r="B108" s="144"/>
      <c r="C108" s="360" t="s">
        <v>1532</v>
      </c>
      <c r="D108" s="360"/>
      <c r="E108" s="340"/>
      <c r="F108" s="340"/>
      <c r="G108" s="337"/>
      <c r="H108" s="337"/>
      <c r="I108" s="337"/>
    </row>
    <row r="109" s="320" customFormat="1" ht="15.6" customHeight="1" spans="1:9">
      <c r="A109" s="133"/>
      <c r="B109" s="353"/>
      <c r="C109" s="360" t="s">
        <v>1533</v>
      </c>
      <c r="D109" s="360"/>
      <c r="E109" s="340"/>
      <c r="F109" s="133"/>
      <c r="G109" s="184"/>
      <c r="H109" s="354"/>
      <c r="I109" s="354"/>
    </row>
    <row r="110" s="320" customFormat="1" ht="15.6" customHeight="1" spans="1:9">
      <c r="A110" s="133"/>
      <c r="B110" s="353"/>
      <c r="C110" s="360" t="s">
        <v>1534</v>
      </c>
      <c r="D110" s="360"/>
      <c r="E110" s="133"/>
      <c r="F110" s="361"/>
      <c r="G110" s="184"/>
      <c r="H110" s="354"/>
      <c r="I110" s="354"/>
    </row>
    <row r="111" s="320" customFormat="1" ht="15.6" customHeight="1" spans="1:9">
      <c r="A111" s="144"/>
      <c r="B111" s="144"/>
      <c r="C111" s="360" t="s">
        <v>1535</v>
      </c>
      <c r="D111" s="360"/>
      <c r="E111" s="340"/>
      <c r="F111" s="340"/>
      <c r="G111" s="337"/>
      <c r="H111" s="337"/>
      <c r="I111" s="337"/>
    </row>
    <row r="112" s="320" customFormat="1" ht="15.6" customHeight="1" spans="1:9">
      <c r="A112" s="133"/>
      <c r="B112" s="353"/>
      <c r="C112" s="349" t="s">
        <v>1495</v>
      </c>
      <c r="D112" s="349"/>
      <c r="E112" s="133"/>
      <c r="F112" s="133"/>
      <c r="G112" s="184"/>
      <c r="H112" s="354"/>
      <c r="I112" s="354"/>
    </row>
    <row r="113" s="320" customFormat="1" ht="15.6" customHeight="1" spans="1:9">
      <c r="A113" s="133">
        <v>1</v>
      </c>
      <c r="B113" s="353" t="s">
        <v>1536</v>
      </c>
      <c r="C113" s="360" t="s">
        <v>1537</v>
      </c>
      <c r="D113" s="360"/>
      <c r="E113" s="133" t="s">
        <v>1538</v>
      </c>
      <c r="F113" s="133">
        <v>0.1</v>
      </c>
      <c r="G113" s="184"/>
      <c r="H113" s="354"/>
      <c r="I113" s="354"/>
    </row>
    <row r="114" s="320" customFormat="1" ht="15.6" customHeight="1" spans="1:9">
      <c r="A114" s="133"/>
      <c r="B114" s="353"/>
      <c r="C114" s="360" t="s">
        <v>1498</v>
      </c>
      <c r="D114" s="360"/>
      <c r="E114" s="133" t="s">
        <v>1539</v>
      </c>
      <c r="F114" s="133">
        <v>1</v>
      </c>
      <c r="G114" s="184"/>
      <c r="H114" s="354"/>
      <c r="I114" s="354"/>
    </row>
    <row r="115" s="319" customFormat="1" ht="15" customHeight="1" spans="1:9">
      <c r="A115" s="329">
        <v>2</v>
      </c>
      <c r="B115" s="334" t="s">
        <v>1499</v>
      </c>
      <c r="C115" s="345" t="s">
        <v>1500</v>
      </c>
      <c r="D115" s="345"/>
      <c r="E115" s="352" t="s">
        <v>542</v>
      </c>
      <c r="F115" s="352">
        <v>0.1</v>
      </c>
      <c r="G115" s="333"/>
      <c r="H115" s="331"/>
      <c r="I115" s="333"/>
    </row>
    <row r="116" s="319" customFormat="1" ht="15" customHeight="1" spans="1:9">
      <c r="A116" s="329"/>
      <c r="B116" s="334"/>
      <c r="C116" s="345" t="s">
        <v>1498</v>
      </c>
      <c r="D116" s="345"/>
      <c r="E116" s="352" t="s">
        <v>29</v>
      </c>
      <c r="F116" s="352">
        <v>1</v>
      </c>
      <c r="G116" s="333"/>
      <c r="H116" s="333"/>
      <c r="I116" s="333"/>
    </row>
    <row r="117" s="319" customFormat="1" ht="15" customHeight="1" spans="1:9">
      <c r="A117" s="329">
        <v>3</v>
      </c>
      <c r="B117" s="334" t="s">
        <v>1496</v>
      </c>
      <c r="C117" s="345" t="s">
        <v>1497</v>
      </c>
      <c r="D117" s="345"/>
      <c r="E117" s="352" t="s">
        <v>542</v>
      </c>
      <c r="F117" s="352">
        <v>0.3</v>
      </c>
      <c r="G117" s="333"/>
      <c r="H117" s="331"/>
      <c r="I117" s="333"/>
    </row>
    <row r="118" s="319" customFormat="1" ht="15" customHeight="1" spans="1:9">
      <c r="A118" s="329"/>
      <c r="B118" s="334"/>
      <c r="C118" s="345" t="s">
        <v>1498</v>
      </c>
      <c r="D118" s="345"/>
      <c r="E118" s="352" t="s">
        <v>29</v>
      </c>
      <c r="F118" s="352">
        <v>3</v>
      </c>
      <c r="G118" s="333"/>
      <c r="H118" s="333"/>
      <c r="I118" s="333"/>
    </row>
    <row r="119" s="320" customFormat="1" ht="15.6" customHeight="1" spans="1:9">
      <c r="A119" s="329">
        <v>4</v>
      </c>
      <c r="B119" s="144" t="s">
        <v>1503</v>
      </c>
      <c r="C119" s="345" t="s">
        <v>1504</v>
      </c>
      <c r="D119" s="345"/>
      <c r="E119" s="352" t="s">
        <v>647</v>
      </c>
      <c r="F119" s="352">
        <v>0.2</v>
      </c>
      <c r="G119" s="337"/>
      <c r="H119" s="343"/>
      <c r="I119" s="337"/>
    </row>
    <row r="120" s="320" customFormat="1" ht="15.6" customHeight="1" spans="1:9">
      <c r="A120" s="329"/>
      <c r="B120" s="144"/>
      <c r="C120" s="345" t="s">
        <v>1498</v>
      </c>
      <c r="D120" s="345"/>
      <c r="E120" s="352" t="s">
        <v>710</v>
      </c>
      <c r="F120" s="352">
        <v>2</v>
      </c>
      <c r="G120" s="337"/>
      <c r="H120" s="343"/>
      <c r="I120" s="337"/>
    </row>
    <row r="121" s="320" customFormat="1" ht="15.6" customHeight="1" spans="1:9">
      <c r="A121" s="329">
        <v>5</v>
      </c>
      <c r="B121" s="353" t="s">
        <v>1507</v>
      </c>
      <c r="C121" s="345" t="s">
        <v>1508</v>
      </c>
      <c r="D121" s="345"/>
      <c r="E121" s="352" t="s">
        <v>551</v>
      </c>
      <c r="F121" s="352">
        <v>1.5</v>
      </c>
      <c r="G121" s="343"/>
      <c r="H121" s="354"/>
      <c r="I121" s="354"/>
    </row>
    <row r="122" s="320" customFormat="1" ht="15.6" customHeight="1" spans="1:9">
      <c r="A122" s="329">
        <v>6</v>
      </c>
      <c r="B122" s="144" t="s">
        <v>1514</v>
      </c>
      <c r="C122" s="345" t="s">
        <v>1515</v>
      </c>
      <c r="D122" s="345"/>
      <c r="E122" s="352" t="s">
        <v>710</v>
      </c>
      <c r="F122" s="352">
        <v>1</v>
      </c>
      <c r="G122" s="337"/>
      <c r="H122" s="337"/>
      <c r="I122" s="354"/>
    </row>
    <row r="123" s="320" customFormat="1" ht="15.6" customHeight="1" spans="1:9">
      <c r="A123" s="329">
        <v>7</v>
      </c>
      <c r="B123" s="353" t="s">
        <v>1509</v>
      </c>
      <c r="C123" s="345" t="s">
        <v>1510</v>
      </c>
      <c r="D123" s="345"/>
      <c r="E123" s="352" t="s">
        <v>551</v>
      </c>
      <c r="F123" s="352">
        <v>0.6</v>
      </c>
      <c r="G123" s="333"/>
      <c r="H123" s="354"/>
      <c r="I123" s="354"/>
    </row>
    <row r="124" s="320" customFormat="1" ht="15.6" customHeight="1" spans="1:9">
      <c r="A124" s="329">
        <v>8</v>
      </c>
      <c r="B124" s="144" t="s">
        <v>1505</v>
      </c>
      <c r="C124" s="345" t="s">
        <v>1511</v>
      </c>
      <c r="D124" s="345"/>
      <c r="E124" s="352" t="s">
        <v>551</v>
      </c>
      <c r="F124" s="352">
        <v>1.2</v>
      </c>
      <c r="G124" s="333"/>
      <c r="H124" s="337"/>
      <c r="I124" s="337"/>
    </row>
    <row r="125" s="320" customFormat="1" ht="15.6" customHeight="1" spans="1:9">
      <c r="A125" s="144" t="s">
        <v>574</v>
      </c>
      <c r="B125" s="144"/>
      <c r="C125" s="335" t="s">
        <v>575</v>
      </c>
      <c r="D125" s="335"/>
      <c r="E125" s="338"/>
      <c r="F125" s="337"/>
      <c r="G125" s="337"/>
      <c r="H125" s="337"/>
      <c r="I125" s="337"/>
    </row>
    <row r="126" s="320" customFormat="1" ht="15.6" customHeight="1" spans="1:9">
      <c r="A126" s="144"/>
      <c r="B126" s="144"/>
      <c r="C126" s="362" t="s">
        <v>125</v>
      </c>
      <c r="D126" s="362"/>
      <c r="E126" s="340"/>
      <c r="F126" s="340"/>
      <c r="G126" s="337"/>
      <c r="H126" s="337"/>
      <c r="I126" s="337"/>
    </row>
    <row r="127" s="320" customFormat="1" ht="15.6" customHeight="1" spans="1:9">
      <c r="A127" s="144"/>
      <c r="B127" s="353"/>
      <c r="C127" s="363" t="s">
        <v>1540</v>
      </c>
      <c r="D127" s="363"/>
      <c r="E127" s="133"/>
      <c r="F127" s="133"/>
      <c r="G127" s="343"/>
      <c r="H127" s="354"/>
      <c r="I127" s="354"/>
    </row>
    <row r="128" s="320" customFormat="1" ht="15.6" customHeight="1" spans="1:9">
      <c r="A128" s="144">
        <v>1</v>
      </c>
      <c r="B128" s="353" t="s">
        <v>1517</v>
      </c>
      <c r="C128" s="364" t="s">
        <v>1541</v>
      </c>
      <c r="D128" s="364"/>
      <c r="E128" s="353" t="s">
        <v>31</v>
      </c>
      <c r="F128" s="348">
        <v>2</v>
      </c>
      <c r="G128" s="343"/>
      <c r="H128" s="354"/>
      <c r="I128" s="354"/>
    </row>
    <row r="129" s="320" customFormat="1" ht="15.6" customHeight="1" spans="1:9">
      <c r="A129" s="144"/>
      <c r="B129" s="144"/>
      <c r="C129" s="341" t="s">
        <v>1542</v>
      </c>
      <c r="D129" s="341"/>
      <c r="E129" s="340"/>
      <c r="F129" s="366"/>
      <c r="G129" s="337"/>
      <c r="H129" s="343"/>
      <c r="I129" s="337"/>
    </row>
    <row r="130" s="320" customFormat="1" ht="15.6" customHeight="1" spans="1:9">
      <c r="A130" s="144"/>
      <c r="B130" s="144"/>
      <c r="C130" s="341" t="s">
        <v>1543</v>
      </c>
      <c r="D130" s="341"/>
      <c r="E130" s="340"/>
      <c r="F130" s="340"/>
      <c r="G130" s="337"/>
      <c r="H130" s="337"/>
      <c r="I130" s="337"/>
    </row>
    <row r="131" s="320" customFormat="1" ht="15.6" customHeight="1" spans="1:9">
      <c r="A131" s="144"/>
      <c r="B131" s="353"/>
      <c r="C131" s="341" t="s">
        <v>1455</v>
      </c>
      <c r="D131" s="341"/>
      <c r="E131" s="133"/>
      <c r="F131" s="348"/>
      <c r="G131" s="367"/>
      <c r="H131" s="354"/>
      <c r="I131" s="354"/>
    </row>
    <row r="132" s="320" customFormat="1" ht="15.6" customHeight="1" spans="1:9">
      <c r="A132" s="144"/>
      <c r="B132" s="144"/>
      <c r="C132" s="341" t="s">
        <v>1544</v>
      </c>
      <c r="D132" s="341"/>
      <c r="E132" s="338"/>
      <c r="F132" s="337"/>
      <c r="G132" s="337"/>
      <c r="H132" s="337"/>
      <c r="I132" s="337"/>
    </row>
    <row r="133" s="320" customFormat="1" ht="15.6" customHeight="1" spans="1:9">
      <c r="A133" s="144"/>
      <c r="B133" s="144"/>
      <c r="C133" s="341" t="s">
        <v>1441</v>
      </c>
      <c r="D133" s="341"/>
      <c r="E133" s="340"/>
      <c r="F133" s="366"/>
      <c r="G133" s="337"/>
      <c r="H133" s="343"/>
      <c r="I133" s="337"/>
    </row>
    <row r="134" s="320" customFormat="1" ht="15.6" customHeight="1" spans="1:9">
      <c r="A134" s="144"/>
      <c r="B134" s="144"/>
      <c r="C134" s="341" t="s">
        <v>1545</v>
      </c>
      <c r="D134" s="341"/>
      <c r="E134" s="340"/>
      <c r="F134" s="340"/>
      <c r="G134" s="337"/>
      <c r="H134" s="337"/>
      <c r="I134" s="337"/>
    </row>
    <row r="135" s="320" customFormat="1" ht="15.6" customHeight="1" spans="1:9">
      <c r="A135" s="144">
        <v>2</v>
      </c>
      <c r="B135" s="353" t="s">
        <v>1517</v>
      </c>
      <c r="C135" s="341" t="s">
        <v>1546</v>
      </c>
      <c r="D135" s="341"/>
      <c r="E135" s="133" t="s">
        <v>31</v>
      </c>
      <c r="F135" s="133">
        <v>2</v>
      </c>
      <c r="G135" s="343"/>
      <c r="H135" s="354"/>
      <c r="I135" s="354"/>
    </row>
    <row r="136" s="320" customFormat="1" ht="15.6" customHeight="1" spans="1:9">
      <c r="A136" s="144"/>
      <c r="B136" s="339"/>
      <c r="C136" s="341" t="s">
        <v>1547</v>
      </c>
      <c r="D136" s="341"/>
      <c r="E136" s="144"/>
      <c r="F136" s="348"/>
      <c r="G136" s="368"/>
      <c r="H136" s="337"/>
      <c r="I136" s="337"/>
    </row>
    <row r="137" s="320" customFormat="1" ht="15.6" customHeight="1" spans="1:9">
      <c r="A137" s="144"/>
      <c r="B137" s="144"/>
      <c r="C137" s="341" t="s">
        <v>1548</v>
      </c>
      <c r="D137" s="341"/>
      <c r="E137" s="133"/>
      <c r="F137" s="133"/>
      <c r="G137" s="337"/>
      <c r="H137" s="337"/>
      <c r="I137" s="337"/>
    </row>
    <row r="138" s="320" customFormat="1" ht="15.6" customHeight="1" spans="1:9">
      <c r="A138" s="144"/>
      <c r="B138" s="339"/>
      <c r="C138" s="341" t="s">
        <v>1455</v>
      </c>
      <c r="D138" s="341"/>
      <c r="E138" s="144"/>
      <c r="F138" s="348"/>
      <c r="G138" s="368"/>
      <c r="H138" s="337"/>
      <c r="I138" s="337"/>
    </row>
    <row r="139" s="320" customFormat="1" ht="15.6" customHeight="1" spans="1:9">
      <c r="A139" s="144"/>
      <c r="B139" s="144"/>
      <c r="C139" s="341" t="s">
        <v>1549</v>
      </c>
      <c r="D139" s="341"/>
      <c r="E139" s="133"/>
      <c r="F139" s="133"/>
      <c r="G139" s="337"/>
      <c r="H139" s="337"/>
      <c r="I139" s="337"/>
    </row>
    <row r="140" s="320" customFormat="1" ht="15.6" customHeight="1" spans="1:9">
      <c r="A140" s="144"/>
      <c r="B140" s="339"/>
      <c r="C140" s="341" t="s">
        <v>1441</v>
      </c>
      <c r="D140" s="341"/>
      <c r="E140" s="144"/>
      <c r="F140" s="348"/>
      <c r="G140" s="368"/>
      <c r="H140" s="337"/>
      <c r="I140" s="337"/>
    </row>
    <row r="141" s="320" customFormat="1" ht="15.6" customHeight="1" spans="1:9">
      <c r="A141" s="144"/>
      <c r="B141" s="144"/>
      <c r="C141" s="341" t="s">
        <v>1550</v>
      </c>
      <c r="D141" s="341"/>
      <c r="E141" s="133"/>
      <c r="F141" s="133"/>
      <c r="G141" s="337"/>
      <c r="H141" s="337"/>
      <c r="I141" s="337"/>
    </row>
    <row r="142" s="321" customFormat="1" ht="15.6" customHeight="1" spans="1:9">
      <c r="A142" s="145"/>
      <c r="B142" s="145"/>
      <c r="C142" s="341" t="s">
        <v>1551</v>
      </c>
      <c r="D142" s="341"/>
      <c r="E142" s="369"/>
      <c r="F142" s="370"/>
      <c r="G142" s="370"/>
      <c r="H142" s="370"/>
      <c r="I142" s="370"/>
    </row>
    <row r="143" s="320" customFormat="1" ht="15.6" customHeight="1" spans="1:9">
      <c r="A143" s="144">
        <v>3</v>
      </c>
      <c r="B143" s="353" t="s">
        <v>1517</v>
      </c>
      <c r="C143" s="341" t="s">
        <v>1552</v>
      </c>
      <c r="D143" s="341"/>
      <c r="E143" s="144" t="s">
        <v>31</v>
      </c>
      <c r="F143" s="348">
        <v>2</v>
      </c>
      <c r="G143" s="343"/>
      <c r="H143" s="354"/>
      <c r="I143" s="354"/>
    </row>
    <row r="144" s="320" customFormat="1" ht="15.6" customHeight="1" spans="1:9">
      <c r="A144" s="144"/>
      <c r="B144" s="339"/>
      <c r="C144" s="341" t="s">
        <v>1547</v>
      </c>
      <c r="D144" s="341"/>
      <c r="E144" s="144"/>
      <c r="F144" s="348"/>
      <c r="G144" s="337"/>
      <c r="H144" s="337"/>
      <c r="I144" s="337"/>
    </row>
    <row r="145" s="320" customFormat="1" ht="15.6" customHeight="1" spans="1:9">
      <c r="A145" s="144"/>
      <c r="B145" s="144"/>
      <c r="C145" s="341" t="s">
        <v>1548</v>
      </c>
      <c r="D145" s="341"/>
      <c r="E145" s="144"/>
      <c r="F145" s="348"/>
      <c r="G145" s="337"/>
      <c r="H145" s="337"/>
      <c r="I145" s="337"/>
    </row>
    <row r="146" s="320" customFormat="1" ht="15.6" customHeight="1" spans="1:9">
      <c r="A146" s="144"/>
      <c r="B146" s="144"/>
      <c r="C146" s="341" t="s">
        <v>1455</v>
      </c>
      <c r="D146" s="341"/>
      <c r="E146" s="340"/>
      <c r="F146" s="366"/>
      <c r="G146" s="337"/>
      <c r="H146" s="343"/>
      <c r="I146" s="337"/>
    </row>
    <row r="147" s="320" customFormat="1" ht="15.6" customHeight="1" spans="1:9">
      <c r="A147" s="133"/>
      <c r="B147" s="353"/>
      <c r="C147" s="341" t="s">
        <v>1549</v>
      </c>
      <c r="D147" s="341"/>
      <c r="E147" s="144"/>
      <c r="F147" s="133"/>
      <c r="G147" s="184"/>
      <c r="H147" s="354"/>
      <c r="I147" s="354"/>
    </row>
    <row r="148" s="320" customFormat="1" ht="15.6" customHeight="1" spans="1:9">
      <c r="A148" s="133"/>
      <c r="B148" s="353"/>
      <c r="C148" s="341" t="s">
        <v>1441</v>
      </c>
      <c r="D148" s="341"/>
      <c r="E148" s="144"/>
      <c r="F148" s="133"/>
      <c r="G148" s="184"/>
      <c r="H148" s="354"/>
      <c r="I148" s="354"/>
    </row>
    <row r="149" s="320" customFormat="1" ht="15.6" customHeight="1" spans="1:9">
      <c r="A149" s="133"/>
      <c r="B149" s="353"/>
      <c r="C149" s="341" t="s">
        <v>1545</v>
      </c>
      <c r="D149" s="341"/>
      <c r="E149" s="133"/>
      <c r="F149" s="133"/>
      <c r="G149" s="184"/>
      <c r="H149" s="354"/>
      <c r="I149" s="354"/>
    </row>
    <row r="150" s="320" customFormat="1" ht="15.6" customHeight="1" spans="1:9">
      <c r="A150" s="133"/>
      <c r="B150" s="353"/>
      <c r="C150" s="341" t="s">
        <v>1553</v>
      </c>
      <c r="D150" s="341"/>
      <c r="E150" s="133"/>
      <c r="F150" s="361"/>
      <c r="G150" s="184"/>
      <c r="H150" s="354"/>
      <c r="I150" s="354"/>
    </row>
    <row r="151" s="320" customFormat="1" ht="15.6" customHeight="1" spans="1:9">
      <c r="A151" s="133"/>
      <c r="B151" s="353"/>
      <c r="C151" s="363" t="s">
        <v>1554</v>
      </c>
      <c r="D151" s="363"/>
      <c r="E151" s="133"/>
      <c r="F151" s="133"/>
      <c r="G151" s="184"/>
      <c r="H151" s="354"/>
      <c r="I151" s="354"/>
    </row>
    <row r="152" s="320" customFormat="1" ht="15.6" customHeight="1" spans="1:9">
      <c r="A152" s="144">
        <v>1</v>
      </c>
      <c r="B152" s="144" t="s">
        <v>1484</v>
      </c>
      <c r="C152" s="341" t="s">
        <v>1485</v>
      </c>
      <c r="D152" s="341"/>
      <c r="E152" s="340" t="s">
        <v>146</v>
      </c>
      <c r="F152" s="340">
        <v>80</v>
      </c>
      <c r="G152" s="337"/>
      <c r="H152" s="343"/>
      <c r="I152" s="337"/>
    </row>
    <row r="153" s="320" customFormat="1" ht="15.6" customHeight="1" spans="1:9">
      <c r="A153" s="133">
        <v>2</v>
      </c>
      <c r="B153" s="353" t="s">
        <v>1486</v>
      </c>
      <c r="C153" s="371" t="s">
        <v>1555</v>
      </c>
      <c r="D153" s="371"/>
      <c r="E153" s="133" t="s">
        <v>710</v>
      </c>
      <c r="F153" s="133">
        <v>2</v>
      </c>
      <c r="G153" s="184"/>
      <c r="H153" s="354"/>
      <c r="I153" s="354"/>
    </row>
    <row r="154" s="320" customFormat="1" ht="15.6" customHeight="1" spans="1:9">
      <c r="A154" s="144" t="s">
        <v>574</v>
      </c>
      <c r="B154" s="144"/>
      <c r="C154" s="338" t="s">
        <v>575</v>
      </c>
      <c r="D154" s="338"/>
      <c r="E154" s="338"/>
      <c r="F154" s="337"/>
      <c r="G154" s="337"/>
      <c r="H154" s="337"/>
      <c r="I154" s="337"/>
    </row>
    <row r="155" s="320" customFormat="1" ht="15.6" customHeight="1" spans="1:9">
      <c r="A155" s="144"/>
      <c r="B155" s="144"/>
      <c r="C155" s="338"/>
      <c r="D155" s="338"/>
      <c r="E155" s="144"/>
      <c r="F155" s="348"/>
      <c r="G155" s="337"/>
      <c r="H155" s="337"/>
      <c r="I155" s="337"/>
    </row>
    <row r="156" s="322" customFormat="1" ht="16.5" customHeight="1" spans="1:1">
      <c r="A156" s="372"/>
    </row>
  </sheetData>
  <customSheetViews>
    <customSheetView guid="{6CD32FDE-B892-4416-BE82-8B8C9CF2B414}" showPageBreaks="1" zeroValues="0" printArea="1" showAutoFilter="1" hiddenColumns="1" topLeftCell="B1">
      <pane ySplit="7" topLeftCell="A8" activePane="bottomLeft" state="frozen"/>
      <selection activeCell="D37" sqref="D37"/>
      <pageMargins left="0.31496062992126" right="0.31496062992126" top="0.984251968503937" bottom="0.984251968503937" header="0.31496062992126" footer="0.196850393700787"/>
      <printOptions horizontalCentered="1" verticalCentered="1"/>
      <pageSetup paperSize="9" firstPageNumber="8" orientation="landscape" useFirstPageNumber="1"/>
      <headerFooter>
        <oddFooter>&amp;C&amp;9&amp;P&amp;R&amp;9         &amp;11             </oddFooter>
      </headerFooter>
      <autoFilter ref="A7:T174"/>
    </customSheetView>
    <customSheetView guid="{6B5C7A8A-1F87-4590-9A44-BF58B2A0157B}" showPageBreaks="1" zeroValues="0" printArea="1" showAutoFilter="1" hiddenColumns="1">
      <pane ySplit="7" topLeftCell="A86" activePane="bottomLeft" state="frozen"/>
      <selection activeCell="O99" sqref="O99:Q99"/>
      <pageMargins left="0.31496062992126" right="0.31496062992126" top="0.984251968503937" bottom="0.984251968503937" header="0.31496062992126" footer="0.196850393700787"/>
      <printOptions horizontalCentered="1" verticalCentered="1"/>
      <pageSetup paperSize="9" firstPageNumber="8" orientation="landscape" useFirstPageNumber="1"/>
      <headerFooter>
        <oddFooter>&amp;C&amp;9&amp;P&amp;R&amp;9         &amp;11             </oddFooter>
      </headerFooter>
      <autoFilter ref="A7:T174"/>
    </customSheetView>
    <customSheetView guid="{AD2683A8-8C57-42AC-A595-15EACEB7A384}" showPageBreaks="1" zeroValues="0" printArea="1" showAutoFilter="1" hiddenRows="1" hiddenColumns="1">
      <pane ySplit="8" topLeftCell="A10" activePane="bottomLeft" state="frozen"/>
      <selection activeCell="G538" sqref="G538"/>
      <pageMargins left="0.31496062992126" right="0.31496062992126" top="0.984251968503937" bottom="0.984251968503937" header="0.31496062992126" footer="0.196850393700787"/>
      <printOptions horizontalCentered="1" verticalCentered="1"/>
      <pageSetup paperSize="9" firstPageNumber="8" orientation="landscape" useFirstPageNumber="1"/>
      <headerFooter>
        <oddFooter>&amp;C&amp;9&amp;P&amp;R&amp;9         &amp;11             </oddFooter>
      </headerFooter>
      <autoFilter ref="A7:T174"/>
    </customSheetView>
  </customSheetViews>
  <mergeCells count="10">
    <mergeCell ref="A2:I2"/>
    <mergeCell ref="A3:E3"/>
    <mergeCell ref="G4:H4"/>
    <mergeCell ref="A4:A5"/>
    <mergeCell ref="B4:B5"/>
    <mergeCell ref="C4:C5"/>
    <mergeCell ref="D4:D5"/>
    <mergeCell ref="E4:E5"/>
    <mergeCell ref="F4:F5"/>
    <mergeCell ref="I4:I5"/>
  </mergeCells>
  <printOptions horizontalCentered="1"/>
  <pageMargins left="0.118110236220472" right="0.118110236220472" top="0.78740157480315" bottom="0.393700787401575" header="0.31496062992126" footer="0.196850393700787"/>
  <pageSetup paperSize="9" firstPageNumber="8" orientation="landscape" useFirstPageNumber="1"/>
  <headerFooter>
    <oddFooter>&amp;C&amp;9&amp;P&amp;R&amp;9         &amp;11             </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tabColor rgb="FFFFFF00"/>
  </sheetPr>
  <dimension ref="A1:IE188"/>
  <sheetViews>
    <sheetView showZeros="0" view="pageBreakPreview" zoomScaleNormal="100" workbookViewId="0">
      <pane xSplit="6" ySplit="5" topLeftCell="G6" activePane="bottomRight" state="frozen"/>
      <selection/>
      <selection pane="topRight"/>
      <selection pane="bottomLeft"/>
      <selection pane="bottomRight" activeCell="J10" sqref="J10"/>
    </sheetView>
  </sheetViews>
  <sheetFormatPr defaultColWidth="9" defaultRowHeight="13.5"/>
  <cols>
    <col min="1" max="1" width="4.13333333333333" style="288" customWidth="1"/>
    <col min="2" max="2" width="8" style="289" customWidth="1"/>
    <col min="3" max="4" width="28" style="289" customWidth="1"/>
    <col min="5" max="5" width="4.5" style="289" customWidth="1"/>
    <col min="6" max="6" width="6.13333333333333" style="289" customWidth="1"/>
    <col min="7" max="7" width="8.38333333333333" style="289" customWidth="1"/>
    <col min="8" max="9" width="7" style="289" customWidth="1"/>
    <col min="10" max="16384" width="9" style="290"/>
  </cols>
  <sheetData>
    <row r="1" s="237" customFormat="1" ht="12.75" spans="1:9">
      <c r="A1" s="243"/>
      <c r="B1" s="244"/>
      <c r="F1" s="243"/>
      <c r="G1" s="245"/>
      <c r="H1" s="245"/>
      <c r="I1" s="243"/>
    </row>
    <row r="2" s="238" customFormat="1" ht="17.1" customHeight="1" spans="1:9">
      <c r="A2" s="246" t="s">
        <v>113</v>
      </c>
      <c r="B2" s="246"/>
      <c r="C2" s="246"/>
      <c r="D2" s="246"/>
      <c r="E2" s="246"/>
      <c r="F2" s="246"/>
      <c r="G2" s="246"/>
      <c r="H2" s="246"/>
      <c r="I2" s="246"/>
    </row>
    <row r="3" s="238" customFormat="1" ht="17.1" customHeight="1" spans="1:239">
      <c r="A3" s="247" t="s">
        <v>114</v>
      </c>
      <c r="B3" s="247"/>
      <c r="C3" s="247"/>
      <c r="D3" s="247"/>
      <c r="E3" s="247"/>
      <c r="F3" s="248" t="s">
        <v>115</v>
      </c>
      <c r="G3" s="283"/>
      <c r="H3" s="283"/>
      <c r="I3" s="283"/>
      <c r="J3" s="283"/>
      <c r="K3" s="283"/>
      <c r="L3" s="283"/>
      <c r="M3" s="283"/>
      <c r="N3" s="283"/>
      <c r="O3" s="283"/>
      <c r="P3" s="283"/>
      <c r="Q3" s="283"/>
      <c r="R3" s="283"/>
      <c r="S3" s="283"/>
      <c r="T3" s="283"/>
      <c r="U3" s="283"/>
      <c r="V3" s="28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row>
    <row r="4" s="238" customFormat="1" ht="17.1" customHeight="1" spans="1:9">
      <c r="A4" s="249" t="s">
        <v>8</v>
      </c>
      <c r="B4" s="250" t="s">
        <v>116</v>
      </c>
      <c r="C4" s="249" t="s">
        <v>117</v>
      </c>
      <c r="D4" s="251" t="s">
        <v>118</v>
      </c>
      <c r="E4" s="249" t="s">
        <v>10</v>
      </c>
      <c r="F4" s="252" t="s">
        <v>11</v>
      </c>
      <c r="G4" s="253" t="s">
        <v>119</v>
      </c>
      <c r="H4" s="254"/>
      <c r="I4" s="249" t="s">
        <v>120</v>
      </c>
    </row>
    <row r="5" s="238" customFormat="1" ht="17.1" customHeight="1" spans="1:9">
      <c r="A5" s="249"/>
      <c r="B5" s="250"/>
      <c r="C5" s="249"/>
      <c r="D5" s="255"/>
      <c r="E5" s="249"/>
      <c r="F5" s="252"/>
      <c r="G5" s="249" t="s">
        <v>121</v>
      </c>
      <c r="H5" s="256" t="s">
        <v>122</v>
      </c>
      <c r="I5" s="249"/>
    </row>
    <row r="6" s="284" customFormat="1" ht="15" customHeight="1" spans="1:9">
      <c r="A6" s="291"/>
      <c r="B6" s="292"/>
      <c r="C6" s="293" t="s">
        <v>1556</v>
      </c>
      <c r="D6" s="293"/>
      <c r="E6" s="291"/>
      <c r="F6" s="291"/>
      <c r="G6" s="291"/>
      <c r="H6" s="291"/>
      <c r="I6" s="291"/>
    </row>
    <row r="7" s="285" customFormat="1" ht="18" customHeight="1" spans="1:9">
      <c r="A7" s="294" t="s">
        <v>123</v>
      </c>
      <c r="B7" s="263"/>
      <c r="C7" s="295" t="s">
        <v>1557</v>
      </c>
      <c r="D7" s="295"/>
      <c r="E7" s="263">
        <v>0</v>
      </c>
      <c r="F7" s="263">
        <v>0</v>
      </c>
      <c r="G7" s="296"/>
      <c r="H7" s="297"/>
      <c r="I7" s="297"/>
    </row>
    <row r="8" s="285" customFormat="1" ht="18" customHeight="1" spans="1:9">
      <c r="A8" s="294">
        <v>1</v>
      </c>
      <c r="B8" s="263" t="s">
        <v>1374</v>
      </c>
      <c r="C8" s="262" t="s">
        <v>1558</v>
      </c>
      <c r="D8" s="262"/>
      <c r="E8" s="263" t="s">
        <v>551</v>
      </c>
      <c r="F8" s="298">
        <v>20</v>
      </c>
      <c r="G8" s="297"/>
      <c r="H8" s="297"/>
      <c r="I8" s="297"/>
    </row>
    <row r="9" s="285" customFormat="1" ht="18" customHeight="1" spans="1:9">
      <c r="A9" s="294">
        <v>2</v>
      </c>
      <c r="B9" s="263" t="s">
        <v>1559</v>
      </c>
      <c r="C9" s="262" t="s">
        <v>1560</v>
      </c>
      <c r="D9" s="262"/>
      <c r="E9" s="263" t="s">
        <v>551</v>
      </c>
      <c r="F9" s="298">
        <v>5</v>
      </c>
      <c r="G9" s="297"/>
      <c r="H9" s="297"/>
      <c r="I9" s="297"/>
    </row>
    <row r="10" s="285" customFormat="1" ht="25.5" customHeight="1" spans="1:9">
      <c r="A10" s="294">
        <v>3</v>
      </c>
      <c r="B10" s="263" t="s">
        <v>1561</v>
      </c>
      <c r="C10" s="262" t="s">
        <v>1562</v>
      </c>
      <c r="D10" s="262"/>
      <c r="E10" s="263" t="s">
        <v>29</v>
      </c>
      <c r="F10" s="263">
        <v>8</v>
      </c>
      <c r="G10" s="297"/>
      <c r="H10" s="297"/>
      <c r="I10" s="297"/>
    </row>
    <row r="11" s="285" customFormat="1" ht="18" customHeight="1" spans="1:9">
      <c r="A11" s="294">
        <v>4</v>
      </c>
      <c r="B11" s="263" t="s">
        <v>1561</v>
      </c>
      <c r="C11" s="262" t="s">
        <v>1563</v>
      </c>
      <c r="D11" s="262"/>
      <c r="E11" s="263" t="s">
        <v>710</v>
      </c>
      <c r="F11" s="263">
        <v>8</v>
      </c>
      <c r="G11" s="297"/>
      <c r="H11" s="297"/>
      <c r="I11" s="297"/>
    </row>
    <row r="12" s="285" customFormat="1" ht="18" customHeight="1" spans="1:9">
      <c r="A12" s="294">
        <v>5</v>
      </c>
      <c r="B12" s="263" t="s">
        <v>1390</v>
      </c>
      <c r="C12" s="262" t="s">
        <v>1391</v>
      </c>
      <c r="D12" s="262"/>
      <c r="E12" s="263" t="s">
        <v>1279</v>
      </c>
      <c r="F12" s="263">
        <v>8</v>
      </c>
      <c r="G12" s="297"/>
      <c r="H12" s="297"/>
      <c r="I12" s="297"/>
    </row>
    <row r="13" s="285" customFormat="1" ht="18" customHeight="1" spans="1:9">
      <c r="A13" s="294">
        <v>6</v>
      </c>
      <c r="B13" s="263" t="s">
        <v>1392</v>
      </c>
      <c r="C13" s="262" t="s">
        <v>1564</v>
      </c>
      <c r="D13" s="262"/>
      <c r="E13" s="263" t="s">
        <v>1279</v>
      </c>
      <c r="F13" s="263">
        <v>8</v>
      </c>
      <c r="G13" s="297"/>
      <c r="H13" s="297"/>
      <c r="I13" s="297"/>
    </row>
    <row r="14" s="285" customFormat="1" ht="18" customHeight="1" spans="1:9">
      <c r="A14" s="294">
        <v>7</v>
      </c>
      <c r="B14" s="263" t="s">
        <v>1565</v>
      </c>
      <c r="C14" s="262" t="s">
        <v>1566</v>
      </c>
      <c r="D14" s="262"/>
      <c r="E14" s="263" t="s">
        <v>1279</v>
      </c>
      <c r="F14" s="263">
        <v>8</v>
      </c>
      <c r="G14" s="297"/>
      <c r="H14" s="297"/>
      <c r="I14" s="297"/>
    </row>
    <row r="15" s="285" customFormat="1" ht="18" customHeight="1" spans="1:9">
      <c r="A15" s="294" t="s">
        <v>574</v>
      </c>
      <c r="B15" s="294"/>
      <c r="C15" s="299" t="s">
        <v>575</v>
      </c>
      <c r="D15" s="299"/>
      <c r="E15" s="300"/>
      <c r="F15" s="301"/>
      <c r="G15" s="302"/>
      <c r="H15" s="302"/>
      <c r="I15" s="302"/>
    </row>
    <row r="16" s="285" customFormat="1" ht="18" customHeight="1" spans="1:9">
      <c r="A16" s="294" t="s">
        <v>235</v>
      </c>
      <c r="B16" s="263"/>
      <c r="C16" s="295" t="s">
        <v>1567</v>
      </c>
      <c r="D16" s="295"/>
      <c r="E16" s="263">
        <v>0</v>
      </c>
      <c r="F16" s="263">
        <v>0</v>
      </c>
      <c r="G16" s="297"/>
      <c r="H16" s="297"/>
      <c r="I16" s="297"/>
    </row>
    <row r="17" s="285" customFormat="1" ht="18" customHeight="1" spans="1:9">
      <c r="A17" s="294">
        <v>1</v>
      </c>
      <c r="B17" s="263" t="s">
        <v>1374</v>
      </c>
      <c r="C17" s="262" t="s">
        <v>1558</v>
      </c>
      <c r="D17" s="262"/>
      <c r="E17" s="263" t="s">
        <v>551</v>
      </c>
      <c r="F17" s="298">
        <v>10</v>
      </c>
      <c r="G17" s="297"/>
      <c r="H17" s="297"/>
      <c r="I17" s="297"/>
    </row>
    <row r="18" s="285" customFormat="1" ht="18" customHeight="1" spans="1:9">
      <c r="A18" s="294">
        <v>2</v>
      </c>
      <c r="B18" s="263" t="s">
        <v>1559</v>
      </c>
      <c r="C18" s="262" t="s">
        <v>1560</v>
      </c>
      <c r="D18" s="262"/>
      <c r="E18" s="263" t="s">
        <v>551</v>
      </c>
      <c r="F18" s="298">
        <v>3</v>
      </c>
      <c r="G18" s="297"/>
      <c r="H18" s="297"/>
      <c r="I18" s="297"/>
    </row>
    <row r="19" s="285" customFormat="1" ht="16.5" customHeight="1" spans="1:9">
      <c r="A19" s="294">
        <v>3</v>
      </c>
      <c r="B19" s="263" t="s">
        <v>1561</v>
      </c>
      <c r="C19" s="262" t="s">
        <v>1568</v>
      </c>
      <c r="D19" s="262"/>
      <c r="E19" s="263" t="s">
        <v>29</v>
      </c>
      <c r="F19" s="263">
        <v>3</v>
      </c>
      <c r="G19" s="297"/>
      <c r="H19" s="297"/>
      <c r="I19" s="297"/>
    </row>
    <row r="20" s="285" customFormat="1" ht="18" customHeight="1" spans="1:9">
      <c r="A20" s="294">
        <v>4</v>
      </c>
      <c r="B20" s="263" t="s">
        <v>1561</v>
      </c>
      <c r="C20" s="262" t="s">
        <v>1563</v>
      </c>
      <c r="D20" s="262"/>
      <c r="E20" s="263" t="s">
        <v>710</v>
      </c>
      <c r="F20" s="263">
        <v>3</v>
      </c>
      <c r="G20" s="297"/>
      <c r="H20" s="297"/>
      <c r="I20" s="297"/>
    </row>
    <row r="21" s="285" customFormat="1" ht="18" customHeight="1" spans="1:9">
      <c r="A21" s="294">
        <v>5</v>
      </c>
      <c r="B21" s="263" t="s">
        <v>1390</v>
      </c>
      <c r="C21" s="262" t="s">
        <v>1391</v>
      </c>
      <c r="D21" s="262"/>
      <c r="E21" s="263" t="s">
        <v>1279</v>
      </c>
      <c r="F21" s="263">
        <v>4</v>
      </c>
      <c r="G21" s="297"/>
      <c r="H21" s="297"/>
      <c r="I21" s="297"/>
    </row>
    <row r="22" s="285" customFormat="1" ht="18" customHeight="1" spans="1:9">
      <c r="A22" s="294">
        <v>6</v>
      </c>
      <c r="B22" s="263" t="s">
        <v>1392</v>
      </c>
      <c r="C22" s="262" t="s">
        <v>1564</v>
      </c>
      <c r="D22" s="262"/>
      <c r="E22" s="263" t="s">
        <v>1279</v>
      </c>
      <c r="F22" s="263">
        <v>4</v>
      </c>
      <c r="G22" s="297"/>
      <c r="H22" s="297"/>
      <c r="I22" s="297"/>
    </row>
    <row r="23" s="285" customFormat="1" ht="18" customHeight="1" spans="1:9">
      <c r="A23" s="294">
        <v>7</v>
      </c>
      <c r="B23" s="263" t="s">
        <v>1565</v>
      </c>
      <c r="C23" s="262" t="s">
        <v>1566</v>
      </c>
      <c r="D23" s="262"/>
      <c r="E23" s="263" t="s">
        <v>1279</v>
      </c>
      <c r="F23" s="263">
        <v>4</v>
      </c>
      <c r="G23" s="297"/>
      <c r="H23" s="297"/>
      <c r="I23" s="297"/>
    </row>
    <row r="24" s="285" customFormat="1" ht="18" customHeight="1" spans="1:9">
      <c r="A24" s="294" t="s">
        <v>574</v>
      </c>
      <c r="B24" s="294"/>
      <c r="C24" s="299" t="s">
        <v>575</v>
      </c>
      <c r="D24" s="299"/>
      <c r="E24" s="300"/>
      <c r="F24" s="301"/>
      <c r="G24" s="302"/>
      <c r="H24" s="302"/>
      <c r="I24" s="302"/>
    </row>
    <row r="25" s="285" customFormat="1" ht="18" customHeight="1" spans="1:9">
      <c r="A25" s="294" t="s">
        <v>235</v>
      </c>
      <c r="B25" s="263"/>
      <c r="C25" s="295" t="s">
        <v>1569</v>
      </c>
      <c r="D25" s="295"/>
      <c r="E25" s="263">
        <v>0</v>
      </c>
      <c r="F25" s="263">
        <v>0</v>
      </c>
      <c r="G25" s="297"/>
      <c r="H25" s="297"/>
      <c r="I25" s="297"/>
    </row>
    <row r="26" s="285" customFormat="1" ht="18" customHeight="1" spans="1:9">
      <c r="A26" s="294">
        <v>1</v>
      </c>
      <c r="B26" s="263" t="s">
        <v>1570</v>
      </c>
      <c r="C26" s="262" t="s">
        <v>1571</v>
      </c>
      <c r="D26" s="262"/>
      <c r="E26" s="263" t="s">
        <v>551</v>
      </c>
      <c r="F26" s="263">
        <v>2</v>
      </c>
      <c r="G26" s="297"/>
      <c r="H26" s="297"/>
      <c r="I26" s="297"/>
    </row>
    <row r="27" s="285" customFormat="1" ht="18" customHeight="1" spans="1:9">
      <c r="A27" s="294">
        <v>2</v>
      </c>
      <c r="B27" s="263" t="s">
        <v>1294</v>
      </c>
      <c r="C27" s="262" t="s">
        <v>1572</v>
      </c>
      <c r="D27" s="262"/>
      <c r="E27" s="263" t="s">
        <v>710</v>
      </c>
      <c r="F27" s="263">
        <v>4</v>
      </c>
      <c r="G27" s="297"/>
      <c r="H27" s="297"/>
      <c r="I27" s="297"/>
    </row>
    <row r="28" s="285" customFormat="1" ht="18" customHeight="1" spans="1:9">
      <c r="A28" s="294">
        <v>3</v>
      </c>
      <c r="B28" s="263" t="s">
        <v>1573</v>
      </c>
      <c r="C28" s="262" t="s">
        <v>1574</v>
      </c>
      <c r="D28" s="262"/>
      <c r="E28" s="263" t="s">
        <v>710</v>
      </c>
      <c r="F28" s="263">
        <v>2</v>
      </c>
      <c r="G28" s="297"/>
      <c r="H28" s="297"/>
      <c r="I28" s="297"/>
    </row>
    <row r="29" s="285" customFormat="1" ht="18" customHeight="1" spans="1:9">
      <c r="A29" s="294">
        <v>4</v>
      </c>
      <c r="B29" s="263" t="s">
        <v>1390</v>
      </c>
      <c r="C29" s="262" t="s">
        <v>1391</v>
      </c>
      <c r="D29" s="262"/>
      <c r="E29" s="263" t="s">
        <v>1279</v>
      </c>
      <c r="F29" s="263">
        <v>1</v>
      </c>
      <c r="G29" s="297"/>
      <c r="H29" s="297"/>
      <c r="I29" s="297"/>
    </row>
    <row r="30" s="285" customFormat="1" ht="18" customHeight="1" spans="1:9">
      <c r="A30" s="294">
        <v>5</v>
      </c>
      <c r="B30" s="263" t="s">
        <v>1392</v>
      </c>
      <c r="C30" s="262" t="s">
        <v>1564</v>
      </c>
      <c r="D30" s="262"/>
      <c r="E30" s="263" t="s">
        <v>1279</v>
      </c>
      <c r="F30" s="263">
        <v>1</v>
      </c>
      <c r="G30" s="297"/>
      <c r="H30" s="297"/>
      <c r="I30" s="297"/>
    </row>
    <row r="31" s="285" customFormat="1" ht="22.5" customHeight="1" spans="1:9">
      <c r="A31" s="294">
        <v>6</v>
      </c>
      <c r="B31" s="263" t="s">
        <v>1565</v>
      </c>
      <c r="C31" s="262" t="s">
        <v>1566</v>
      </c>
      <c r="D31" s="262"/>
      <c r="E31" s="263" t="s">
        <v>1279</v>
      </c>
      <c r="F31" s="263">
        <v>1</v>
      </c>
      <c r="G31" s="297"/>
      <c r="H31" s="297"/>
      <c r="I31" s="297"/>
    </row>
    <row r="32" s="285" customFormat="1" ht="18" customHeight="1" spans="1:9">
      <c r="A32" s="294" t="s">
        <v>574</v>
      </c>
      <c r="B32" s="294"/>
      <c r="C32" s="299" t="s">
        <v>575</v>
      </c>
      <c r="D32" s="299"/>
      <c r="E32" s="300"/>
      <c r="F32" s="301"/>
      <c r="G32" s="302"/>
      <c r="H32" s="302"/>
      <c r="I32" s="302"/>
    </row>
    <row r="33" s="285" customFormat="1" ht="18" customHeight="1" spans="1:9">
      <c r="A33" s="294" t="s">
        <v>278</v>
      </c>
      <c r="B33" s="263"/>
      <c r="C33" s="295" t="s">
        <v>1575</v>
      </c>
      <c r="D33" s="295"/>
      <c r="E33" s="263">
        <v>0</v>
      </c>
      <c r="F33" s="263">
        <v>0</v>
      </c>
      <c r="G33" s="297"/>
      <c r="H33" s="297"/>
      <c r="I33" s="297"/>
    </row>
    <row r="34" s="285" customFormat="1" ht="18" customHeight="1" spans="1:9">
      <c r="A34" s="294">
        <v>1</v>
      </c>
      <c r="B34" s="263" t="s">
        <v>1576</v>
      </c>
      <c r="C34" s="262" t="s">
        <v>1571</v>
      </c>
      <c r="D34" s="262"/>
      <c r="E34" s="263" t="s">
        <v>551</v>
      </c>
      <c r="F34" s="298">
        <v>30</v>
      </c>
      <c r="G34" s="297"/>
      <c r="H34" s="297"/>
      <c r="I34" s="297"/>
    </row>
    <row r="35" s="285" customFormat="1" ht="18" customHeight="1" spans="1:9">
      <c r="A35" s="294">
        <v>2</v>
      </c>
      <c r="B35" s="263" t="s">
        <v>1577</v>
      </c>
      <c r="C35" s="262" t="s">
        <v>1578</v>
      </c>
      <c r="D35" s="262"/>
      <c r="E35" s="263" t="s">
        <v>551</v>
      </c>
      <c r="F35" s="298">
        <v>3</v>
      </c>
      <c r="G35" s="297"/>
      <c r="H35" s="297"/>
      <c r="I35" s="297"/>
    </row>
    <row r="36" s="285" customFormat="1" ht="18" customHeight="1" spans="1:9">
      <c r="A36" s="294">
        <v>3</v>
      </c>
      <c r="B36" s="263" t="s">
        <v>1579</v>
      </c>
      <c r="C36" s="262" t="s">
        <v>1580</v>
      </c>
      <c r="D36" s="262"/>
      <c r="E36" s="263" t="s">
        <v>551</v>
      </c>
      <c r="F36" s="298">
        <v>10</v>
      </c>
      <c r="G36" s="297"/>
      <c r="H36" s="297"/>
      <c r="I36" s="297"/>
    </row>
    <row r="37" s="285" customFormat="1" ht="18" customHeight="1" spans="1:9">
      <c r="A37" s="294">
        <v>4</v>
      </c>
      <c r="B37" s="263" t="s">
        <v>1581</v>
      </c>
      <c r="C37" s="262" t="s">
        <v>1582</v>
      </c>
      <c r="D37" s="262"/>
      <c r="E37" s="263" t="s">
        <v>551</v>
      </c>
      <c r="F37" s="298">
        <v>10</v>
      </c>
      <c r="G37" s="297"/>
      <c r="H37" s="297"/>
      <c r="I37" s="297"/>
    </row>
    <row r="38" s="285" customFormat="1" ht="18" customHeight="1" spans="1:9">
      <c r="A38" s="294">
        <v>5</v>
      </c>
      <c r="B38" s="263" t="s">
        <v>1583</v>
      </c>
      <c r="C38" s="262" t="s">
        <v>1584</v>
      </c>
      <c r="D38" s="262"/>
      <c r="E38" s="263" t="s">
        <v>551</v>
      </c>
      <c r="F38" s="298">
        <v>2</v>
      </c>
      <c r="G38" s="297"/>
      <c r="H38" s="297"/>
      <c r="I38" s="297"/>
    </row>
    <row r="39" s="285" customFormat="1" ht="18" customHeight="1" spans="1:9">
      <c r="A39" s="294">
        <v>6</v>
      </c>
      <c r="B39" s="263" t="s">
        <v>1585</v>
      </c>
      <c r="C39" s="262" t="s">
        <v>1586</v>
      </c>
      <c r="D39" s="262"/>
      <c r="E39" s="263" t="s">
        <v>551</v>
      </c>
      <c r="F39" s="298">
        <v>0.5</v>
      </c>
      <c r="G39" s="297"/>
      <c r="H39" s="297"/>
      <c r="I39" s="297"/>
    </row>
    <row r="40" s="286" customFormat="1" ht="18" customHeight="1" spans="1:9">
      <c r="A40" s="294">
        <v>7</v>
      </c>
      <c r="B40" s="303" t="s">
        <v>1587</v>
      </c>
      <c r="C40" s="304" t="s">
        <v>1588</v>
      </c>
      <c r="D40" s="304"/>
      <c r="E40" s="303" t="s">
        <v>710</v>
      </c>
      <c r="F40" s="303">
        <v>7</v>
      </c>
      <c r="G40" s="305"/>
      <c r="H40" s="305"/>
      <c r="I40" s="305"/>
    </row>
    <row r="41" s="286" customFormat="1" ht="18" customHeight="1" spans="1:9">
      <c r="A41" s="294">
        <v>8</v>
      </c>
      <c r="B41" s="303" t="s">
        <v>1380</v>
      </c>
      <c r="C41" s="304" t="s">
        <v>1589</v>
      </c>
      <c r="D41" s="304"/>
      <c r="E41" s="303" t="s">
        <v>710</v>
      </c>
      <c r="F41" s="303">
        <v>4</v>
      </c>
      <c r="G41" s="305"/>
      <c r="H41" s="305"/>
      <c r="I41" s="305"/>
    </row>
    <row r="42" s="286" customFormat="1" ht="16.5" customHeight="1" spans="1:9">
      <c r="A42" s="294">
        <v>9</v>
      </c>
      <c r="B42" s="303" t="s">
        <v>1587</v>
      </c>
      <c r="C42" s="304" t="s">
        <v>1590</v>
      </c>
      <c r="D42" s="304"/>
      <c r="E42" s="303" t="s">
        <v>710</v>
      </c>
      <c r="F42" s="303">
        <v>7</v>
      </c>
      <c r="G42" s="305"/>
      <c r="H42" s="305"/>
      <c r="I42" s="305"/>
    </row>
    <row r="43" s="286" customFormat="1" ht="18" customHeight="1" spans="1:9">
      <c r="A43" s="294">
        <v>10</v>
      </c>
      <c r="B43" s="303" t="s">
        <v>1380</v>
      </c>
      <c r="C43" s="304" t="s">
        <v>1591</v>
      </c>
      <c r="D43" s="304"/>
      <c r="E43" s="303" t="s">
        <v>710</v>
      </c>
      <c r="F43" s="303">
        <v>4</v>
      </c>
      <c r="G43" s="305"/>
      <c r="H43" s="305"/>
      <c r="I43" s="305"/>
    </row>
    <row r="44" s="285" customFormat="1" ht="18" customHeight="1" spans="1:9">
      <c r="A44" s="294">
        <v>11</v>
      </c>
      <c r="B44" s="263" t="s">
        <v>1561</v>
      </c>
      <c r="C44" s="262" t="s">
        <v>1592</v>
      </c>
      <c r="D44" s="262"/>
      <c r="E44" s="263" t="s">
        <v>710</v>
      </c>
      <c r="F44" s="263">
        <v>6</v>
      </c>
      <c r="G44" s="297"/>
      <c r="H44" s="297"/>
      <c r="I44" s="297"/>
    </row>
    <row r="45" s="285" customFormat="1" ht="18" customHeight="1" spans="1:9">
      <c r="A45" s="294">
        <v>12</v>
      </c>
      <c r="B45" s="263" t="s">
        <v>1587</v>
      </c>
      <c r="C45" s="262" t="s">
        <v>1593</v>
      </c>
      <c r="D45" s="262"/>
      <c r="E45" s="263" t="s">
        <v>710</v>
      </c>
      <c r="F45" s="263">
        <v>8</v>
      </c>
      <c r="G45" s="297"/>
      <c r="H45" s="297"/>
      <c r="I45" s="297"/>
    </row>
    <row r="46" s="285" customFormat="1" ht="18" customHeight="1" spans="1:9">
      <c r="A46" s="294">
        <v>13</v>
      </c>
      <c r="B46" s="263" t="s">
        <v>1380</v>
      </c>
      <c r="C46" s="262" t="s">
        <v>1594</v>
      </c>
      <c r="D46" s="262"/>
      <c r="E46" s="263" t="s">
        <v>710</v>
      </c>
      <c r="F46" s="263">
        <v>4</v>
      </c>
      <c r="G46" s="297"/>
      <c r="H46" s="297"/>
      <c r="I46" s="297"/>
    </row>
    <row r="47" s="285" customFormat="1" ht="18" customHeight="1" spans="1:9">
      <c r="A47" s="294">
        <v>14</v>
      </c>
      <c r="B47" s="263" t="s">
        <v>1573</v>
      </c>
      <c r="C47" s="262" t="s">
        <v>1574</v>
      </c>
      <c r="D47" s="262"/>
      <c r="E47" s="263" t="s">
        <v>710</v>
      </c>
      <c r="F47" s="263">
        <v>12</v>
      </c>
      <c r="G47" s="297"/>
      <c r="H47" s="297"/>
      <c r="I47" s="297"/>
    </row>
    <row r="48" s="285" customFormat="1" ht="18" customHeight="1" spans="1:9">
      <c r="A48" s="294">
        <v>15</v>
      </c>
      <c r="B48" s="263" t="s">
        <v>1561</v>
      </c>
      <c r="C48" s="262" t="s">
        <v>1595</v>
      </c>
      <c r="D48" s="262"/>
      <c r="E48" s="263" t="s">
        <v>710</v>
      </c>
      <c r="F48" s="263">
        <v>4</v>
      </c>
      <c r="G48" s="297"/>
      <c r="H48" s="297"/>
      <c r="I48" s="297"/>
    </row>
    <row r="49" s="285" customFormat="1" ht="18" customHeight="1" spans="1:9">
      <c r="A49" s="294">
        <v>16</v>
      </c>
      <c r="B49" s="263" t="s">
        <v>1390</v>
      </c>
      <c r="C49" s="262" t="s">
        <v>1391</v>
      </c>
      <c r="D49" s="262"/>
      <c r="E49" s="263" t="s">
        <v>1279</v>
      </c>
      <c r="F49" s="263">
        <v>12</v>
      </c>
      <c r="G49" s="297"/>
      <c r="H49" s="297"/>
      <c r="I49" s="297"/>
    </row>
    <row r="50" s="285" customFormat="1" ht="18" customHeight="1" spans="1:9">
      <c r="A50" s="294">
        <v>17</v>
      </c>
      <c r="B50" s="263" t="s">
        <v>1392</v>
      </c>
      <c r="C50" s="262" t="s">
        <v>1564</v>
      </c>
      <c r="D50" s="262"/>
      <c r="E50" s="263" t="s">
        <v>1279</v>
      </c>
      <c r="F50" s="263">
        <v>12</v>
      </c>
      <c r="G50" s="297"/>
      <c r="H50" s="297"/>
      <c r="I50" s="297"/>
    </row>
    <row r="51" s="285" customFormat="1" ht="18" customHeight="1" spans="1:9">
      <c r="A51" s="294">
        <v>18</v>
      </c>
      <c r="B51" s="263" t="s">
        <v>1565</v>
      </c>
      <c r="C51" s="262" t="s">
        <v>1596</v>
      </c>
      <c r="D51" s="262"/>
      <c r="E51" s="263" t="s">
        <v>1279</v>
      </c>
      <c r="F51" s="263">
        <v>12</v>
      </c>
      <c r="G51" s="297"/>
      <c r="H51" s="297"/>
      <c r="I51" s="297"/>
    </row>
    <row r="52" s="285" customFormat="1" ht="18" customHeight="1" spans="1:9">
      <c r="A52" s="294">
        <v>19</v>
      </c>
      <c r="B52" s="263" t="s">
        <v>1277</v>
      </c>
      <c r="C52" s="262" t="s">
        <v>1278</v>
      </c>
      <c r="D52" s="262"/>
      <c r="E52" s="263" t="s">
        <v>1279</v>
      </c>
      <c r="F52" s="263">
        <v>17</v>
      </c>
      <c r="G52" s="297"/>
      <c r="H52" s="297"/>
      <c r="I52" s="297"/>
    </row>
    <row r="53" s="285" customFormat="1" ht="18" customHeight="1" spans="1:9">
      <c r="A53" s="294">
        <v>20</v>
      </c>
      <c r="B53" s="263" t="s">
        <v>1280</v>
      </c>
      <c r="C53" s="262" t="s">
        <v>1281</v>
      </c>
      <c r="D53" s="262"/>
      <c r="E53" s="263" t="s">
        <v>1279</v>
      </c>
      <c r="F53" s="263">
        <v>17</v>
      </c>
      <c r="G53" s="297"/>
      <c r="H53" s="297"/>
      <c r="I53" s="297"/>
    </row>
    <row r="54" s="285" customFormat="1" ht="18" customHeight="1" spans="1:9">
      <c r="A54" s="294">
        <v>21</v>
      </c>
      <c r="B54" s="263" t="s">
        <v>1282</v>
      </c>
      <c r="C54" s="262" t="s">
        <v>1283</v>
      </c>
      <c r="D54" s="262"/>
      <c r="E54" s="263" t="s">
        <v>1279</v>
      </c>
      <c r="F54" s="263">
        <v>17</v>
      </c>
      <c r="G54" s="297"/>
      <c r="H54" s="297"/>
      <c r="I54" s="297"/>
    </row>
    <row r="55" s="285" customFormat="1" ht="18" customHeight="1" spans="1:9">
      <c r="A55" s="294">
        <v>22</v>
      </c>
      <c r="B55" s="263" t="s">
        <v>1282</v>
      </c>
      <c r="C55" s="262" t="s">
        <v>1283</v>
      </c>
      <c r="D55" s="262"/>
      <c r="E55" s="263" t="s">
        <v>1279</v>
      </c>
      <c r="F55" s="263">
        <v>17</v>
      </c>
      <c r="G55" s="297"/>
      <c r="H55" s="297"/>
      <c r="I55" s="297"/>
    </row>
    <row r="56" s="285" customFormat="1" ht="18" customHeight="1" spans="1:9">
      <c r="A56" s="294">
        <v>23</v>
      </c>
      <c r="B56" s="263" t="s">
        <v>1282</v>
      </c>
      <c r="C56" s="262" t="s">
        <v>1283</v>
      </c>
      <c r="D56" s="262"/>
      <c r="E56" s="263" t="s">
        <v>1279</v>
      </c>
      <c r="F56" s="263">
        <v>17</v>
      </c>
      <c r="G56" s="297"/>
      <c r="H56" s="297"/>
      <c r="I56" s="297"/>
    </row>
    <row r="57" s="285" customFormat="1" ht="18" customHeight="1" spans="1:9">
      <c r="A57" s="294" t="s">
        <v>574</v>
      </c>
      <c r="B57" s="294"/>
      <c r="C57" s="299" t="s">
        <v>575</v>
      </c>
      <c r="D57" s="299"/>
      <c r="E57" s="300"/>
      <c r="F57" s="301"/>
      <c r="G57" s="302"/>
      <c r="H57" s="302"/>
      <c r="I57" s="302"/>
    </row>
    <row r="58" s="285" customFormat="1" ht="18" customHeight="1" spans="1:9">
      <c r="A58" s="294" t="s">
        <v>304</v>
      </c>
      <c r="B58" s="263"/>
      <c r="C58" s="295" t="s">
        <v>1597</v>
      </c>
      <c r="D58" s="295"/>
      <c r="E58" s="263">
        <v>0</v>
      </c>
      <c r="F58" s="263">
        <v>0</v>
      </c>
      <c r="G58" s="297"/>
      <c r="H58" s="297"/>
      <c r="I58" s="297"/>
    </row>
    <row r="59" s="285" customFormat="1" ht="18" customHeight="1" spans="1:9">
      <c r="A59" s="294">
        <v>1</v>
      </c>
      <c r="B59" s="263" t="s">
        <v>1577</v>
      </c>
      <c r="C59" s="262" t="s">
        <v>1598</v>
      </c>
      <c r="D59" s="262"/>
      <c r="E59" s="263" t="s">
        <v>551</v>
      </c>
      <c r="F59" s="298">
        <v>15</v>
      </c>
      <c r="G59" s="297"/>
      <c r="H59" s="297"/>
      <c r="I59" s="297"/>
    </row>
    <row r="60" s="285" customFormat="1" ht="18" customHeight="1" spans="1:9">
      <c r="A60" s="294">
        <v>2</v>
      </c>
      <c r="B60" s="263" t="s">
        <v>1579</v>
      </c>
      <c r="C60" s="262" t="s">
        <v>1599</v>
      </c>
      <c r="D60" s="262"/>
      <c r="E60" s="263" t="s">
        <v>551</v>
      </c>
      <c r="F60" s="298">
        <v>12</v>
      </c>
      <c r="G60" s="297"/>
      <c r="H60" s="297"/>
      <c r="I60" s="297"/>
    </row>
    <row r="61" s="285" customFormat="1" ht="18" customHeight="1" spans="1:9">
      <c r="A61" s="294">
        <v>3</v>
      </c>
      <c r="B61" s="263" t="s">
        <v>1583</v>
      </c>
      <c r="C61" s="262" t="s">
        <v>1600</v>
      </c>
      <c r="D61" s="262"/>
      <c r="E61" s="263" t="s">
        <v>551</v>
      </c>
      <c r="F61" s="298">
        <v>0.5</v>
      </c>
      <c r="G61" s="297"/>
      <c r="H61" s="297"/>
      <c r="I61" s="297"/>
    </row>
    <row r="62" s="286" customFormat="1" ht="18" customHeight="1" spans="1:9">
      <c r="A62" s="294">
        <v>4</v>
      </c>
      <c r="B62" s="303" t="s">
        <v>1380</v>
      </c>
      <c r="C62" s="304" t="s">
        <v>1589</v>
      </c>
      <c r="D62" s="304"/>
      <c r="E62" s="303" t="s">
        <v>556</v>
      </c>
      <c r="F62" s="303">
        <v>4</v>
      </c>
      <c r="G62" s="305"/>
      <c r="H62" s="305"/>
      <c r="I62" s="305"/>
    </row>
    <row r="63" s="286" customFormat="1" ht="18" customHeight="1" spans="1:9">
      <c r="A63" s="294">
        <v>5</v>
      </c>
      <c r="B63" s="303" t="s">
        <v>1380</v>
      </c>
      <c r="C63" s="304" t="s">
        <v>1601</v>
      </c>
      <c r="D63" s="304"/>
      <c r="E63" s="303" t="s">
        <v>556</v>
      </c>
      <c r="F63" s="303">
        <v>4</v>
      </c>
      <c r="G63" s="305"/>
      <c r="H63" s="305"/>
      <c r="I63" s="305"/>
    </row>
    <row r="64" s="285" customFormat="1" ht="18" customHeight="1" spans="1:9">
      <c r="A64" s="294">
        <v>6</v>
      </c>
      <c r="B64" s="263" t="s">
        <v>1561</v>
      </c>
      <c r="C64" s="262" t="s">
        <v>1602</v>
      </c>
      <c r="D64" s="262"/>
      <c r="E64" s="263" t="s">
        <v>29</v>
      </c>
      <c r="F64" s="263">
        <v>4</v>
      </c>
      <c r="G64" s="297"/>
      <c r="H64" s="297"/>
      <c r="I64" s="297"/>
    </row>
    <row r="65" s="285" customFormat="1" ht="18" customHeight="1" spans="1:9">
      <c r="A65" s="294">
        <v>7</v>
      </c>
      <c r="B65" s="263" t="s">
        <v>1344</v>
      </c>
      <c r="C65" s="262" t="s">
        <v>1603</v>
      </c>
      <c r="D65" s="262"/>
      <c r="E65" s="263" t="s">
        <v>710</v>
      </c>
      <c r="F65" s="263">
        <v>2</v>
      </c>
      <c r="G65" s="297"/>
      <c r="H65" s="297"/>
      <c r="I65" s="297"/>
    </row>
    <row r="66" s="285" customFormat="1" ht="18" customHeight="1" spans="1:9">
      <c r="A66" s="294">
        <v>8</v>
      </c>
      <c r="B66" s="263" t="s">
        <v>1380</v>
      </c>
      <c r="C66" s="262" t="s">
        <v>1594</v>
      </c>
      <c r="D66" s="262"/>
      <c r="E66" s="263" t="s">
        <v>710</v>
      </c>
      <c r="F66" s="263">
        <v>6</v>
      </c>
      <c r="G66" s="297"/>
      <c r="H66" s="297"/>
      <c r="I66" s="297"/>
    </row>
    <row r="67" s="285" customFormat="1" ht="18" customHeight="1" spans="1:9">
      <c r="A67" s="294">
        <v>9</v>
      </c>
      <c r="B67" s="263" t="s">
        <v>1561</v>
      </c>
      <c r="C67" s="262" t="s">
        <v>1604</v>
      </c>
      <c r="D67" s="262"/>
      <c r="E67" s="263" t="s">
        <v>710</v>
      </c>
      <c r="F67" s="263">
        <v>4</v>
      </c>
      <c r="G67" s="297"/>
      <c r="H67" s="297"/>
      <c r="I67" s="297"/>
    </row>
    <row r="68" s="285" customFormat="1" ht="18" customHeight="1" spans="1:9">
      <c r="A68" s="294">
        <v>10</v>
      </c>
      <c r="B68" s="263" t="s">
        <v>1573</v>
      </c>
      <c r="C68" s="262" t="s">
        <v>1574</v>
      </c>
      <c r="D68" s="262"/>
      <c r="E68" s="263" t="s">
        <v>710</v>
      </c>
      <c r="F68" s="263">
        <v>5</v>
      </c>
      <c r="G68" s="297"/>
      <c r="H68" s="297"/>
      <c r="I68" s="297"/>
    </row>
    <row r="69" s="285" customFormat="1" ht="18" customHeight="1" spans="1:9">
      <c r="A69" s="294">
        <v>11</v>
      </c>
      <c r="B69" s="263" t="s">
        <v>1390</v>
      </c>
      <c r="C69" s="262" t="s">
        <v>1391</v>
      </c>
      <c r="D69" s="262"/>
      <c r="E69" s="263" t="s">
        <v>1279</v>
      </c>
      <c r="F69" s="263">
        <v>12</v>
      </c>
      <c r="G69" s="297"/>
      <c r="H69" s="297"/>
      <c r="I69" s="297"/>
    </row>
    <row r="70" s="285" customFormat="1" ht="18" customHeight="1" spans="1:9">
      <c r="A70" s="294">
        <v>12</v>
      </c>
      <c r="B70" s="263" t="s">
        <v>1392</v>
      </c>
      <c r="C70" s="262" t="s">
        <v>1564</v>
      </c>
      <c r="D70" s="262"/>
      <c r="E70" s="263" t="s">
        <v>1279</v>
      </c>
      <c r="F70" s="263">
        <v>12</v>
      </c>
      <c r="G70" s="297"/>
      <c r="H70" s="297"/>
      <c r="I70" s="297"/>
    </row>
    <row r="71" s="285" customFormat="1" ht="18" customHeight="1" spans="1:9">
      <c r="A71" s="294">
        <v>13</v>
      </c>
      <c r="B71" s="263" t="s">
        <v>1565</v>
      </c>
      <c r="C71" s="262" t="s">
        <v>1566</v>
      </c>
      <c r="D71" s="262"/>
      <c r="E71" s="263" t="s">
        <v>1279</v>
      </c>
      <c r="F71" s="263">
        <v>12</v>
      </c>
      <c r="G71" s="297"/>
      <c r="H71" s="297"/>
      <c r="I71" s="297"/>
    </row>
    <row r="72" s="285" customFormat="1" ht="18" customHeight="1" spans="1:9">
      <c r="A72" s="294" t="s">
        <v>574</v>
      </c>
      <c r="B72" s="294"/>
      <c r="C72" s="299" t="s">
        <v>575</v>
      </c>
      <c r="D72" s="299"/>
      <c r="E72" s="300"/>
      <c r="F72" s="301"/>
      <c r="G72" s="302"/>
      <c r="H72" s="302"/>
      <c r="I72" s="302"/>
    </row>
    <row r="73" s="285" customFormat="1" ht="18" customHeight="1" spans="1:9">
      <c r="A73" s="294"/>
      <c r="B73" s="263"/>
      <c r="C73" s="306" t="s">
        <v>1605</v>
      </c>
      <c r="D73" s="306"/>
      <c r="E73" s="263"/>
      <c r="F73" s="263"/>
      <c r="G73" s="297"/>
      <c r="H73" s="297"/>
      <c r="I73" s="297"/>
    </row>
    <row r="74" s="285" customFormat="1" ht="18" customHeight="1" spans="1:9">
      <c r="A74" s="294" t="s">
        <v>123</v>
      </c>
      <c r="B74" s="263"/>
      <c r="C74" s="295" t="s">
        <v>1557</v>
      </c>
      <c r="D74" s="295"/>
      <c r="E74" s="263">
        <v>0</v>
      </c>
      <c r="F74" s="263">
        <v>0</v>
      </c>
      <c r="G74" s="297"/>
      <c r="H74" s="297"/>
      <c r="I74" s="297"/>
    </row>
    <row r="75" s="285" customFormat="1" ht="18" customHeight="1" spans="1:9">
      <c r="A75" s="294">
        <v>1</v>
      </c>
      <c r="B75" s="307" t="s">
        <v>1304</v>
      </c>
      <c r="C75" s="262" t="s">
        <v>1606</v>
      </c>
      <c r="D75" s="262"/>
      <c r="E75" s="263" t="s">
        <v>29</v>
      </c>
      <c r="F75" s="263">
        <v>30</v>
      </c>
      <c r="G75" s="297"/>
      <c r="H75" s="297"/>
      <c r="I75" s="297"/>
    </row>
    <row r="76" s="285" customFormat="1" ht="18" customHeight="1" spans="1:9">
      <c r="A76" s="294">
        <v>0</v>
      </c>
      <c r="B76" s="263"/>
      <c r="C76" s="262" t="s">
        <v>1607</v>
      </c>
      <c r="D76" s="262"/>
      <c r="E76" s="263" t="s">
        <v>1608</v>
      </c>
      <c r="F76" s="263">
        <v>2</v>
      </c>
      <c r="G76" s="297"/>
      <c r="H76" s="297"/>
      <c r="I76" s="297"/>
    </row>
    <row r="77" s="285" customFormat="1" ht="18" customHeight="1" spans="1:9">
      <c r="A77" s="294">
        <v>0</v>
      </c>
      <c r="B77" s="263"/>
      <c r="C77" s="262" t="s">
        <v>1609</v>
      </c>
      <c r="D77" s="262"/>
      <c r="E77" s="263" t="s">
        <v>710</v>
      </c>
      <c r="F77" s="263">
        <v>1</v>
      </c>
      <c r="G77" s="297"/>
      <c r="H77" s="297"/>
      <c r="I77" s="297"/>
    </row>
    <row r="78" s="285" customFormat="1" ht="18" customHeight="1" spans="1:9">
      <c r="A78" s="294">
        <v>0</v>
      </c>
      <c r="B78" s="263"/>
      <c r="C78" s="262" t="s">
        <v>1610</v>
      </c>
      <c r="D78" s="262"/>
      <c r="E78" s="263" t="s">
        <v>864</v>
      </c>
      <c r="F78" s="263">
        <v>1</v>
      </c>
      <c r="G78" s="297"/>
      <c r="H78" s="297"/>
      <c r="I78" s="297"/>
    </row>
    <row r="79" s="285" customFormat="1" ht="18" customHeight="1" spans="1:9">
      <c r="A79" s="294">
        <v>2</v>
      </c>
      <c r="B79" s="263"/>
      <c r="C79" s="262" t="s">
        <v>1611</v>
      </c>
      <c r="D79" s="262"/>
      <c r="E79" s="263" t="s">
        <v>1612</v>
      </c>
      <c r="F79" s="263">
        <v>20</v>
      </c>
      <c r="G79" s="297"/>
      <c r="H79" s="297"/>
      <c r="I79" s="297"/>
    </row>
    <row r="80" s="285" customFormat="1" ht="18" customHeight="1" spans="1:9">
      <c r="A80" s="294">
        <v>3</v>
      </c>
      <c r="B80" s="263"/>
      <c r="C80" s="262" t="s">
        <v>1613</v>
      </c>
      <c r="D80" s="262"/>
      <c r="E80" s="263" t="s">
        <v>1612</v>
      </c>
      <c r="F80" s="263">
        <v>280</v>
      </c>
      <c r="G80" s="297"/>
      <c r="H80" s="297"/>
      <c r="I80" s="297"/>
    </row>
    <row r="81" s="285" customFormat="1" ht="18" customHeight="1" spans="1:9">
      <c r="A81" s="294">
        <v>4</v>
      </c>
      <c r="B81" s="263"/>
      <c r="C81" s="262" t="s">
        <v>1614</v>
      </c>
      <c r="D81" s="262"/>
      <c r="E81" s="263" t="s">
        <v>710</v>
      </c>
      <c r="F81" s="263">
        <v>140</v>
      </c>
      <c r="G81" s="297"/>
      <c r="H81" s="297"/>
      <c r="I81" s="297"/>
    </row>
    <row r="82" s="285" customFormat="1" ht="18" customHeight="1" spans="1:9">
      <c r="A82" s="294">
        <v>5</v>
      </c>
      <c r="B82" s="263" t="s">
        <v>1615</v>
      </c>
      <c r="C82" s="262" t="s">
        <v>1616</v>
      </c>
      <c r="D82" s="262"/>
      <c r="E82" s="263" t="s">
        <v>29</v>
      </c>
      <c r="F82" s="263">
        <v>5</v>
      </c>
      <c r="G82" s="297"/>
      <c r="H82" s="297"/>
      <c r="I82" s="297"/>
    </row>
    <row r="83" s="285" customFormat="1" ht="18" customHeight="1" spans="1:9">
      <c r="A83" s="294" t="s">
        <v>574</v>
      </c>
      <c r="B83" s="294"/>
      <c r="C83" s="299" t="s">
        <v>575</v>
      </c>
      <c r="D83" s="299"/>
      <c r="E83" s="300"/>
      <c r="F83" s="301"/>
      <c r="G83" s="302"/>
      <c r="H83" s="302"/>
      <c r="I83" s="302"/>
    </row>
    <row r="84" s="285" customFormat="1" ht="18" customHeight="1" spans="1:9">
      <c r="A84" s="294" t="s">
        <v>235</v>
      </c>
      <c r="B84" s="263"/>
      <c r="C84" s="295" t="s">
        <v>214</v>
      </c>
      <c r="D84" s="295"/>
      <c r="E84" s="263">
        <v>0</v>
      </c>
      <c r="F84" s="263">
        <v>0</v>
      </c>
      <c r="G84" s="297"/>
      <c r="H84" s="297"/>
      <c r="I84" s="297"/>
    </row>
    <row r="85" s="285" customFormat="1" ht="18" customHeight="1" spans="1:9">
      <c r="A85" s="294">
        <v>1</v>
      </c>
      <c r="B85" s="263"/>
      <c r="C85" s="262" t="s">
        <v>1613</v>
      </c>
      <c r="D85" s="262"/>
      <c r="E85" s="263" t="s">
        <v>1612</v>
      </c>
      <c r="F85" s="263">
        <v>12</v>
      </c>
      <c r="G85" s="297"/>
      <c r="H85" s="297"/>
      <c r="I85" s="297"/>
    </row>
    <row r="86" s="285" customFormat="1" ht="18" customHeight="1" spans="1:9">
      <c r="A86" s="294">
        <v>2</v>
      </c>
      <c r="B86" s="263"/>
      <c r="C86" s="262" t="s">
        <v>1614</v>
      </c>
      <c r="D86" s="262"/>
      <c r="E86" s="263" t="s">
        <v>710</v>
      </c>
      <c r="F86" s="263">
        <v>6</v>
      </c>
      <c r="G86" s="297"/>
      <c r="H86" s="297"/>
      <c r="I86" s="297"/>
    </row>
    <row r="87" s="285" customFormat="1" ht="18" customHeight="1" spans="1:9">
      <c r="A87" s="294" t="s">
        <v>574</v>
      </c>
      <c r="B87" s="294"/>
      <c r="C87" s="299" t="s">
        <v>575</v>
      </c>
      <c r="D87" s="299"/>
      <c r="E87" s="300"/>
      <c r="F87" s="301"/>
      <c r="G87" s="302"/>
      <c r="H87" s="302"/>
      <c r="I87" s="302"/>
    </row>
    <row r="88" s="285" customFormat="1" ht="18" customHeight="1" spans="1:9">
      <c r="A88" s="294"/>
      <c r="B88" s="294"/>
      <c r="C88" s="299" t="s">
        <v>1617</v>
      </c>
      <c r="D88" s="299"/>
      <c r="E88" s="300"/>
      <c r="F88" s="308"/>
      <c r="G88" s="302"/>
      <c r="H88" s="302"/>
      <c r="I88" s="302"/>
    </row>
    <row r="89" s="285" customFormat="1" ht="18" customHeight="1" spans="1:9">
      <c r="A89" s="294"/>
      <c r="B89" s="294"/>
      <c r="C89" s="299" t="s">
        <v>1618</v>
      </c>
      <c r="D89" s="299"/>
      <c r="E89" s="300"/>
      <c r="F89" s="301"/>
      <c r="G89" s="302"/>
      <c r="H89" s="302"/>
      <c r="I89" s="302"/>
    </row>
    <row r="90" s="285" customFormat="1" ht="18" customHeight="1" spans="1:9">
      <c r="A90" s="294" t="s">
        <v>1619</v>
      </c>
      <c r="B90" s="309"/>
      <c r="C90" s="299" t="s">
        <v>1620</v>
      </c>
      <c r="D90" s="299"/>
      <c r="E90" s="300"/>
      <c r="F90" s="301"/>
      <c r="G90" s="302"/>
      <c r="H90" s="302"/>
      <c r="I90" s="302"/>
    </row>
    <row r="91" s="285" customFormat="1" ht="18" customHeight="1" spans="1:9">
      <c r="A91" s="294" t="s">
        <v>1621</v>
      </c>
      <c r="B91" s="294"/>
      <c r="C91" s="299" t="s">
        <v>1622</v>
      </c>
      <c r="D91" s="299"/>
      <c r="E91" s="300"/>
      <c r="F91" s="301"/>
      <c r="G91" s="302"/>
      <c r="H91" s="302"/>
      <c r="I91" s="302"/>
    </row>
    <row r="92" s="285" customFormat="1" ht="18" customHeight="1" spans="1:9">
      <c r="A92" s="294"/>
      <c r="B92" s="294"/>
      <c r="C92" s="310" t="s">
        <v>1170</v>
      </c>
      <c r="D92" s="310"/>
      <c r="E92" s="311"/>
      <c r="F92" s="312"/>
      <c r="G92" s="302"/>
      <c r="H92" s="302"/>
      <c r="I92" s="302"/>
    </row>
    <row r="93" s="285" customFormat="1" ht="18" customHeight="1" spans="1:9">
      <c r="A93" s="294" t="s">
        <v>278</v>
      </c>
      <c r="B93" s="263"/>
      <c r="C93" s="295" t="s">
        <v>220</v>
      </c>
      <c r="D93" s="295"/>
      <c r="E93" s="263">
        <v>0</v>
      </c>
      <c r="F93" s="263">
        <v>0</v>
      </c>
      <c r="G93" s="297"/>
      <c r="H93" s="297"/>
      <c r="I93" s="297"/>
    </row>
    <row r="94" s="285" customFormat="1" ht="18" customHeight="1" spans="1:9">
      <c r="A94" s="294">
        <v>1</v>
      </c>
      <c r="B94" s="263"/>
      <c r="C94" s="262" t="s">
        <v>1613</v>
      </c>
      <c r="D94" s="262"/>
      <c r="E94" s="263" t="s">
        <v>1612</v>
      </c>
      <c r="F94" s="263">
        <v>16</v>
      </c>
      <c r="G94" s="297"/>
      <c r="H94" s="297"/>
      <c r="I94" s="297"/>
    </row>
    <row r="95" s="285" customFormat="1" ht="18" customHeight="1" spans="1:9">
      <c r="A95" s="294">
        <v>2</v>
      </c>
      <c r="B95" s="263"/>
      <c r="C95" s="262" t="s">
        <v>1614</v>
      </c>
      <c r="D95" s="262"/>
      <c r="E95" s="263" t="s">
        <v>710</v>
      </c>
      <c r="F95" s="263">
        <v>8</v>
      </c>
      <c r="G95" s="297"/>
      <c r="H95" s="297"/>
      <c r="I95" s="297"/>
    </row>
    <row r="96" s="285" customFormat="1" ht="18" customHeight="1" spans="1:9">
      <c r="A96" s="294" t="s">
        <v>574</v>
      </c>
      <c r="B96" s="294"/>
      <c r="C96" s="299" t="s">
        <v>575</v>
      </c>
      <c r="D96" s="299"/>
      <c r="E96" s="300"/>
      <c r="F96" s="301"/>
      <c r="G96" s="302"/>
      <c r="H96" s="302"/>
      <c r="I96" s="302"/>
    </row>
    <row r="97" s="285" customFormat="1" ht="18" customHeight="1" spans="1:9">
      <c r="A97" s="294" t="s">
        <v>304</v>
      </c>
      <c r="B97" s="263"/>
      <c r="C97" s="295" t="s">
        <v>1567</v>
      </c>
      <c r="D97" s="295"/>
      <c r="E97" s="263">
        <v>0</v>
      </c>
      <c r="F97" s="263">
        <v>0</v>
      </c>
      <c r="G97" s="297"/>
      <c r="H97" s="297"/>
      <c r="I97" s="297"/>
    </row>
    <row r="98" s="285" customFormat="1" ht="18" customHeight="1" spans="1:9">
      <c r="A98" s="294">
        <v>1</v>
      </c>
      <c r="B98" s="307" t="s">
        <v>1304</v>
      </c>
      <c r="C98" s="262" t="s">
        <v>1606</v>
      </c>
      <c r="D98" s="262"/>
      <c r="E98" s="263" t="s">
        <v>29</v>
      </c>
      <c r="F98" s="263">
        <v>6</v>
      </c>
      <c r="G98" s="297"/>
      <c r="H98" s="297"/>
      <c r="I98" s="297"/>
    </row>
    <row r="99" s="285" customFormat="1" ht="18" customHeight="1" spans="1:9">
      <c r="A99" s="294">
        <v>0</v>
      </c>
      <c r="B99" s="263"/>
      <c r="C99" s="262" t="s">
        <v>1623</v>
      </c>
      <c r="D99" s="262"/>
      <c r="E99" s="263" t="s">
        <v>1608</v>
      </c>
      <c r="F99" s="263">
        <v>2</v>
      </c>
      <c r="G99" s="297"/>
      <c r="H99" s="297"/>
      <c r="I99" s="297"/>
    </row>
    <row r="100" s="285" customFormat="1" ht="18" customHeight="1" spans="1:9">
      <c r="A100" s="294">
        <v>0</v>
      </c>
      <c r="B100" s="263"/>
      <c r="C100" s="262" t="s">
        <v>1609</v>
      </c>
      <c r="D100" s="262"/>
      <c r="E100" s="263" t="s">
        <v>710</v>
      </c>
      <c r="F100" s="263">
        <v>1</v>
      </c>
      <c r="G100" s="297"/>
      <c r="H100" s="297"/>
      <c r="I100" s="297"/>
    </row>
    <row r="101" s="285" customFormat="1" ht="18" customHeight="1" spans="1:9">
      <c r="A101" s="294">
        <v>0</v>
      </c>
      <c r="B101" s="263"/>
      <c r="C101" s="262" t="s">
        <v>1610</v>
      </c>
      <c r="D101" s="262"/>
      <c r="E101" s="263" t="s">
        <v>864</v>
      </c>
      <c r="F101" s="263">
        <v>1</v>
      </c>
      <c r="G101" s="297"/>
      <c r="H101" s="297"/>
      <c r="I101" s="297"/>
    </row>
    <row r="102" s="285" customFormat="1" ht="18" customHeight="1" spans="1:9">
      <c r="A102" s="294">
        <v>2</v>
      </c>
      <c r="B102" s="263"/>
      <c r="C102" s="262" t="s">
        <v>1613</v>
      </c>
      <c r="D102" s="262"/>
      <c r="E102" s="263" t="s">
        <v>1612</v>
      </c>
      <c r="F102" s="263">
        <v>40</v>
      </c>
      <c r="G102" s="297"/>
      <c r="H102" s="297"/>
      <c r="I102" s="297"/>
    </row>
    <row r="103" s="285" customFormat="1" ht="18" customHeight="1" spans="1:9">
      <c r="A103" s="294">
        <v>3</v>
      </c>
      <c r="B103" s="263"/>
      <c r="C103" s="262" t="s">
        <v>1611</v>
      </c>
      <c r="D103" s="262"/>
      <c r="E103" s="263" t="s">
        <v>1612</v>
      </c>
      <c r="F103" s="263">
        <v>5</v>
      </c>
      <c r="G103" s="297"/>
      <c r="H103" s="297"/>
      <c r="I103" s="297"/>
    </row>
    <row r="104" s="285" customFormat="1" ht="18" customHeight="1" spans="1:9">
      <c r="A104" s="294">
        <v>4</v>
      </c>
      <c r="B104" s="263"/>
      <c r="C104" s="262" t="s">
        <v>1614</v>
      </c>
      <c r="D104" s="262"/>
      <c r="E104" s="263" t="s">
        <v>710</v>
      </c>
      <c r="F104" s="263">
        <v>20</v>
      </c>
      <c r="G104" s="297"/>
      <c r="H104" s="297"/>
      <c r="I104" s="297"/>
    </row>
    <row r="105" s="285" customFormat="1" ht="18" customHeight="1" spans="1:9">
      <c r="A105" s="294" t="s">
        <v>574</v>
      </c>
      <c r="B105" s="294"/>
      <c r="C105" s="299" t="s">
        <v>575</v>
      </c>
      <c r="D105" s="299"/>
      <c r="E105" s="300"/>
      <c r="F105" s="301"/>
      <c r="G105" s="302"/>
      <c r="H105" s="302"/>
      <c r="I105" s="302"/>
    </row>
    <row r="106" s="285" customFormat="1" ht="18" customHeight="1" spans="1:9">
      <c r="A106" s="294" t="s">
        <v>314</v>
      </c>
      <c r="B106" s="263"/>
      <c r="C106" s="295" t="s">
        <v>248</v>
      </c>
      <c r="D106" s="295"/>
      <c r="E106" s="263">
        <v>0</v>
      </c>
      <c r="F106" s="263">
        <v>0</v>
      </c>
      <c r="G106" s="297"/>
      <c r="H106" s="297"/>
      <c r="I106" s="297"/>
    </row>
    <row r="107" s="285" customFormat="1" ht="21" customHeight="1" spans="1:9">
      <c r="A107" s="294">
        <v>1</v>
      </c>
      <c r="B107" s="263" t="s">
        <v>1624</v>
      </c>
      <c r="C107" s="313" t="s">
        <v>1625</v>
      </c>
      <c r="D107" s="313"/>
      <c r="E107" s="263" t="s">
        <v>29</v>
      </c>
      <c r="F107" s="263">
        <v>1</v>
      </c>
      <c r="G107" s="297"/>
      <c r="H107" s="297"/>
      <c r="I107" s="297"/>
    </row>
    <row r="108" s="285" customFormat="1" ht="25.5" customHeight="1" spans="1:9">
      <c r="A108" s="294">
        <v>0</v>
      </c>
      <c r="B108" s="263"/>
      <c r="C108" s="262" t="s">
        <v>1626</v>
      </c>
      <c r="D108" s="262"/>
      <c r="E108" s="263">
        <v>0</v>
      </c>
      <c r="F108" s="263">
        <v>0</v>
      </c>
      <c r="G108" s="297"/>
      <c r="H108" s="297"/>
      <c r="I108" s="297"/>
    </row>
    <row r="109" s="285" customFormat="1" ht="18" customHeight="1" spans="1:9">
      <c r="A109" s="294">
        <v>2</v>
      </c>
      <c r="B109" s="263" t="s">
        <v>1294</v>
      </c>
      <c r="C109" s="262" t="s">
        <v>1627</v>
      </c>
      <c r="D109" s="262"/>
      <c r="E109" s="263" t="s">
        <v>29</v>
      </c>
      <c r="F109" s="263">
        <v>2</v>
      </c>
      <c r="G109" s="297"/>
      <c r="H109" s="297"/>
      <c r="I109" s="297"/>
    </row>
    <row r="110" s="285" customFormat="1" ht="18" customHeight="1" spans="1:9">
      <c r="A110" s="294">
        <v>3</v>
      </c>
      <c r="B110" s="263"/>
      <c r="C110" s="262" t="s">
        <v>1628</v>
      </c>
      <c r="D110" s="262"/>
      <c r="E110" s="263" t="s">
        <v>253</v>
      </c>
      <c r="F110" s="263">
        <v>10</v>
      </c>
      <c r="G110" s="297"/>
      <c r="H110" s="297"/>
      <c r="I110" s="297"/>
    </row>
    <row r="111" s="285" customFormat="1" ht="18" customHeight="1" spans="1:9">
      <c r="A111" s="294">
        <v>4</v>
      </c>
      <c r="B111" s="263"/>
      <c r="C111" s="262" t="s">
        <v>1613</v>
      </c>
      <c r="D111" s="262"/>
      <c r="E111" s="263" t="s">
        <v>1612</v>
      </c>
      <c r="F111" s="263">
        <v>2</v>
      </c>
      <c r="G111" s="297"/>
      <c r="H111" s="297"/>
      <c r="I111" s="297"/>
    </row>
    <row r="112" s="285" customFormat="1" ht="18" customHeight="1" spans="1:9">
      <c r="A112" s="294">
        <v>5</v>
      </c>
      <c r="B112" s="263"/>
      <c r="C112" s="262" t="s">
        <v>1614</v>
      </c>
      <c r="D112" s="262"/>
      <c r="E112" s="263" t="s">
        <v>710</v>
      </c>
      <c r="F112" s="263">
        <v>1</v>
      </c>
      <c r="G112" s="297"/>
      <c r="H112" s="297"/>
      <c r="I112" s="297"/>
    </row>
    <row r="113" s="285" customFormat="1" ht="18" customHeight="1" spans="1:9">
      <c r="A113" s="294" t="s">
        <v>574</v>
      </c>
      <c r="B113" s="294"/>
      <c r="C113" s="299" t="s">
        <v>575</v>
      </c>
      <c r="D113" s="299"/>
      <c r="E113" s="300"/>
      <c r="F113" s="301"/>
      <c r="G113" s="302"/>
      <c r="H113" s="302"/>
      <c r="I113" s="302"/>
    </row>
    <row r="114" s="285" customFormat="1" ht="18" customHeight="1" spans="1:9">
      <c r="A114" s="294" t="s">
        <v>1352</v>
      </c>
      <c r="B114" s="263"/>
      <c r="C114" s="295" t="s">
        <v>1361</v>
      </c>
      <c r="D114" s="295"/>
      <c r="E114" s="263">
        <v>0</v>
      </c>
      <c r="F114" s="263">
        <v>0</v>
      </c>
      <c r="G114" s="297"/>
      <c r="H114" s="297"/>
      <c r="I114" s="297"/>
    </row>
    <row r="115" s="285" customFormat="1" ht="18" customHeight="1" spans="1:9">
      <c r="A115" s="294">
        <v>0</v>
      </c>
      <c r="B115" s="263"/>
      <c r="C115" s="262" t="s">
        <v>1613</v>
      </c>
      <c r="D115" s="262"/>
      <c r="E115" s="263" t="s">
        <v>1612</v>
      </c>
      <c r="F115" s="263">
        <v>2</v>
      </c>
      <c r="G115" s="297"/>
      <c r="H115" s="297"/>
      <c r="I115" s="297"/>
    </row>
    <row r="116" s="285" customFormat="1" ht="18" customHeight="1" spans="1:9">
      <c r="A116" s="294">
        <v>0</v>
      </c>
      <c r="B116" s="263"/>
      <c r="C116" s="262" t="s">
        <v>1614</v>
      </c>
      <c r="D116" s="262"/>
      <c r="E116" s="263" t="s">
        <v>710</v>
      </c>
      <c r="F116" s="263">
        <v>1</v>
      </c>
      <c r="G116" s="297"/>
      <c r="H116" s="297"/>
      <c r="I116" s="297"/>
    </row>
    <row r="117" s="285" customFormat="1" ht="18" customHeight="1" spans="1:9">
      <c r="A117" s="294" t="s">
        <v>574</v>
      </c>
      <c r="B117" s="294"/>
      <c r="C117" s="299" t="s">
        <v>575</v>
      </c>
      <c r="D117" s="299"/>
      <c r="E117" s="300"/>
      <c r="F117" s="301"/>
      <c r="G117" s="302"/>
      <c r="H117" s="302"/>
      <c r="I117" s="302"/>
    </row>
    <row r="118" s="285" customFormat="1" ht="18" customHeight="1" spans="1:9">
      <c r="A118" s="294" t="s">
        <v>1629</v>
      </c>
      <c r="B118" s="263"/>
      <c r="C118" s="295" t="s">
        <v>593</v>
      </c>
      <c r="D118" s="295"/>
      <c r="E118" s="263">
        <v>0</v>
      </c>
      <c r="F118" s="263">
        <v>0</v>
      </c>
      <c r="G118" s="297"/>
      <c r="H118" s="297"/>
      <c r="I118" s="297"/>
    </row>
    <row r="119" s="285" customFormat="1" ht="18" customHeight="1" spans="1:9">
      <c r="A119" s="294">
        <v>1</v>
      </c>
      <c r="B119" s="263"/>
      <c r="C119" s="262" t="s">
        <v>1613</v>
      </c>
      <c r="D119" s="262"/>
      <c r="E119" s="263" t="s">
        <v>1612</v>
      </c>
      <c r="F119" s="263">
        <v>4</v>
      </c>
      <c r="G119" s="297"/>
      <c r="H119" s="297"/>
      <c r="I119" s="297"/>
    </row>
    <row r="120" s="285" customFormat="1" ht="18" customHeight="1" spans="1:9">
      <c r="A120" s="294">
        <v>2</v>
      </c>
      <c r="B120" s="263"/>
      <c r="C120" s="262" t="s">
        <v>1630</v>
      </c>
      <c r="D120" s="262"/>
      <c r="E120" s="263" t="s">
        <v>31</v>
      </c>
      <c r="F120" s="263">
        <v>20</v>
      </c>
      <c r="G120" s="297"/>
      <c r="H120" s="297"/>
      <c r="I120" s="297"/>
    </row>
    <row r="121" s="285" customFormat="1" ht="18" customHeight="1" spans="1:9">
      <c r="A121" s="294">
        <v>3</v>
      </c>
      <c r="B121" s="263"/>
      <c r="C121" s="262" t="s">
        <v>1631</v>
      </c>
      <c r="D121" s="262"/>
      <c r="E121" s="263" t="s">
        <v>31</v>
      </c>
      <c r="F121" s="263">
        <v>2</v>
      </c>
      <c r="G121" s="297"/>
      <c r="H121" s="297"/>
      <c r="I121" s="297"/>
    </row>
    <row r="122" s="285" customFormat="1" ht="18" customHeight="1" spans="1:9">
      <c r="A122" s="294">
        <v>4</v>
      </c>
      <c r="B122" s="263"/>
      <c r="C122" s="262" t="s">
        <v>1632</v>
      </c>
      <c r="D122" s="262"/>
      <c r="E122" s="263" t="s">
        <v>31</v>
      </c>
      <c r="F122" s="263">
        <v>2</v>
      </c>
      <c r="G122" s="297"/>
      <c r="H122" s="297"/>
      <c r="I122" s="297"/>
    </row>
    <row r="123" s="285" customFormat="1" ht="18" customHeight="1" spans="1:9">
      <c r="A123" s="294">
        <v>5</v>
      </c>
      <c r="B123" s="263"/>
      <c r="C123" s="262" t="s">
        <v>1633</v>
      </c>
      <c r="D123" s="262"/>
      <c r="E123" s="263" t="s">
        <v>31</v>
      </c>
      <c r="F123" s="263">
        <v>10</v>
      </c>
      <c r="G123" s="297"/>
      <c r="H123" s="297"/>
      <c r="I123" s="297"/>
    </row>
    <row r="124" s="285" customFormat="1" ht="18" customHeight="1" spans="1:9">
      <c r="A124" s="294" t="s">
        <v>574</v>
      </c>
      <c r="B124" s="294"/>
      <c r="C124" s="299" t="s">
        <v>575</v>
      </c>
      <c r="D124" s="299"/>
      <c r="E124" s="300"/>
      <c r="F124" s="301"/>
      <c r="G124" s="302"/>
      <c r="H124" s="302"/>
      <c r="I124" s="302"/>
    </row>
    <row r="125" s="285" customFormat="1" ht="18" customHeight="1" spans="1:9">
      <c r="A125" s="294"/>
      <c r="B125" s="294"/>
      <c r="C125" s="299" t="s">
        <v>1617</v>
      </c>
      <c r="D125" s="299"/>
      <c r="E125" s="300"/>
      <c r="F125" s="308"/>
      <c r="G125" s="302"/>
      <c r="H125" s="302"/>
      <c r="I125" s="302"/>
    </row>
    <row r="126" s="285" customFormat="1" ht="18" customHeight="1" spans="1:9">
      <c r="A126" s="294"/>
      <c r="B126" s="294"/>
      <c r="C126" s="299" t="s">
        <v>1618</v>
      </c>
      <c r="D126" s="299"/>
      <c r="E126" s="300"/>
      <c r="F126" s="301"/>
      <c r="G126" s="302"/>
      <c r="H126" s="302"/>
      <c r="I126" s="302"/>
    </row>
    <row r="127" s="285" customFormat="1" ht="18" customHeight="1" spans="1:9">
      <c r="A127" s="294" t="s">
        <v>1619</v>
      </c>
      <c r="B127" s="309"/>
      <c r="C127" s="299" t="s">
        <v>1620</v>
      </c>
      <c r="D127" s="299"/>
      <c r="E127" s="300"/>
      <c r="F127" s="301"/>
      <c r="G127" s="302"/>
      <c r="H127" s="302"/>
      <c r="I127" s="302"/>
    </row>
    <row r="128" s="285" customFormat="1" ht="18" customHeight="1" spans="1:9">
      <c r="A128" s="294" t="s">
        <v>1621</v>
      </c>
      <c r="B128" s="294"/>
      <c r="C128" s="299" t="s">
        <v>1622</v>
      </c>
      <c r="D128" s="299"/>
      <c r="E128" s="300"/>
      <c r="F128" s="301"/>
      <c r="G128" s="302"/>
      <c r="H128" s="302"/>
      <c r="I128" s="302"/>
    </row>
    <row r="129" s="285" customFormat="1" ht="18" customHeight="1" spans="1:9">
      <c r="A129" s="294"/>
      <c r="B129" s="294"/>
      <c r="C129" s="310" t="s">
        <v>1170</v>
      </c>
      <c r="D129" s="310"/>
      <c r="E129" s="311"/>
      <c r="F129" s="312"/>
      <c r="G129" s="302"/>
      <c r="H129" s="302"/>
      <c r="I129" s="302"/>
    </row>
    <row r="130" s="285" customFormat="1" ht="18" customHeight="1" spans="1:9">
      <c r="A130" s="294" t="s">
        <v>1634</v>
      </c>
      <c r="B130" s="263"/>
      <c r="C130" s="295" t="s">
        <v>1635</v>
      </c>
      <c r="D130" s="295"/>
      <c r="E130" s="263">
        <v>0</v>
      </c>
      <c r="F130" s="263">
        <v>0</v>
      </c>
      <c r="G130" s="297"/>
      <c r="H130" s="297"/>
      <c r="I130" s="297"/>
    </row>
    <row r="131" s="285" customFormat="1" ht="18" customHeight="1" spans="1:9">
      <c r="A131" s="294">
        <v>0</v>
      </c>
      <c r="B131" s="263"/>
      <c r="C131" s="262" t="s">
        <v>1613</v>
      </c>
      <c r="D131" s="262"/>
      <c r="E131" s="263" t="s">
        <v>1612</v>
      </c>
      <c r="F131" s="263">
        <v>2</v>
      </c>
      <c r="G131" s="297"/>
      <c r="H131" s="297"/>
      <c r="I131" s="297"/>
    </row>
    <row r="132" s="285" customFormat="1" ht="18" customHeight="1" spans="1:9">
      <c r="A132" s="294">
        <v>0</v>
      </c>
      <c r="B132" s="263"/>
      <c r="C132" s="262" t="s">
        <v>1614</v>
      </c>
      <c r="D132" s="262"/>
      <c r="E132" s="263" t="s">
        <v>31</v>
      </c>
      <c r="F132" s="263">
        <v>1</v>
      </c>
      <c r="G132" s="297"/>
      <c r="H132" s="297"/>
      <c r="I132" s="297"/>
    </row>
    <row r="133" s="285" customFormat="1" ht="18" customHeight="1" spans="1:9">
      <c r="A133" s="294" t="s">
        <v>574</v>
      </c>
      <c r="B133" s="294"/>
      <c r="C133" s="299" t="s">
        <v>575</v>
      </c>
      <c r="D133" s="299"/>
      <c r="E133" s="300"/>
      <c r="F133" s="301"/>
      <c r="G133" s="302"/>
      <c r="H133" s="302"/>
      <c r="I133" s="302"/>
    </row>
    <row r="134" s="285" customFormat="1" ht="18" customHeight="1" spans="1:9">
      <c r="A134" s="294" t="s">
        <v>1636</v>
      </c>
      <c r="B134" s="263"/>
      <c r="C134" s="295" t="s">
        <v>1575</v>
      </c>
      <c r="D134" s="295"/>
      <c r="E134" s="263"/>
      <c r="F134" s="263"/>
      <c r="G134" s="297"/>
      <c r="H134" s="297"/>
      <c r="I134" s="297"/>
    </row>
    <row r="135" s="285" customFormat="1" ht="18" customHeight="1" spans="1:9">
      <c r="A135" s="294"/>
      <c r="B135" s="263"/>
      <c r="C135" s="262" t="s">
        <v>1637</v>
      </c>
      <c r="D135" s="262"/>
      <c r="E135" s="263">
        <v>0</v>
      </c>
      <c r="F135" s="263">
        <v>0</v>
      </c>
      <c r="G135" s="297"/>
      <c r="H135" s="297"/>
      <c r="I135" s="297"/>
    </row>
    <row r="136" s="285" customFormat="1" ht="18" customHeight="1" spans="1:9">
      <c r="A136" s="294">
        <v>1</v>
      </c>
      <c r="B136" s="263" t="s">
        <v>1638</v>
      </c>
      <c r="C136" s="262" t="s">
        <v>1639</v>
      </c>
      <c r="D136" s="262"/>
      <c r="E136" s="263" t="s">
        <v>29</v>
      </c>
      <c r="F136" s="263">
        <v>7</v>
      </c>
      <c r="G136" s="297"/>
      <c r="H136" s="296"/>
      <c r="I136" s="297"/>
    </row>
    <row r="137" s="285" customFormat="1" ht="18" customHeight="1" spans="1:9">
      <c r="A137" s="294">
        <v>2</v>
      </c>
      <c r="B137" s="263" t="s">
        <v>1615</v>
      </c>
      <c r="C137" s="262" t="s">
        <v>1640</v>
      </c>
      <c r="D137" s="262"/>
      <c r="E137" s="263" t="s">
        <v>29</v>
      </c>
      <c r="F137" s="263">
        <v>4</v>
      </c>
      <c r="G137" s="297"/>
      <c r="H137" s="296"/>
      <c r="I137" s="297"/>
    </row>
    <row r="138" s="285" customFormat="1" ht="18" customHeight="1" spans="1:9">
      <c r="A138" s="294">
        <v>3</v>
      </c>
      <c r="B138" s="263" t="s">
        <v>1587</v>
      </c>
      <c r="C138" s="262" t="s">
        <v>1641</v>
      </c>
      <c r="D138" s="262"/>
      <c r="E138" s="263" t="s">
        <v>29</v>
      </c>
      <c r="F138" s="263">
        <v>1</v>
      </c>
      <c r="G138" s="297"/>
      <c r="H138" s="297"/>
      <c r="I138" s="297"/>
    </row>
    <row r="139" s="285" customFormat="1" ht="18" customHeight="1" spans="1:9">
      <c r="A139" s="294">
        <v>4</v>
      </c>
      <c r="B139" s="263" t="s">
        <v>1380</v>
      </c>
      <c r="C139" s="262" t="s">
        <v>1642</v>
      </c>
      <c r="D139" s="262"/>
      <c r="E139" s="263" t="s">
        <v>29</v>
      </c>
      <c r="F139" s="263">
        <v>7</v>
      </c>
      <c r="G139" s="297"/>
      <c r="H139" s="297"/>
      <c r="I139" s="297"/>
    </row>
    <row r="140" s="285" customFormat="1" ht="18" customHeight="1" spans="1:9">
      <c r="A140" s="294">
        <v>5</v>
      </c>
      <c r="B140" s="263" t="s">
        <v>1344</v>
      </c>
      <c r="C140" s="262" t="s">
        <v>1643</v>
      </c>
      <c r="D140" s="262"/>
      <c r="E140" s="263" t="s">
        <v>29</v>
      </c>
      <c r="F140" s="263">
        <v>2</v>
      </c>
      <c r="G140" s="297"/>
      <c r="H140" s="297"/>
      <c r="I140" s="297"/>
    </row>
    <row r="141" s="285" customFormat="1" ht="18" customHeight="1" spans="1:9">
      <c r="A141" s="294">
        <v>3</v>
      </c>
      <c r="B141" s="263" t="s">
        <v>1298</v>
      </c>
      <c r="C141" s="262" t="s">
        <v>1644</v>
      </c>
      <c r="D141" s="262"/>
      <c r="E141" s="263" t="s">
        <v>29</v>
      </c>
      <c r="F141" s="263">
        <v>6</v>
      </c>
      <c r="G141" s="297"/>
      <c r="H141" s="296"/>
      <c r="I141" s="297"/>
    </row>
    <row r="142" s="285" customFormat="1" ht="18" customHeight="1" spans="1:9">
      <c r="A142" s="294">
        <v>4</v>
      </c>
      <c r="B142" s="263" t="s">
        <v>1645</v>
      </c>
      <c r="C142" s="262" t="s">
        <v>1646</v>
      </c>
      <c r="D142" s="262"/>
      <c r="E142" s="263" t="s">
        <v>29</v>
      </c>
      <c r="F142" s="263">
        <v>6</v>
      </c>
      <c r="G142" s="297"/>
      <c r="H142" s="296"/>
      <c r="I142" s="297"/>
    </row>
    <row r="143" s="285" customFormat="1" ht="26.25" customHeight="1" spans="1:9">
      <c r="A143" s="294">
        <v>0</v>
      </c>
      <c r="B143" s="263"/>
      <c r="C143" s="262" t="s">
        <v>1647</v>
      </c>
      <c r="D143" s="262"/>
      <c r="E143" s="263">
        <v>0</v>
      </c>
      <c r="F143" s="263">
        <v>4</v>
      </c>
      <c r="G143" s="297"/>
      <c r="H143" s="296"/>
      <c r="I143" s="297"/>
    </row>
    <row r="144" s="285" customFormat="1" ht="18" customHeight="1" spans="1:9">
      <c r="A144" s="294">
        <v>5</v>
      </c>
      <c r="B144" s="263"/>
      <c r="C144" s="262" t="s">
        <v>1611</v>
      </c>
      <c r="D144" s="262"/>
      <c r="E144" s="263" t="s">
        <v>1612</v>
      </c>
      <c r="F144" s="263">
        <v>10</v>
      </c>
      <c r="G144" s="297"/>
      <c r="H144" s="297"/>
      <c r="I144" s="297"/>
    </row>
    <row r="145" s="285" customFormat="1" ht="18" customHeight="1" spans="1:9">
      <c r="A145" s="294">
        <v>6</v>
      </c>
      <c r="B145" s="263"/>
      <c r="C145" s="262" t="s">
        <v>1613</v>
      </c>
      <c r="D145" s="262"/>
      <c r="E145" s="263" t="s">
        <v>1612</v>
      </c>
      <c r="F145" s="263">
        <v>40</v>
      </c>
      <c r="G145" s="297"/>
      <c r="H145" s="297"/>
      <c r="I145" s="297"/>
    </row>
    <row r="146" s="285" customFormat="1" ht="18" customHeight="1" spans="1:9">
      <c r="A146" s="294">
        <v>7</v>
      </c>
      <c r="B146" s="263"/>
      <c r="C146" s="262" t="s">
        <v>1614</v>
      </c>
      <c r="D146" s="262"/>
      <c r="E146" s="263" t="s">
        <v>710</v>
      </c>
      <c r="F146" s="263">
        <v>20</v>
      </c>
      <c r="G146" s="297"/>
      <c r="H146" s="297"/>
      <c r="I146" s="297"/>
    </row>
    <row r="147" s="285" customFormat="1" ht="18" customHeight="1" spans="1:9">
      <c r="A147" s="294">
        <v>8</v>
      </c>
      <c r="B147" s="263" t="s">
        <v>1615</v>
      </c>
      <c r="C147" s="262" t="s">
        <v>1648</v>
      </c>
      <c r="D147" s="262"/>
      <c r="E147" s="263" t="s">
        <v>29</v>
      </c>
      <c r="F147" s="263">
        <v>8</v>
      </c>
      <c r="G147" s="297"/>
      <c r="H147" s="297"/>
      <c r="I147" s="297"/>
    </row>
    <row r="148" s="285" customFormat="1" ht="18" customHeight="1" spans="1:9">
      <c r="A148" s="294">
        <v>0</v>
      </c>
      <c r="B148" s="263"/>
      <c r="C148" s="262" t="s">
        <v>1649</v>
      </c>
      <c r="D148" s="262"/>
      <c r="E148" s="263">
        <v>0</v>
      </c>
      <c r="F148" s="263">
        <v>0</v>
      </c>
      <c r="G148" s="297"/>
      <c r="H148" s="297"/>
      <c r="I148" s="297"/>
    </row>
    <row r="149" s="285" customFormat="1" ht="18" customHeight="1" spans="1:9">
      <c r="A149" s="294" t="s">
        <v>574</v>
      </c>
      <c r="B149" s="294"/>
      <c r="C149" s="299" t="s">
        <v>575</v>
      </c>
      <c r="D149" s="299"/>
      <c r="E149" s="300"/>
      <c r="F149" s="301"/>
      <c r="G149" s="302"/>
      <c r="H149" s="302"/>
      <c r="I149" s="302"/>
    </row>
    <row r="150" s="285" customFormat="1" ht="18" customHeight="1" spans="1:9">
      <c r="A150" s="294" t="s">
        <v>1650</v>
      </c>
      <c r="B150" s="263"/>
      <c r="C150" s="295" t="s">
        <v>1597</v>
      </c>
      <c r="D150" s="295"/>
      <c r="E150" s="263"/>
      <c r="F150" s="263"/>
      <c r="G150" s="297"/>
      <c r="H150" s="297"/>
      <c r="I150" s="297"/>
    </row>
    <row r="151" s="285" customFormat="1" ht="18" customHeight="1" spans="1:9">
      <c r="A151" s="294"/>
      <c r="B151" s="263"/>
      <c r="C151" s="262" t="s">
        <v>1637</v>
      </c>
      <c r="D151" s="262"/>
      <c r="E151" s="263">
        <v>0</v>
      </c>
      <c r="F151" s="263">
        <v>0</v>
      </c>
      <c r="G151" s="297"/>
      <c r="H151" s="297"/>
      <c r="I151" s="297"/>
    </row>
    <row r="152" s="285" customFormat="1" ht="18" customHeight="1" spans="1:9">
      <c r="A152" s="294">
        <v>1</v>
      </c>
      <c r="B152" s="263" t="s">
        <v>1615</v>
      </c>
      <c r="C152" s="262" t="s">
        <v>1640</v>
      </c>
      <c r="D152" s="262"/>
      <c r="E152" s="263" t="s">
        <v>29</v>
      </c>
      <c r="F152" s="263">
        <v>4</v>
      </c>
      <c r="G152" s="297"/>
      <c r="H152" s="296"/>
      <c r="I152" s="297"/>
    </row>
    <row r="153" s="285" customFormat="1" ht="18" customHeight="1" spans="1:9">
      <c r="A153" s="294">
        <v>2</v>
      </c>
      <c r="B153" s="263" t="s">
        <v>1344</v>
      </c>
      <c r="C153" s="262" t="s">
        <v>1643</v>
      </c>
      <c r="D153" s="262"/>
      <c r="E153" s="263" t="s">
        <v>29</v>
      </c>
      <c r="F153" s="263">
        <v>2</v>
      </c>
      <c r="G153" s="297"/>
      <c r="H153" s="297"/>
      <c r="I153" s="297"/>
    </row>
    <row r="154" s="285" customFormat="1" ht="18" customHeight="1" spans="1:9">
      <c r="A154" s="294">
        <v>3</v>
      </c>
      <c r="B154" s="263" t="s">
        <v>1298</v>
      </c>
      <c r="C154" s="262" t="s">
        <v>1644</v>
      </c>
      <c r="D154" s="262"/>
      <c r="E154" s="263" t="s">
        <v>29</v>
      </c>
      <c r="F154" s="263">
        <v>2</v>
      </c>
      <c r="G154" s="297"/>
      <c r="H154" s="296"/>
      <c r="I154" s="297"/>
    </row>
    <row r="155" s="285" customFormat="1" ht="18" customHeight="1" spans="1:9">
      <c r="A155" s="294">
        <v>4</v>
      </c>
      <c r="B155" s="263" t="s">
        <v>1645</v>
      </c>
      <c r="C155" s="262" t="s">
        <v>1646</v>
      </c>
      <c r="D155" s="262"/>
      <c r="E155" s="263" t="s">
        <v>29</v>
      </c>
      <c r="F155" s="263">
        <v>2</v>
      </c>
      <c r="G155" s="297"/>
      <c r="H155" s="296"/>
      <c r="I155" s="297"/>
    </row>
    <row r="156" s="285" customFormat="1" ht="30" customHeight="1" spans="1:9">
      <c r="A156" s="294">
        <v>0</v>
      </c>
      <c r="B156" s="263"/>
      <c r="C156" s="262" t="s">
        <v>1647</v>
      </c>
      <c r="D156" s="262"/>
      <c r="E156" s="263">
        <v>0</v>
      </c>
      <c r="F156" s="263">
        <v>4</v>
      </c>
      <c r="G156" s="297"/>
      <c r="H156" s="297"/>
      <c r="I156" s="297"/>
    </row>
    <row r="157" s="285" customFormat="1" ht="18" customHeight="1" spans="1:9">
      <c r="A157" s="294">
        <v>5</v>
      </c>
      <c r="B157" s="263"/>
      <c r="C157" s="262" t="s">
        <v>1611</v>
      </c>
      <c r="D157" s="262"/>
      <c r="E157" s="263" t="s">
        <v>1612</v>
      </c>
      <c r="F157" s="263">
        <v>6</v>
      </c>
      <c r="G157" s="297"/>
      <c r="H157" s="297"/>
      <c r="I157" s="297"/>
    </row>
    <row r="158" s="285" customFormat="1" ht="18" customHeight="1" spans="1:9">
      <c r="A158" s="294">
        <v>6</v>
      </c>
      <c r="B158" s="263"/>
      <c r="C158" s="262" t="s">
        <v>1613</v>
      </c>
      <c r="D158" s="262"/>
      <c r="E158" s="263" t="s">
        <v>1612</v>
      </c>
      <c r="F158" s="263">
        <v>24</v>
      </c>
      <c r="G158" s="297"/>
      <c r="H158" s="297"/>
      <c r="I158" s="297"/>
    </row>
    <row r="159" s="285" customFormat="1" ht="18" customHeight="1" spans="1:9">
      <c r="A159" s="294">
        <v>7</v>
      </c>
      <c r="B159" s="263"/>
      <c r="C159" s="262" t="s">
        <v>1614</v>
      </c>
      <c r="D159" s="262"/>
      <c r="E159" s="263" t="s">
        <v>710</v>
      </c>
      <c r="F159" s="263">
        <v>12</v>
      </c>
      <c r="G159" s="297"/>
      <c r="H159" s="297"/>
      <c r="I159" s="297"/>
    </row>
    <row r="160" s="285" customFormat="1" ht="18" customHeight="1" spans="1:9">
      <c r="A160" s="294">
        <v>8</v>
      </c>
      <c r="B160" s="263" t="s">
        <v>1615</v>
      </c>
      <c r="C160" s="262" t="s">
        <v>1616</v>
      </c>
      <c r="D160" s="262"/>
      <c r="E160" s="263" t="s">
        <v>29</v>
      </c>
      <c r="F160" s="263">
        <v>4</v>
      </c>
      <c r="G160" s="297"/>
      <c r="H160" s="297"/>
      <c r="I160" s="297"/>
    </row>
    <row r="161" s="285" customFormat="1" ht="18" customHeight="1" spans="1:9">
      <c r="A161" s="294">
        <v>0</v>
      </c>
      <c r="B161" s="263"/>
      <c r="C161" s="262" t="s">
        <v>1649</v>
      </c>
      <c r="D161" s="262"/>
      <c r="E161" s="263">
        <v>0</v>
      </c>
      <c r="F161" s="263">
        <v>0</v>
      </c>
      <c r="G161" s="297"/>
      <c r="H161" s="297"/>
      <c r="I161" s="297"/>
    </row>
    <row r="162" s="285" customFormat="1" ht="18" customHeight="1" spans="1:9">
      <c r="A162" s="294" t="s">
        <v>574</v>
      </c>
      <c r="B162" s="294"/>
      <c r="C162" s="299" t="s">
        <v>575</v>
      </c>
      <c r="D162" s="299"/>
      <c r="E162" s="300"/>
      <c r="F162" s="301"/>
      <c r="G162" s="302"/>
      <c r="H162" s="302"/>
      <c r="I162" s="302"/>
    </row>
    <row r="163" s="285" customFormat="1" ht="18" customHeight="1" spans="1:9">
      <c r="A163" s="294" t="s">
        <v>1651</v>
      </c>
      <c r="B163" s="263"/>
      <c r="C163" s="295" t="s">
        <v>299</v>
      </c>
      <c r="D163" s="295"/>
      <c r="E163" s="263"/>
      <c r="F163" s="263"/>
      <c r="G163" s="297"/>
      <c r="H163" s="297"/>
      <c r="I163" s="297"/>
    </row>
    <row r="164" s="285" customFormat="1" ht="18" customHeight="1" spans="1:9">
      <c r="A164" s="294">
        <v>2</v>
      </c>
      <c r="B164" s="263" t="s">
        <v>1615</v>
      </c>
      <c r="C164" s="262" t="s">
        <v>1648</v>
      </c>
      <c r="D164" s="262"/>
      <c r="E164" s="263" t="s">
        <v>29</v>
      </c>
      <c r="F164" s="263">
        <v>4</v>
      </c>
      <c r="G164" s="297"/>
      <c r="H164" s="297"/>
      <c r="I164" s="297"/>
    </row>
    <row r="165" s="285" customFormat="1" ht="18" customHeight="1" spans="1:9">
      <c r="A165" s="294">
        <v>0</v>
      </c>
      <c r="B165" s="263"/>
      <c r="C165" s="262" t="s">
        <v>1649</v>
      </c>
      <c r="D165" s="262"/>
      <c r="E165" s="263">
        <v>0</v>
      </c>
      <c r="F165" s="263">
        <v>0</v>
      </c>
      <c r="G165" s="297"/>
      <c r="H165" s="297"/>
      <c r="I165" s="297"/>
    </row>
    <row r="166" s="285" customFormat="1" ht="18" customHeight="1" spans="1:9">
      <c r="A166" s="294">
        <v>3</v>
      </c>
      <c r="B166" s="263"/>
      <c r="C166" s="262" t="s">
        <v>1611</v>
      </c>
      <c r="D166" s="262"/>
      <c r="E166" s="263" t="s">
        <v>1612</v>
      </c>
      <c r="F166" s="263">
        <v>6</v>
      </c>
      <c r="G166" s="297"/>
      <c r="H166" s="297"/>
      <c r="I166" s="297"/>
    </row>
    <row r="167" s="285" customFormat="1" ht="18" customHeight="1" spans="1:9">
      <c r="A167" s="294">
        <v>4</v>
      </c>
      <c r="B167" s="263"/>
      <c r="C167" s="262" t="s">
        <v>1613</v>
      </c>
      <c r="D167" s="262"/>
      <c r="E167" s="263" t="s">
        <v>1612</v>
      </c>
      <c r="F167" s="263">
        <v>24</v>
      </c>
      <c r="G167" s="297"/>
      <c r="H167" s="297"/>
      <c r="I167" s="297"/>
    </row>
    <row r="168" s="285" customFormat="1" ht="18" customHeight="1" spans="1:9">
      <c r="A168" s="294">
        <v>5</v>
      </c>
      <c r="B168" s="263"/>
      <c r="C168" s="262" t="s">
        <v>1614</v>
      </c>
      <c r="D168" s="262"/>
      <c r="E168" s="263" t="s">
        <v>710</v>
      </c>
      <c r="F168" s="263">
        <v>12</v>
      </c>
      <c r="G168" s="297"/>
      <c r="H168" s="297"/>
      <c r="I168" s="297"/>
    </row>
    <row r="169" s="285" customFormat="1" ht="18" customHeight="1" spans="1:9">
      <c r="A169" s="294" t="s">
        <v>574</v>
      </c>
      <c r="B169" s="294"/>
      <c r="C169" s="299" t="s">
        <v>575</v>
      </c>
      <c r="D169" s="299"/>
      <c r="E169" s="300"/>
      <c r="F169" s="301"/>
      <c r="G169" s="302"/>
      <c r="H169" s="302"/>
      <c r="I169" s="302"/>
    </row>
    <row r="170" s="285" customFormat="1" ht="18" customHeight="1" spans="1:9">
      <c r="A170" s="294" t="s">
        <v>1652</v>
      </c>
      <c r="B170" s="263"/>
      <c r="C170" s="295" t="s">
        <v>1653</v>
      </c>
      <c r="D170" s="295"/>
      <c r="E170" s="263">
        <v>0</v>
      </c>
      <c r="F170" s="263">
        <v>0</v>
      </c>
      <c r="G170" s="297"/>
      <c r="H170" s="297"/>
      <c r="I170" s="297"/>
    </row>
    <row r="171" s="285" customFormat="1" ht="18" customHeight="1" spans="1:9">
      <c r="A171" s="294">
        <v>1</v>
      </c>
      <c r="B171" s="263"/>
      <c r="C171" s="262" t="s">
        <v>1613</v>
      </c>
      <c r="D171" s="262"/>
      <c r="E171" s="263" t="s">
        <v>1612</v>
      </c>
      <c r="F171" s="263">
        <v>4</v>
      </c>
      <c r="G171" s="297"/>
      <c r="H171" s="297"/>
      <c r="I171" s="297"/>
    </row>
    <row r="172" s="285" customFormat="1" ht="18" customHeight="1" spans="1:9">
      <c r="A172" s="294">
        <v>2</v>
      </c>
      <c r="B172" s="263"/>
      <c r="C172" s="262" t="s">
        <v>1614</v>
      </c>
      <c r="D172" s="262"/>
      <c r="E172" s="263" t="s">
        <v>31</v>
      </c>
      <c r="F172" s="263">
        <v>2</v>
      </c>
      <c r="G172" s="297"/>
      <c r="H172" s="297"/>
      <c r="I172" s="297"/>
    </row>
    <row r="173" s="285" customFormat="1" ht="18" customHeight="1" spans="1:9">
      <c r="A173" s="294" t="s">
        <v>574</v>
      </c>
      <c r="B173" s="294"/>
      <c r="C173" s="299" t="s">
        <v>575</v>
      </c>
      <c r="D173" s="299"/>
      <c r="E173" s="300"/>
      <c r="F173" s="301"/>
      <c r="G173" s="302"/>
      <c r="H173" s="302"/>
      <c r="I173" s="302"/>
    </row>
    <row r="174" s="285" customFormat="1" ht="18" customHeight="1" spans="1:9">
      <c r="A174" s="294" t="s">
        <v>1654</v>
      </c>
      <c r="B174" s="263"/>
      <c r="C174" s="295" t="s">
        <v>1655</v>
      </c>
      <c r="D174" s="295"/>
      <c r="E174" s="263">
        <v>0</v>
      </c>
      <c r="F174" s="263">
        <v>0</v>
      </c>
      <c r="G174" s="297"/>
      <c r="H174" s="297"/>
      <c r="I174" s="297"/>
    </row>
    <row r="175" s="285" customFormat="1" ht="18" customHeight="1" spans="1:9">
      <c r="A175" s="294">
        <v>1</v>
      </c>
      <c r="B175" s="263"/>
      <c r="C175" s="262" t="s">
        <v>1613</v>
      </c>
      <c r="D175" s="262"/>
      <c r="E175" s="263" t="s">
        <v>1612</v>
      </c>
      <c r="F175" s="263">
        <v>4</v>
      </c>
      <c r="G175" s="297"/>
      <c r="H175" s="297"/>
      <c r="I175" s="297"/>
    </row>
    <row r="176" s="285" customFormat="1" ht="18" customHeight="1" spans="1:9">
      <c r="A176" s="294">
        <v>2</v>
      </c>
      <c r="B176" s="263"/>
      <c r="C176" s="262" t="s">
        <v>1630</v>
      </c>
      <c r="D176" s="262"/>
      <c r="E176" s="263" t="s">
        <v>31</v>
      </c>
      <c r="F176" s="263">
        <v>30</v>
      </c>
      <c r="G176" s="297"/>
      <c r="H176" s="297"/>
      <c r="I176" s="297"/>
    </row>
    <row r="177" s="285" customFormat="1" ht="18" customHeight="1" spans="1:9">
      <c r="A177" s="294">
        <v>3</v>
      </c>
      <c r="B177" s="263"/>
      <c r="C177" s="262" t="s">
        <v>1631</v>
      </c>
      <c r="D177" s="262"/>
      <c r="E177" s="263" t="s">
        <v>31</v>
      </c>
      <c r="F177" s="263">
        <v>2</v>
      </c>
      <c r="G177" s="297"/>
      <c r="H177" s="297"/>
      <c r="I177" s="297"/>
    </row>
    <row r="178" s="285" customFormat="1" ht="18" customHeight="1" spans="1:9">
      <c r="A178" s="294">
        <v>4</v>
      </c>
      <c r="B178" s="263"/>
      <c r="C178" s="262" t="s">
        <v>1632</v>
      </c>
      <c r="D178" s="262"/>
      <c r="E178" s="263" t="s">
        <v>31</v>
      </c>
      <c r="F178" s="263">
        <v>2</v>
      </c>
      <c r="G178" s="297"/>
      <c r="H178" s="297"/>
      <c r="I178" s="297"/>
    </row>
    <row r="179" s="285" customFormat="1" ht="18" customHeight="1" spans="1:9">
      <c r="A179" s="294">
        <v>5</v>
      </c>
      <c r="B179" s="263"/>
      <c r="C179" s="262" t="s">
        <v>1633</v>
      </c>
      <c r="D179" s="262"/>
      <c r="E179" s="263" t="s">
        <v>31</v>
      </c>
      <c r="F179" s="263">
        <v>15</v>
      </c>
      <c r="G179" s="297"/>
      <c r="H179" s="297"/>
      <c r="I179" s="297"/>
    </row>
    <row r="180" s="285" customFormat="1" ht="18" customHeight="1" spans="1:9">
      <c r="A180" s="294" t="s">
        <v>574</v>
      </c>
      <c r="B180" s="294"/>
      <c r="C180" s="299" t="s">
        <v>575</v>
      </c>
      <c r="D180" s="299"/>
      <c r="E180" s="300"/>
      <c r="F180" s="301"/>
      <c r="G180" s="302"/>
      <c r="H180" s="302"/>
      <c r="I180" s="302"/>
    </row>
    <row r="181" s="285" customFormat="1" ht="18" customHeight="1" spans="1:9">
      <c r="A181" s="294"/>
      <c r="B181" s="294"/>
      <c r="C181" s="310" t="s">
        <v>1170</v>
      </c>
      <c r="D181" s="310"/>
      <c r="E181" s="311"/>
      <c r="F181" s="312"/>
      <c r="G181" s="302"/>
      <c r="H181" s="302"/>
      <c r="I181" s="302"/>
    </row>
    <row r="182" s="285" customFormat="1" ht="15" hidden="1" customHeight="1" spans="1:9">
      <c r="A182" s="294"/>
      <c r="B182" s="294"/>
      <c r="C182" s="300"/>
      <c r="D182" s="300"/>
      <c r="E182" s="300"/>
      <c r="F182" s="302"/>
      <c r="G182" s="302"/>
      <c r="H182" s="302"/>
      <c r="I182" s="302"/>
    </row>
    <row r="183" s="285" customFormat="1" ht="18" hidden="1" customHeight="1" spans="1:9">
      <c r="A183" s="294"/>
      <c r="B183" s="294"/>
      <c r="C183" s="299" t="s">
        <v>1656</v>
      </c>
      <c r="D183" s="299"/>
      <c r="E183" s="300" t="s">
        <v>132</v>
      </c>
      <c r="F183" s="301">
        <v>1230</v>
      </c>
      <c r="G183" s="302"/>
      <c r="H183" s="302"/>
      <c r="I183" s="302"/>
    </row>
    <row r="184" s="285" customFormat="1" ht="18" hidden="1" customHeight="1" spans="1:9">
      <c r="A184" s="294"/>
      <c r="B184" s="294"/>
      <c r="C184" s="299"/>
      <c r="D184" s="299"/>
      <c r="E184" s="300" t="s">
        <v>143</v>
      </c>
      <c r="F184" s="308">
        <v>24.43</v>
      </c>
      <c r="G184" s="302"/>
      <c r="H184" s="302"/>
      <c r="I184" s="302"/>
    </row>
    <row r="185" s="285" customFormat="1" ht="15" hidden="1" customHeight="1" spans="1:9">
      <c r="A185" s="294"/>
      <c r="B185" s="294"/>
      <c r="C185" s="314"/>
      <c r="D185" s="314"/>
      <c r="E185" s="311"/>
      <c r="F185" s="315"/>
      <c r="G185" s="302"/>
      <c r="H185" s="302"/>
      <c r="I185" s="302"/>
    </row>
    <row r="186" s="285" customFormat="1" ht="15" hidden="1" customHeight="1" spans="1:9">
      <c r="A186" s="294"/>
      <c r="B186" s="294"/>
      <c r="C186" s="314"/>
      <c r="D186" s="314"/>
      <c r="E186" s="311"/>
      <c r="F186" s="315"/>
      <c r="G186" s="302"/>
      <c r="H186" s="302"/>
      <c r="I186" s="302"/>
    </row>
    <row r="187" s="285" customFormat="1" ht="15" hidden="1" customHeight="1" spans="1:9">
      <c r="A187" s="294"/>
      <c r="B187" s="294"/>
      <c r="C187" s="314"/>
      <c r="D187" s="314"/>
      <c r="E187" s="311"/>
      <c r="F187" s="315"/>
      <c r="G187" s="302"/>
      <c r="H187" s="302"/>
      <c r="I187" s="302"/>
    </row>
    <row r="188" s="287" customFormat="1" ht="16.5" customHeight="1" spans="1:9">
      <c r="A188" s="316"/>
      <c r="B188" s="317"/>
      <c r="C188" s="317"/>
      <c r="D188" s="317"/>
      <c r="E188" s="317"/>
      <c r="F188" s="317"/>
      <c r="G188" s="317"/>
      <c r="H188" s="317"/>
      <c r="I188" s="317"/>
    </row>
  </sheetData>
  <customSheetViews>
    <customSheetView guid="{6CD32FDE-B892-4416-BE82-8B8C9CF2B414}" showPageBreaks="1" zeroValues="0" hiddenRows="1" hiddenColumns="1">
      <pane ySplit="26" topLeftCell="A28" activePane="bottomLeft" state="frozen"/>
      <selection activeCell="A51" sqref="$A51:$XFD56"/>
      <pageMargins left="0.31496062992126" right="0.31496062992126" top="0.984251968503937" bottom="0.984251968503937" header="0.31496062992126" footer="0.196850393700787"/>
      <printOptions horizontalCentered="1" verticalCentered="1"/>
      <pageSetup paperSize="9" firstPageNumber="8" orientation="landscape" useFirstPageNumber="1"/>
      <headerFooter>
        <oddFooter>&amp;C&amp;9&amp;P&amp;R&amp;9         &amp;11             </oddFooter>
      </headerFooter>
    </customSheetView>
    <customSheetView guid="{6B5C7A8A-1F87-4590-9A44-BF58B2A0157B}" showPageBreaks="1" zeroValues="0" printArea="1">
      <pane ySplit="7" topLeftCell="A150" activePane="bottomLeft" state="frozen"/>
      <selection activeCell="B1" sqref="A1:R288"/>
      <pageMargins left="0.31496062992126" right="0.31496062992126" top="0.984251968503937" bottom="0.984251968503937" header="0.31496062992126" footer="0.196850393700787"/>
      <printOptions horizontalCentered="1" verticalCentered="1"/>
      <pageSetup paperSize="9" firstPageNumber="8" orientation="landscape" useFirstPageNumber="1"/>
      <headerFooter>
        <oddFooter>&amp;C&amp;9&amp;P&amp;R&amp;9         &amp;11             </oddFooter>
      </headerFooter>
    </customSheetView>
    <customSheetView guid="{AD2683A8-8C57-42AC-A595-15EACEB7A384}" showPageBreaks="1" zeroValues="0" printArea="1">
      <pane ySplit="7" topLeftCell="A20" activePane="bottomLeft" state="frozen"/>
      <selection activeCell="I13" sqref="I13"/>
      <pageMargins left="0.31496062992126" right="0.31496062992126" top="0.984251968503937" bottom="0.984251968503937" header="0.31496062992126" footer="0.196850393700787"/>
      <printOptions horizontalCentered="1" verticalCentered="1"/>
      <pageSetup paperSize="9" firstPageNumber="8" orientation="landscape" useFirstPageNumber="1"/>
      <headerFooter>
        <oddFooter>&amp;C&amp;9&amp;P&amp;R&amp;9         &amp;11             </oddFooter>
      </headerFooter>
    </customSheetView>
  </customSheetViews>
  <mergeCells count="10">
    <mergeCell ref="A2:I2"/>
    <mergeCell ref="A3:E3"/>
    <mergeCell ref="G4:H4"/>
    <mergeCell ref="A4:A5"/>
    <mergeCell ref="B4:B5"/>
    <mergeCell ref="C4:C5"/>
    <mergeCell ref="D4:D5"/>
    <mergeCell ref="E4:E5"/>
    <mergeCell ref="F4:F5"/>
    <mergeCell ref="I4:I5"/>
  </mergeCells>
  <printOptions horizontalCentered="1"/>
  <pageMargins left="0.118110236220472" right="0.118110236220472" top="0.78740157480315" bottom="0.393700787401575" header="0.31496062992126" footer="0.196850393700787"/>
  <pageSetup paperSize="9" firstPageNumber="8" orientation="landscape" useFirstPageNumber="1"/>
  <headerFooter>
    <oddFooter>&amp;C&amp;9&amp;P&amp;R&amp;9         &amp;11             </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tabColor rgb="FFFFFF00"/>
  </sheetPr>
  <dimension ref="A1:IH81"/>
  <sheetViews>
    <sheetView showZeros="0" view="pageBreakPreview" zoomScaleNormal="100" workbookViewId="0">
      <selection activeCell="L20" sqref="L20"/>
    </sheetView>
  </sheetViews>
  <sheetFormatPr defaultColWidth="9" defaultRowHeight="13.5"/>
  <cols>
    <col min="1" max="1" width="4.13333333333333" customWidth="1"/>
    <col min="2" max="2" width="7.75" style="241" customWidth="1"/>
    <col min="3" max="3" width="29.3833333333333" customWidth="1"/>
    <col min="4" max="4" width="28.25" customWidth="1"/>
    <col min="5" max="5" width="8.25" style="242" customWidth="1"/>
    <col min="6" max="8" width="10.6333333333333" customWidth="1"/>
    <col min="240" max="240" width="5.25" customWidth="1"/>
    <col min="242" max="242" width="21.3833333333333" customWidth="1"/>
    <col min="244" max="244" width="8.5" customWidth="1"/>
    <col min="496" max="496" width="5.25" customWidth="1"/>
    <col min="498" max="498" width="21.3833333333333" customWidth="1"/>
    <col min="500" max="500" width="8.5" customWidth="1"/>
    <col min="752" max="752" width="5.25" customWidth="1"/>
    <col min="754" max="754" width="21.3833333333333" customWidth="1"/>
    <col min="756" max="756" width="8.5" customWidth="1"/>
    <col min="1008" max="1008" width="5.25" customWidth="1"/>
    <col min="1010" max="1010" width="21.3833333333333" customWidth="1"/>
    <col min="1012" max="1012" width="8.5" customWidth="1"/>
    <col min="1264" max="1264" width="5.25" customWidth="1"/>
    <col min="1266" max="1266" width="21.3833333333333" customWidth="1"/>
    <col min="1268" max="1268" width="8.5" customWidth="1"/>
    <col min="1520" max="1520" width="5.25" customWidth="1"/>
    <col min="1522" max="1522" width="21.3833333333333" customWidth="1"/>
    <col min="1524" max="1524" width="8.5" customWidth="1"/>
    <col min="1776" max="1776" width="5.25" customWidth="1"/>
    <col min="1778" max="1778" width="21.3833333333333" customWidth="1"/>
    <col min="1780" max="1780" width="8.5" customWidth="1"/>
    <col min="2032" max="2032" width="5.25" customWidth="1"/>
    <col min="2034" max="2034" width="21.3833333333333" customWidth="1"/>
    <col min="2036" max="2036" width="8.5" customWidth="1"/>
    <col min="2288" max="2288" width="5.25" customWidth="1"/>
    <col min="2290" max="2290" width="21.3833333333333" customWidth="1"/>
    <col min="2292" max="2292" width="8.5" customWidth="1"/>
    <col min="2544" max="2544" width="5.25" customWidth="1"/>
    <col min="2546" max="2546" width="21.3833333333333" customWidth="1"/>
    <col min="2548" max="2548" width="8.5" customWidth="1"/>
    <col min="2800" max="2800" width="5.25" customWidth="1"/>
    <col min="2802" max="2802" width="21.3833333333333" customWidth="1"/>
    <col min="2804" max="2804" width="8.5" customWidth="1"/>
    <col min="3056" max="3056" width="5.25" customWidth="1"/>
    <col min="3058" max="3058" width="21.3833333333333" customWidth="1"/>
    <col min="3060" max="3060" width="8.5" customWidth="1"/>
    <col min="3312" max="3312" width="5.25" customWidth="1"/>
    <col min="3314" max="3314" width="21.3833333333333" customWidth="1"/>
    <col min="3316" max="3316" width="8.5" customWidth="1"/>
    <col min="3568" max="3568" width="5.25" customWidth="1"/>
    <col min="3570" max="3570" width="21.3833333333333" customWidth="1"/>
    <col min="3572" max="3572" width="8.5" customWidth="1"/>
    <col min="3824" max="3824" width="5.25" customWidth="1"/>
    <col min="3826" max="3826" width="21.3833333333333" customWidth="1"/>
    <col min="3828" max="3828" width="8.5" customWidth="1"/>
    <col min="4080" max="4080" width="5.25" customWidth="1"/>
    <col min="4082" max="4082" width="21.3833333333333" customWidth="1"/>
    <col min="4084" max="4084" width="8.5" customWidth="1"/>
    <col min="4336" max="4336" width="5.25" customWidth="1"/>
    <col min="4338" max="4338" width="21.3833333333333" customWidth="1"/>
    <col min="4340" max="4340" width="8.5" customWidth="1"/>
    <col min="4592" max="4592" width="5.25" customWidth="1"/>
    <col min="4594" max="4594" width="21.3833333333333" customWidth="1"/>
    <col min="4596" max="4596" width="8.5" customWidth="1"/>
    <col min="4848" max="4848" width="5.25" customWidth="1"/>
    <col min="4850" max="4850" width="21.3833333333333" customWidth="1"/>
    <col min="4852" max="4852" width="8.5" customWidth="1"/>
    <col min="5104" max="5104" width="5.25" customWidth="1"/>
    <col min="5106" max="5106" width="21.3833333333333" customWidth="1"/>
    <col min="5108" max="5108" width="8.5" customWidth="1"/>
    <col min="5360" max="5360" width="5.25" customWidth="1"/>
    <col min="5362" max="5362" width="21.3833333333333" customWidth="1"/>
    <col min="5364" max="5364" width="8.5" customWidth="1"/>
    <col min="5616" max="5616" width="5.25" customWidth="1"/>
    <col min="5618" max="5618" width="21.3833333333333" customWidth="1"/>
    <col min="5620" max="5620" width="8.5" customWidth="1"/>
    <col min="5872" max="5872" width="5.25" customWidth="1"/>
    <col min="5874" max="5874" width="21.3833333333333" customWidth="1"/>
    <col min="5876" max="5876" width="8.5" customWidth="1"/>
    <col min="6128" max="6128" width="5.25" customWidth="1"/>
    <col min="6130" max="6130" width="21.3833333333333" customWidth="1"/>
    <col min="6132" max="6132" width="8.5" customWidth="1"/>
    <col min="6384" max="6384" width="5.25" customWidth="1"/>
    <col min="6386" max="6386" width="21.3833333333333" customWidth="1"/>
    <col min="6388" max="6388" width="8.5" customWidth="1"/>
    <col min="6640" max="6640" width="5.25" customWidth="1"/>
    <col min="6642" max="6642" width="21.3833333333333" customWidth="1"/>
    <col min="6644" max="6644" width="8.5" customWidth="1"/>
    <col min="6896" max="6896" width="5.25" customWidth="1"/>
    <col min="6898" max="6898" width="21.3833333333333" customWidth="1"/>
    <col min="6900" max="6900" width="8.5" customWidth="1"/>
    <col min="7152" max="7152" width="5.25" customWidth="1"/>
    <col min="7154" max="7154" width="21.3833333333333" customWidth="1"/>
    <col min="7156" max="7156" width="8.5" customWidth="1"/>
    <col min="7408" max="7408" width="5.25" customWidth="1"/>
    <col min="7410" max="7410" width="21.3833333333333" customWidth="1"/>
    <col min="7412" max="7412" width="8.5" customWidth="1"/>
    <col min="7664" max="7664" width="5.25" customWidth="1"/>
    <col min="7666" max="7666" width="21.3833333333333" customWidth="1"/>
    <col min="7668" max="7668" width="8.5" customWidth="1"/>
    <col min="7920" max="7920" width="5.25" customWidth="1"/>
    <col min="7922" max="7922" width="21.3833333333333" customWidth="1"/>
    <col min="7924" max="7924" width="8.5" customWidth="1"/>
    <col min="8176" max="8176" width="5.25" customWidth="1"/>
    <col min="8178" max="8178" width="21.3833333333333" customWidth="1"/>
    <col min="8180" max="8180" width="8.5" customWidth="1"/>
    <col min="8432" max="8432" width="5.25" customWidth="1"/>
    <col min="8434" max="8434" width="21.3833333333333" customWidth="1"/>
    <col min="8436" max="8436" width="8.5" customWidth="1"/>
    <col min="8688" max="8688" width="5.25" customWidth="1"/>
    <col min="8690" max="8690" width="21.3833333333333" customWidth="1"/>
    <col min="8692" max="8692" width="8.5" customWidth="1"/>
    <col min="8944" max="8944" width="5.25" customWidth="1"/>
    <col min="8946" max="8946" width="21.3833333333333" customWidth="1"/>
    <col min="8948" max="8948" width="8.5" customWidth="1"/>
    <col min="9200" max="9200" width="5.25" customWidth="1"/>
    <col min="9202" max="9202" width="21.3833333333333" customWidth="1"/>
    <col min="9204" max="9204" width="8.5" customWidth="1"/>
    <col min="9456" max="9456" width="5.25" customWidth="1"/>
    <col min="9458" max="9458" width="21.3833333333333" customWidth="1"/>
    <col min="9460" max="9460" width="8.5" customWidth="1"/>
    <col min="9712" max="9712" width="5.25" customWidth="1"/>
    <col min="9714" max="9714" width="21.3833333333333" customWidth="1"/>
    <col min="9716" max="9716" width="8.5" customWidth="1"/>
    <col min="9968" max="9968" width="5.25" customWidth="1"/>
    <col min="9970" max="9970" width="21.3833333333333" customWidth="1"/>
    <col min="9972" max="9972" width="8.5" customWidth="1"/>
    <col min="10224" max="10224" width="5.25" customWidth="1"/>
    <col min="10226" max="10226" width="21.3833333333333" customWidth="1"/>
    <col min="10228" max="10228" width="8.5" customWidth="1"/>
    <col min="10480" max="10480" width="5.25" customWidth="1"/>
    <col min="10482" max="10482" width="21.3833333333333" customWidth="1"/>
    <col min="10484" max="10484" width="8.5" customWidth="1"/>
    <col min="10736" max="10736" width="5.25" customWidth="1"/>
    <col min="10738" max="10738" width="21.3833333333333" customWidth="1"/>
    <col min="10740" max="10740" width="8.5" customWidth="1"/>
    <col min="10992" max="10992" width="5.25" customWidth="1"/>
    <col min="10994" max="10994" width="21.3833333333333" customWidth="1"/>
    <col min="10996" max="10996" width="8.5" customWidth="1"/>
    <col min="11248" max="11248" width="5.25" customWidth="1"/>
    <col min="11250" max="11250" width="21.3833333333333" customWidth="1"/>
    <col min="11252" max="11252" width="8.5" customWidth="1"/>
    <col min="11504" max="11504" width="5.25" customWidth="1"/>
    <col min="11506" max="11506" width="21.3833333333333" customWidth="1"/>
    <col min="11508" max="11508" width="8.5" customWidth="1"/>
    <col min="11760" max="11760" width="5.25" customWidth="1"/>
    <col min="11762" max="11762" width="21.3833333333333" customWidth="1"/>
    <col min="11764" max="11764" width="8.5" customWidth="1"/>
    <col min="12016" max="12016" width="5.25" customWidth="1"/>
    <col min="12018" max="12018" width="21.3833333333333" customWidth="1"/>
    <col min="12020" max="12020" width="8.5" customWidth="1"/>
    <col min="12272" max="12272" width="5.25" customWidth="1"/>
    <col min="12274" max="12274" width="21.3833333333333" customWidth="1"/>
    <col min="12276" max="12276" width="8.5" customWidth="1"/>
    <col min="12528" max="12528" width="5.25" customWidth="1"/>
    <col min="12530" max="12530" width="21.3833333333333" customWidth="1"/>
    <col min="12532" max="12532" width="8.5" customWidth="1"/>
    <col min="12784" max="12784" width="5.25" customWidth="1"/>
    <col min="12786" max="12786" width="21.3833333333333" customWidth="1"/>
    <col min="12788" max="12788" width="8.5" customWidth="1"/>
    <col min="13040" max="13040" width="5.25" customWidth="1"/>
    <col min="13042" max="13042" width="21.3833333333333" customWidth="1"/>
    <col min="13044" max="13044" width="8.5" customWidth="1"/>
    <col min="13296" max="13296" width="5.25" customWidth="1"/>
    <col min="13298" max="13298" width="21.3833333333333" customWidth="1"/>
    <col min="13300" max="13300" width="8.5" customWidth="1"/>
    <col min="13552" max="13552" width="5.25" customWidth="1"/>
    <col min="13554" max="13554" width="21.3833333333333" customWidth="1"/>
    <col min="13556" max="13556" width="8.5" customWidth="1"/>
    <col min="13808" max="13808" width="5.25" customWidth="1"/>
    <col min="13810" max="13810" width="21.3833333333333" customWidth="1"/>
    <col min="13812" max="13812" width="8.5" customWidth="1"/>
    <col min="14064" max="14064" width="5.25" customWidth="1"/>
    <col min="14066" max="14066" width="21.3833333333333" customWidth="1"/>
    <col min="14068" max="14068" width="8.5" customWidth="1"/>
    <col min="14320" max="14320" width="5.25" customWidth="1"/>
    <col min="14322" max="14322" width="21.3833333333333" customWidth="1"/>
    <col min="14324" max="14324" width="8.5" customWidth="1"/>
    <col min="14576" max="14576" width="5.25" customWidth="1"/>
    <col min="14578" max="14578" width="21.3833333333333" customWidth="1"/>
    <col min="14580" max="14580" width="8.5" customWidth="1"/>
    <col min="14832" max="14832" width="5.25" customWidth="1"/>
    <col min="14834" max="14834" width="21.3833333333333" customWidth="1"/>
    <col min="14836" max="14836" width="8.5" customWidth="1"/>
    <col min="15088" max="15088" width="5.25" customWidth="1"/>
    <col min="15090" max="15090" width="21.3833333333333" customWidth="1"/>
    <col min="15092" max="15092" width="8.5" customWidth="1"/>
    <col min="15344" max="15344" width="5.25" customWidth="1"/>
    <col min="15346" max="15346" width="21.3833333333333" customWidth="1"/>
    <col min="15348" max="15348" width="8.5" customWidth="1"/>
    <col min="15600" max="15600" width="5.25" customWidth="1"/>
    <col min="15602" max="15602" width="21.3833333333333" customWidth="1"/>
    <col min="15604" max="15604" width="8.5" customWidth="1"/>
    <col min="15856" max="15856" width="5.25" customWidth="1"/>
    <col min="15858" max="15858" width="21.3833333333333" customWidth="1"/>
    <col min="15860" max="15860" width="8.5" customWidth="1"/>
    <col min="16112" max="16112" width="5.25" customWidth="1"/>
    <col min="16114" max="16114" width="21.3833333333333" customWidth="1"/>
    <col min="16116" max="16116" width="8.5" customWidth="1"/>
    <col min="16362" max="16379" width="9" customWidth="1"/>
  </cols>
  <sheetData>
    <row r="1" s="237" customFormat="1" ht="12.75" spans="1:8">
      <c r="A1" s="243"/>
      <c r="B1" s="244"/>
      <c r="F1" s="243"/>
      <c r="G1" s="245"/>
      <c r="H1" s="245"/>
    </row>
    <row r="2" s="238" customFormat="1" ht="17.1" customHeight="1" spans="1:8">
      <c r="A2" s="246" t="s">
        <v>113</v>
      </c>
      <c r="B2" s="246"/>
      <c r="C2" s="246"/>
      <c r="D2" s="246"/>
      <c r="E2" s="246"/>
      <c r="F2" s="246"/>
      <c r="G2" s="246"/>
      <c r="H2" s="246"/>
    </row>
    <row r="3" s="238" customFormat="1" ht="17.1" customHeight="1" spans="1:242">
      <c r="A3" s="247" t="s">
        <v>114</v>
      </c>
      <c r="B3" s="247"/>
      <c r="C3" s="247"/>
      <c r="D3" s="247"/>
      <c r="E3" s="247"/>
      <c r="F3" s="248" t="s">
        <v>115</v>
      </c>
      <c r="G3" s="248"/>
      <c r="H3" s="248"/>
      <c r="I3" s="283"/>
      <c r="J3" s="283"/>
      <c r="K3" s="283"/>
      <c r="L3" s="283"/>
      <c r="M3" s="283"/>
      <c r="N3" s="283"/>
      <c r="O3" s="283"/>
      <c r="P3" s="283"/>
      <c r="Q3" s="283"/>
      <c r="R3" s="283"/>
      <c r="S3" s="283"/>
      <c r="T3" s="283"/>
      <c r="U3" s="283"/>
      <c r="V3" s="28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row>
    <row r="4" s="238" customFormat="1" ht="17.1" customHeight="1" spans="1:8">
      <c r="A4" s="249" t="s">
        <v>8</v>
      </c>
      <c r="B4" s="250" t="s">
        <v>116</v>
      </c>
      <c r="C4" s="249" t="s">
        <v>117</v>
      </c>
      <c r="D4" s="251" t="s">
        <v>118</v>
      </c>
      <c r="E4" s="249" t="s">
        <v>10</v>
      </c>
      <c r="F4" s="252" t="s">
        <v>11</v>
      </c>
      <c r="G4" s="253" t="s">
        <v>119</v>
      </c>
      <c r="H4" s="254"/>
    </row>
    <row r="5" s="238" customFormat="1" ht="17.1" customHeight="1" spans="1:8">
      <c r="A5" s="249"/>
      <c r="B5" s="250"/>
      <c r="C5" s="249"/>
      <c r="D5" s="255"/>
      <c r="E5" s="249"/>
      <c r="F5" s="252"/>
      <c r="G5" s="249" t="s">
        <v>121</v>
      </c>
      <c r="H5" s="256" t="s">
        <v>122</v>
      </c>
    </row>
    <row r="6" s="85" customFormat="1" ht="22.5" customHeight="1" spans="1:8">
      <c r="A6" s="257"/>
      <c r="B6" s="258"/>
      <c r="C6" s="105" t="s">
        <v>1575</v>
      </c>
      <c r="D6" s="257"/>
      <c r="E6" s="259"/>
      <c r="F6" s="260"/>
      <c r="G6" s="261"/>
      <c r="H6" s="261"/>
    </row>
    <row r="7" s="85" customFormat="1" ht="24" customHeight="1" spans="1:8">
      <c r="A7" s="257"/>
      <c r="B7" s="258"/>
      <c r="C7" s="262" t="s">
        <v>1657</v>
      </c>
      <c r="D7" s="263"/>
      <c r="E7" s="263" t="s">
        <v>29</v>
      </c>
      <c r="F7" s="263">
        <v>6</v>
      </c>
      <c r="G7" s="261"/>
      <c r="H7" s="261"/>
    </row>
    <row r="8" s="85" customFormat="1" ht="24" customHeight="1" spans="1:8">
      <c r="A8" s="264"/>
      <c r="B8" s="265"/>
      <c r="C8" s="266" t="s">
        <v>16</v>
      </c>
      <c r="D8" s="267"/>
      <c r="E8" s="267"/>
      <c r="F8" s="268"/>
      <c r="G8" s="269"/>
      <c r="H8" s="269"/>
    </row>
    <row r="9" s="84" customFormat="1" ht="18" customHeight="1" spans="1:8">
      <c r="A9" s="112"/>
      <c r="B9" s="270"/>
      <c r="C9" s="151" t="s">
        <v>1597</v>
      </c>
      <c r="D9" s="112"/>
      <c r="E9" s="112"/>
      <c r="F9" s="271"/>
      <c r="G9" s="179"/>
      <c r="H9" s="179"/>
    </row>
    <row r="10" s="84" customFormat="1" ht="28.5" customHeight="1" spans="1:8">
      <c r="A10" s="112"/>
      <c r="B10" s="270"/>
      <c r="C10" s="262" t="s">
        <v>1657</v>
      </c>
      <c r="D10" s="263"/>
      <c r="E10" s="263" t="s">
        <v>29</v>
      </c>
      <c r="F10" s="263">
        <v>2</v>
      </c>
      <c r="G10" s="179"/>
      <c r="H10" s="179"/>
    </row>
    <row r="11" s="84" customFormat="1" ht="28.5" customHeight="1" spans="1:8">
      <c r="A11" s="112"/>
      <c r="B11" s="270"/>
      <c r="C11" s="272" t="s">
        <v>16</v>
      </c>
      <c r="D11" s="263"/>
      <c r="E11" s="263"/>
      <c r="F11" s="260"/>
      <c r="G11" s="179"/>
      <c r="H11" s="179"/>
    </row>
    <row r="12" s="239" customFormat="1" ht="19.15" customHeight="1" spans="1:8">
      <c r="A12" s="273"/>
      <c r="B12" s="274"/>
      <c r="C12" s="275" t="s">
        <v>16</v>
      </c>
      <c r="D12" s="276"/>
      <c r="E12" s="268"/>
      <c r="F12" s="277"/>
      <c r="G12" s="277"/>
      <c r="H12" s="277"/>
    </row>
    <row r="13" s="240" customFormat="1" ht="19.15" customHeight="1" spans="1:8">
      <c r="A13" s="278"/>
      <c r="B13" s="279"/>
      <c r="C13" s="278"/>
      <c r="D13" s="278"/>
      <c r="E13" s="280"/>
      <c r="F13" s="278"/>
      <c r="G13" s="278"/>
      <c r="H13" s="278"/>
    </row>
    <row r="14" s="240" customFormat="1" ht="11.25" spans="2:5">
      <c r="B14" s="281"/>
      <c r="E14" s="282"/>
    </row>
    <row r="15" s="240" customFormat="1" ht="11.25" spans="2:5">
      <c r="B15" s="281"/>
      <c r="E15" s="282"/>
    </row>
    <row r="16" s="240" customFormat="1" ht="11.25" spans="2:5">
      <c r="B16" s="281"/>
      <c r="E16" s="282"/>
    </row>
    <row r="17" s="240" customFormat="1" ht="11.25" spans="2:5">
      <c r="B17" s="281"/>
      <c r="E17" s="282"/>
    </row>
    <row r="18" s="240" customFormat="1" ht="11.25" spans="2:5">
      <c r="B18" s="281"/>
      <c r="E18" s="282"/>
    </row>
    <row r="19" s="240" customFormat="1" ht="11.25" spans="2:5">
      <c r="B19" s="281"/>
      <c r="E19" s="282"/>
    </row>
    <row r="20" s="240" customFormat="1" ht="11.25" spans="2:5">
      <c r="B20" s="281"/>
      <c r="E20" s="282"/>
    </row>
    <row r="21" s="240" customFormat="1" ht="11.25" spans="2:5">
      <c r="B21" s="281"/>
      <c r="E21" s="282"/>
    </row>
    <row r="22" s="240" customFormat="1" ht="11.25" spans="2:5">
      <c r="B22" s="281"/>
      <c r="E22" s="282"/>
    </row>
    <row r="23" s="240" customFormat="1" ht="11.25" spans="2:5">
      <c r="B23" s="281"/>
      <c r="E23" s="282"/>
    </row>
    <row r="24" s="240" customFormat="1" ht="11.25" spans="2:5">
      <c r="B24" s="281"/>
      <c r="E24" s="282"/>
    </row>
    <row r="25" s="240" customFormat="1" ht="11.25" spans="2:5">
      <c r="B25" s="281"/>
      <c r="E25" s="282"/>
    </row>
    <row r="26" s="240" customFormat="1" ht="11.25" spans="2:5">
      <c r="B26" s="281"/>
      <c r="E26" s="282"/>
    </row>
    <row r="27" s="240" customFormat="1" ht="11.25" spans="2:5">
      <c r="B27" s="281"/>
      <c r="E27" s="282"/>
    </row>
    <row r="28" s="240" customFormat="1" ht="11.25" spans="2:5">
      <c r="B28" s="281"/>
      <c r="E28" s="282"/>
    </row>
    <row r="29" s="240" customFormat="1" ht="11.25" spans="2:5">
      <c r="B29" s="281"/>
      <c r="E29" s="282"/>
    </row>
    <row r="30" s="240" customFormat="1" ht="11.25" spans="2:5">
      <c r="B30" s="281"/>
      <c r="E30" s="282"/>
    </row>
    <row r="31" s="240" customFormat="1" ht="11.25" spans="2:5">
      <c r="B31" s="281"/>
      <c r="E31" s="282"/>
    </row>
    <row r="32" s="240" customFormat="1" ht="11.25" spans="2:5">
      <c r="B32" s="281"/>
      <c r="E32" s="282"/>
    </row>
    <row r="33" s="240" customFormat="1" ht="11.25" spans="2:5">
      <c r="B33" s="281"/>
      <c r="E33" s="282"/>
    </row>
    <row r="34" s="240" customFormat="1" ht="11.25" spans="2:5">
      <c r="B34" s="281"/>
      <c r="E34" s="282"/>
    </row>
    <row r="35" s="240" customFormat="1" ht="11.25" spans="2:5">
      <c r="B35" s="281"/>
      <c r="E35" s="282"/>
    </row>
    <row r="36" s="240" customFormat="1" ht="11.25" spans="2:5">
      <c r="B36" s="281"/>
      <c r="E36" s="282"/>
    </row>
    <row r="37" s="240" customFormat="1" ht="11.25" spans="2:5">
      <c r="B37" s="281"/>
      <c r="E37" s="282"/>
    </row>
    <row r="38" s="240" customFormat="1" ht="11.25" spans="2:5">
      <c r="B38" s="281"/>
      <c r="E38" s="282"/>
    </row>
    <row r="39" s="240" customFormat="1" ht="11.25" spans="2:5">
      <c r="B39" s="281"/>
      <c r="E39" s="282"/>
    </row>
    <row r="40" s="240" customFormat="1" ht="11.25" spans="2:5">
      <c r="B40" s="281"/>
      <c r="E40" s="282"/>
    </row>
    <row r="41" s="240" customFormat="1" ht="11.25" spans="2:5">
      <c r="B41" s="281"/>
      <c r="E41" s="282"/>
    </row>
    <row r="42" s="240" customFormat="1" ht="11.25" spans="2:5">
      <c r="B42" s="281"/>
      <c r="E42" s="282"/>
    </row>
    <row r="43" s="240" customFormat="1" ht="11.25" spans="2:5">
      <c r="B43" s="281"/>
      <c r="E43" s="282"/>
    </row>
    <row r="44" s="240" customFormat="1" ht="11.25" spans="2:5">
      <c r="B44" s="281"/>
      <c r="E44" s="282"/>
    </row>
    <row r="45" s="240" customFormat="1" ht="11.25" spans="2:5">
      <c r="B45" s="281"/>
      <c r="E45" s="282"/>
    </row>
    <row r="46" s="240" customFormat="1" ht="11.25" spans="2:5">
      <c r="B46" s="281"/>
      <c r="E46" s="282"/>
    </row>
    <row r="47" s="240" customFormat="1" ht="11.25" spans="2:5">
      <c r="B47" s="281"/>
      <c r="E47" s="282"/>
    </row>
    <row r="48" s="240" customFormat="1" ht="11.25" spans="2:5">
      <c r="B48" s="281"/>
      <c r="E48" s="282"/>
    </row>
    <row r="49" s="240" customFormat="1" ht="11.25" spans="2:5">
      <c r="B49" s="281"/>
      <c r="E49" s="282"/>
    </row>
    <row r="50" s="240" customFormat="1" ht="11.25" spans="2:5">
      <c r="B50" s="281"/>
      <c r="E50" s="282"/>
    </row>
    <row r="51" s="240" customFormat="1" ht="11.25" spans="2:5">
      <c r="B51" s="281"/>
      <c r="E51" s="282"/>
    </row>
    <row r="52" s="240" customFormat="1" ht="11.25" spans="2:5">
      <c r="B52" s="281"/>
      <c r="E52" s="282"/>
    </row>
    <row r="53" s="240" customFormat="1" ht="11.25" spans="2:5">
      <c r="B53" s="281"/>
      <c r="E53" s="282"/>
    </row>
    <row r="54" s="240" customFormat="1" ht="11.25" spans="2:5">
      <c r="B54" s="281"/>
      <c r="E54" s="282"/>
    </row>
    <row r="55" s="240" customFormat="1" ht="11.25" spans="2:5">
      <c r="B55" s="281"/>
      <c r="E55" s="282"/>
    </row>
    <row r="56" s="240" customFormat="1" ht="11.25" spans="2:5">
      <c r="B56" s="281"/>
      <c r="E56" s="282"/>
    </row>
    <row r="57" s="240" customFormat="1" ht="11.25" spans="2:5">
      <c r="B57" s="281"/>
      <c r="E57" s="282"/>
    </row>
    <row r="58" s="240" customFormat="1" ht="11.25" spans="2:5">
      <c r="B58" s="281"/>
      <c r="E58" s="282"/>
    </row>
    <row r="59" s="240" customFormat="1" ht="11.25" spans="2:5">
      <c r="B59" s="281"/>
      <c r="E59" s="282"/>
    </row>
    <row r="60" s="240" customFormat="1" ht="11.25" spans="2:5">
      <c r="B60" s="281"/>
      <c r="E60" s="282"/>
    </row>
    <row r="61" s="240" customFormat="1" ht="11.25" spans="2:5">
      <c r="B61" s="281"/>
      <c r="E61" s="282"/>
    </row>
    <row r="62" s="240" customFormat="1" ht="11.25" spans="2:5">
      <c r="B62" s="281"/>
      <c r="E62" s="282"/>
    </row>
    <row r="63" s="240" customFormat="1" ht="11.25" spans="2:5">
      <c r="B63" s="281"/>
      <c r="E63" s="282"/>
    </row>
    <row r="64" s="240" customFormat="1" ht="11.25" spans="2:5">
      <c r="B64" s="281"/>
      <c r="E64" s="282"/>
    </row>
    <row r="65" s="240" customFormat="1" ht="11.25" spans="2:5">
      <c r="B65" s="281"/>
      <c r="E65" s="282"/>
    </row>
    <row r="66" s="240" customFormat="1" ht="11.25" spans="2:5">
      <c r="B66" s="281"/>
      <c r="E66" s="282"/>
    </row>
    <row r="67" s="240" customFormat="1" ht="11.25" spans="2:5">
      <c r="B67" s="281"/>
      <c r="E67" s="282"/>
    </row>
    <row r="68" s="240" customFormat="1" ht="11.25" spans="2:5">
      <c r="B68" s="281"/>
      <c r="E68" s="282"/>
    </row>
    <row r="69" s="240" customFormat="1" ht="11.25" spans="2:5">
      <c r="B69" s="281"/>
      <c r="E69" s="282"/>
    </row>
    <row r="70" s="240" customFormat="1" ht="11.25" spans="2:5">
      <c r="B70" s="281"/>
      <c r="E70" s="282"/>
    </row>
    <row r="71" s="240" customFormat="1" ht="11.25" spans="2:5">
      <c r="B71" s="281"/>
      <c r="E71" s="282"/>
    </row>
    <row r="72" s="240" customFormat="1" ht="11.25" spans="2:5">
      <c r="B72" s="281"/>
      <c r="E72" s="282"/>
    </row>
    <row r="73" s="240" customFormat="1" ht="11.25" spans="2:5">
      <c r="B73" s="281"/>
      <c r="E73" s="282"/>
    </row>
    <row r="74" s="240" customFormat="1" ht="11.25" spans="2:5">
      <c r="B74" s="281"/>
      <c r="E74" s="282"/>
    </row>
    <row r="75" s="240" customFormat="1" ht="11.25" spans="2:5">
      <c r="B75" s="281"/>
      <c r="E75" s="282"/>
    </row>
    <row r="76" s="240" customFormat="1" ht="11.25" spans="2:5">
      <c r="B76" s="281"/>
      <c r="E76" s="282"/>
    </row>
    <row r="77" s="240" customFormat="1" ht="11.25" spans="2:5">
      <c r="B77" s="281"/>
      <c r="E77" s="282"/>
    </row>
    <row r="78" s="240" customFormat="1" ht="11.25" spans="2:5">
      <c r="B78" s="281"/>
      <c r="E78" s="282"/>
    </row>
    <row r="79" s="240" customFormat="1" ht="11.25" spans="2:5">
      <c r="B79" s="281"/>
      <c r="E79" s="282"/>
    </row>
    <row r="80" s="240" customFormat="1" ht="11.25" spans="2:5">
      <c r="B80" s="281"/>
      <c r="E80" s="282"/>
    </row>
    <row r="81" s="240" customFormat="1" ht="11.25" spans="2:5">
      <c r="B81" s="281"/>
      <c r="E81" s="282"/>
    </row>
  </sheetData>
  <customSheetViews>
    <customSheetView guid="{6CD32FDE-B892-4416-BE82-8B8C9CF2B414}" showPageBreaks="1" zeroValues="0" printArea="1" view="pageBreakPreview">
      <selection activeCell="C28" sqref="C28"/>
      <pageMargins left="0.196850393700787" right="0.196850393700787" top="0.984251968503937" bottom="0.984251968503937" header="0.31496062992126" footer="0.31496062992126"/>
      <printOptions horizontalCentered="1" verticalCentered="1"/>
      <pageSetup paperSize="9" orientation="landscape"/>
      <headerFooter>
        <oddFooter>&amp;C&amp;9&amp;P</oddFooter>
      </headerFooter>
    </customSheetView>
    <customSheetView guid="{6B5C7A8A-1F87-4590-9A44-BF58B2A0157B}" showPageBreaks="1" zeroValues="0" printArea="1" view="pageBreakPreview">
      <selection activeCell="G23" sqref="G23"/>
      <pageMargins left="0.196850393700787" right="0.196850393700787" top="0.984251968503937" bottom="0.984251968503937" header="0.31496062992126" footer="0.31496062992126"/>
      <printOptions horizontalCentered="1" verticalCentered="1"/>
      <pageSetup paperSize="9" orientation="landscape"/>
      <headerFooter>
        <oddFooter>&amp;C&amp;9&amp;P</oddFooter>
      </headerFooter>
    </customSheetView>
    <customSheetView guid="{AD2683A8-8C57-42AC-A595-15EACEB7A384}" showPageBreaks="1" zeroValues="0" printArea="1" view="pageBreakPreview">
      <selection activeCell="I13" sqref="I13"/>
      <pageMargins left="0.196850393700787" right="0.196850393700787" top="0.984251968503937" bottom="0.984251968503937" header="0.31496062992126" footer="0.31496062992126"/>
      <printOptions horizontalCentered="1" verticalCentered="1"/>
      <pageSetup paperSize="9" orientation="landscape"/>
      <headerFooter>
        <oddFooter>&amp;C&amp;9&amp;P</oddFooter>
      </headerFooter>
    </customSheetView>
  </customSheetViews>
  <mergeCells count="10">
    <mergeCell ref="A2:H2"/>
    <mergeCell ref="A3:E3"/>
    <mergeCell ref="F3:H3"/>
    <mergeCell ref="G4:H4"/>
    <mergeCell ref="A4:A5"/>
    <mergeCell ref="B4:B5"/>
    <mergeCell ref="C4:C5"/>
    <mergeCell ref="D4:D5"/>
    <mergeCell ref="E4:E5"/>
    <mergeCell ref="F4:F5"/>
  </mergeCells>
  <printOptions horizontalCentered="1"/>
  <pageMargins left="0.196850393700787" right="0.196850393700787" top="0.984251968503937" bottom="0.393700787401575" header="0.31496062992126" footer="0.31496062992126"/>
  <pageSetup paperSize="9" orientation="landscape"/>
  <headerFooter>
    <oddFooter>&amp;C&amp;9&amp;P</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dimension ref="A1:AA109"/>
  <sheetViews>
    <sheetView workbookViewId="0">
      <selection activeCell="N19" sqref="N19"/>
    </sheetView>
  </sheetViews>
  <sheetFormatPr defaultColWidth="9" defaultRowHeight="13.5"/>
  <cols>
    <col min="1" max="1" width="7.13333333333333" style="93" customWidth="1"/>
    <col min="2" max="2" width="8.63333333333333" style="84" customWidth="1"/>
    <col min="3" max="3" width="18.75" style="94" customWidth="1"/>
    <col min="4" max="4" width="10.8833333333333" style="93" customWidth="1"/>
    <col min="5" max="5" width="14.6333333333333" style="93" customWidth="1"/>
    <col min="6" max="6" width="10.1333333333333" style="93" customWidth="1"/>
    <col min="7" max="7" width="9.38333333333333" style="93" customWidth="1"/>
    <col min="8" max="8" width="9.5" style="93" customWidth="1"/>
    <col min="9" max="9" width="9.13333333333333" style="93" customWidth="1"/>
    <col min="10" max="10" width="10.8833333333333" style="93" customWidth="1"/>
    <col min="11" max="11" width="8.75" style="93" customWidth="1"/>
    <col min="12" max="12" width="9.75" style="93" customWidth="1"/>
    <col min="13" max="13" width="7.88333333333333" style="95" customWidth="1"/>
    <col min="14" max="14" width="9.63333333333333" style="95" customWidth="1"/>
    <col min="15" max="15" width="11" style="95" customWidth="1"/>
    <col min="16" max="16" width="7.88333333333333" style="95" customWidth="1"/>
    <col min="17" max="18" width="7.88333333333333" style="93" customWidth="1"/>
    <col min="19" max="20" width="7.88333333333333" style="95" customWidth="1"/>
    <col min="21" max="27" width="9" style="93"/>
    <col min="28" max="16384" width="9" style="95"/>
  </cols>
  <sheetData>
    <row r="1" s="84" customFormat="1" ht="15.75" customHeight="1" spans="1:27">
      <c r="A1" s="96"/>
      <c r="C1" s="97"/>
      <c r="D1" s="98"/>
      <c r="E1" s="98"/>
      <c r="F1" s="98"/>
      <c r="G1" s="98"/>
      <c r="H1" s="98"/>
      <c r="I1" s="98"/>
      <c r="J1" s="98"/>
      <c r="K1" s="98"/>
      <c r="L1" s="98"/>
      <c r="Q1" s="98"/>
      <c r="R1" s="98"/>
      <c r="U1" s="98"/>
      <c r="V1" s="98"/>
      <c r="W1" s="98"/>
      <c r="X1" s="98"/>
      <c r="Y1" s="98"/>
      <c r="Z1" s="98"/>
      <c r="AA1" s="98"/>
    </row>
    <row r="2" s="85" customFormat="1" ht="18" customHeight="1" spans="1:27">
      <c r="A2" s="99" t="s">
        <v>440</v>
      </c>
      <c r="B2" s="99"/>
      <c r="C2" s="100"/>
      <c r="D2" s="100"/>
      <c r="E2" s="101" t="s">
        <v>1658</v>
      </c>
      <c r="F2" s="102"/>
      <c r="G2" s="102"/>
      <c r="H2" s="102"/>
      <c r="I2" s="102"/>
      <c r="J2" s="150"/>
      <c r="K2" s="151" t="s">
        <v>1659</v>
      </c>
      <c r="L2" s="151"/>
      <c r="M2" s="151"/>
      <c r="N2" s="151"/>
      <c r="O2" s="151"/>
      <c r="P2" s="152"/>
      <c r="Q2" s="191"/>
      <c r="R2" s="191"/>
      <c r="S2" s="152"/>
      <c r="T2" s="152"/>
      <c r="U2" s="192"/>
      <c r="V2" s="192"/>
      <c r="W2" s="192"/>
      <c r="X2" s="192"/>
      <c r="Y2" s="192"/>
      <c r="Z2" s="192"/>
      <c r="AA2" s="192"/>
    </row>
    <row r="3" s="85" customFormat="1" ht="18" customHeight="1" spans="1:27">
      <c r="A3" s="100"/>
      <c r="B3" s="100"/>
      <c r="C3" s="100"/>
      <c r="D3" s="100"/>
      <c r="E3" s="103"/>
      <c r="F3" s="104"/>
      <c r="G3" s="104"/>
      <c r="H3" s="104"/>
      <c r="I3" s="104"/>
      <c r="J3" s="153"/>
      <c r="K3" s="151" t="s">
        <v>1660</v>
      </c>
      <c r="L3" s="151"/>
      <c r="M3" s="151"/>
      <c r="N3" s="151"/>
      <c r="O3" s="151"/>
      <c r="P3" s="152"/>
      <c r="Q3" s="191"/>
      <c r="R3" s="191"/>
      <c r="S3" s="152"/>
      <c r="T3" s="152"/>
      <c r="U3" s="192"/>
      <c r="V3" s="192"/>
      <c r="W3" s="192"/>
      <c r="X3" s="192"/>
      <c r="Y3" s="192"/>
      <c r="Z3" s="192"/>
      <c r="AA3" s="192"/>
    </row>
    <row r="4" s="85" customFormat="1" ht="18" customHeight="1" spans="1:27">
      <c r="A4" s="100"/>
      <c r="B4" s="100"/>
      <c r="C4" s="100"/>
      <c r="D4" s="100"/>
      <c r="E4" s="105" t="s">
        <v>1661</v>
      </c>
      <c r="F4" s="105"/>
      <c r="G4" s="105"/>
      <c r="H4" s="105"/>
      <c r="I4" s="105"/>
      <c r="J4" s="105"/>
      <c r="K4" s="154" t="s">
        <v>1662</v>
      </c>
      <c r="L4" s="155"/>
      <c r="M4" s="156"/>
      <c r="N4" s="157"/>
      <c r="O4" s="157"/>
      <c r="P4" s="158"/>
      <c r="Q4" s="193"/>
      <c r="R4" s="193"/>
      <c r="S4" s="158"/>
      <c r="T4" s="158"/>
      <c r="U4" s="192"/>
      <c r="V4" s="192"/>
      <c r="W4" s="192"/>
      <c r="X4" s="192"/>
      <c r="Y4" s="192"/>
      <c r="Z4" s="192"/>
      <c r="AA4" s="192"/>
    </row>
    <row r="5" s="85" customFormat="1" ht="18" customHeight="1" spans="1:27">
      <c r="A5" s="100"/>
      <c r="B5" s="100"/>
      <c r="C5" s="100"/>
      <c r="D5" s="100"/>
      <c r="E5" s="105" t="s">
        <v>1663</v>
      </c>
      <c r="F5" s="105"/>
      <c r="G5" s="105"/>
      <c r="H5" s="105"/>
      <c r="I5" s="105"/>
      <c r="J5" s="105"/>
      <c r="K5" s="151" t="s">
        <v>1664</v>
      </c>
      <c r="L5" s="151"/>
      <c r="M5" s="151"/>
      <c r="N5" s="151"/>
      <c r="O5" s="151"/>
      <c r="P5" s="152"/>
      <c r="Q5" s="194"/>
      <c r="R5" s="191"/>
      <c r="S5" s="152"/>
      <c r="T5" s="152"/>
      <c r="U5" s="192"/>
      <c r="V5" s="192"/>
      <c r="W5" s="192"/>
      <c r="X5" s="192"/>
      <c r="Y5" s="192"/>
      <c r="Z5" s="192"/>
      <c r="AA5" s="192"/>
    </row>
    <row r="6" s="84" customFormat="1" ht="17.25" customHeight="1" spans="1:27">
      <c r="A6" s="106" t="s">
        <v>8</v>
      </c>
      <c r="B6" s="107" t="s">
        <v>1665</v>
      </c>
      <c r="C6" s="108" t="s">
        <v>447</v>
      </c>
      <c r="D6" s="109" t="s">
        <v>1666</v>
      </c>
      <c r="E6" s="110" t="s">
        <v>449</v>
      </c>
      <c r="F6" s="110" t="s">
        <v>450</v>
      </c>
      <c r="G6" s="111" t="s">
        <v>451</v>
      </c>
      <c r="H6" s="110" t="s">
        <v>452</v>
      </c>
      <c r="I6" s="109" t="s">
        <v>453</v>
      </c>
      <c r="J6" s="112" t="s">
        <v>16</v>
      </c>
      <c r="K6" s="113" t="s">
        <v>455</v>
      </c>
      <c r="L6" s="159" t="s">
        <v>1667</v>
      </c>
      <c r="M6" s="160" t="s">
        <v>457</v>
      </c>
      <c r="N6" s="161"/>
      <c r="O6" s="161"/>
      <c r="P6" s="162"/>
      <c r="Q6" s="162"/>
      <c r="R6" s="195"/>
      <c r="S6" s="162"/>
      <c r="T6" s="162"/>
      <c r="U6" s="98"/>
      <c r="V6" s="98"/>
      <c r="W6" s="98"/>
      <c r="X6" s="98"/>
      <c r="Y6" s="98"/>
      <c r="Z6" s="98"/>
      <c r="AA6" s="98"/>
    </row>
    <row r="7" s="84" customFormat="1" ht="22.5" customHeight="1" spans="1:27">
      <c r="A7" s="112"/>
      <c r="B7" s="113"/>
      <c r="C7" s="106"/>
      <c r="D7" s="113"/>
      <c r="E7" s="110"/>
      <c r="F7" s="110"/>
      <c r="G7" s="114"/>
      <c r="H7" s="110"/>
      <c r="I7" s="113"/>
      <c r="J7" s="112"/>
      <c r="K7" s="110"/>
      <c r="L7" s="163"/>
      <c r="M7" s="164"/>
      <c r="N7" s="161"/>
      <c r="O7" s="161"/>
      <c r="P7" s="162"/>
      <c r="Q7" s="162"/>
      <c r="R7" s="196">
        <f>SUM(R9:R15)</f>
        <v>13540</v>
      </c>
      <c r="S7" s="162">
        <f>44716</f>
        <v>44716</v>
      </c>
      <c r="T7" s="162"/>
      <c r="U7" s="98"/>
      <c r="V7" s="98"/>
      <c r="W7" s="98"/>
      <c r="X7" s="98"/>
      <c r="Y7" s="98"/>
      <c r="Z7" s="98"/>
      <c r="AA7" s="98"/>
    </row>
    <row r="8" s="84" customFormat="1" ht="18" customHeight="1" spans="1:27">
      <c r="A8" s="112" t="s">
        <v>123</v>
      </c>
      <c r="B8" s="115">
        <v>2000</v>
      </c>
      <c r="C8" s="116" t="s">
        <v>1668</v>
      </c>
      <c r="D8" s="117" t="s">
        <v>1669</v>
      </c>
      <c r="E8" s="118">
        <f t="shared" ref="E8:K8" si="0">E9+E48++E56+E88</f>
        <v>47657.39</v>
      </c>
      <c r="F8" s="118">
        <f t="shared" si="0"/>
        <v>12447.85</v>
      </c>
      <c r="G8" s="118">
        <f t="shared" si="0"/>
        <v>8615.44</v>
      </c>
      <c r="H8" s="118">
        <f t="shared" si="0"/>
        <v>7760.81</v>
      </c>
      <c r="I8" s="118">
        <f t="shared" si="0"/>
        <v>0</v>
      </c>
      <c r="J8" s="118">
        <f t="shared" si="0"/>
        <v>76481.49</v>
      </c>
      <c r="K8" s="118">
        <f t="shared" si="0"/>
        <v>1428.85</v>
      </c>
      <c r="L8" s="163"/>
      <c r="M8" s="164"/>
      <c r="N8" s="115">
        <f>[11]丙烯腈工程费!J8</f>
        <v>80053.1866124364</v>
      </c>
      <c r="O8" s="165">
        <f>J8-N8</f>
        <v>-3571.7</v>
      </c>
      <c r="P8" s="162"/>
      <c r="Q8" s="162"/>
      <c r="R8" s="162"/>
      <c r="S8" s="162"/>
      <c r="T8" s="162"/>
      <c r="U8" s="197"/>
      <c r="V8" s="98"/>
      <c r="W8" s="98"/>
      <c r="X8" s="98"/>
      <c r="Y8" s="98"/>
      <c r="Z8" s="98"/>
      <c r="AA8" s="98"/>
    </row>
    <row r="9" s="86" customFormat="1" ht="18" customHeight="1" spans="1:27">
      <c r="A9" s="119" t="s">
        <v>27</v>
      </c>
      <c r="B9" s="115"/>
      <c r="C9" s="116" t="s">
        <v>125</v>
      </c>
      <c r="D9" s="120"/>
      <c r="E9" s="121">
        <f t="shared" ref="E9:L9" si="1">E11+E14+E21+E30+E31+E32+E35+E37+E39+E44+E45+E46+E47</f>
        <v>36527.84</v>
      </c>
      <c r="F9" s="121">
        <f t="shared" si="1"/>
        <v>8993.41</v>
      </c>
      <c r="G9" s="121">
        <f t="shared" si="1"/>
        <v>6782.59</v>
      </c>
      <c r="H9" s="121">
        <f t="shared" si="1"/>
        <v>6354.2</v>
      </c>
      <c r="I9" s="121">
        <f t="shared" si="1"/>
        <v>0</v>
      </c>
      <c r="J9" s="121">
        <f t="shared" si="1"/>
        <v>58658.04</v>
      </c>
      <c r="K9" s="121">
        <f t="shared" si="1"/>
        <v>1094.07</v>
      </c>
      <c r="L9" s="121">
        <f t="shared" si="1"/>
        <v>99.99</v>
      </c>
      <c r="M9" s="166"/>
      <c r="N9" s="115">
        <f>[11]丙烯腈工程费!J9</f>
        <v>61588.5961613935</v>
      </c>
      <c r="O9" s="121">
        <f>O11+O14+O21+O30+O31+O32+O35+O37+O39+O44+O45+O46+O47</f>
        <v>-2930.56</v>
      </c>
      <c r="P9" s="167"/>
      <c r="Q9" s="198">
        <f>44716*(13/10.6)^0.74</f>
        <v>52006.1</v>
      </c>
      <c r="R9" s="199">
        <f>Q9-44716</f>
        <v>7290</v>
      </c>
      <c r="S9" s="167"/>
      <c r="T9" s="167"/>
      <c r="U9" s="200" t="s">
        <v>1670</v>
      </c>
      <c r="V9" s="200" t="s">
        <v>1671</v>
      </c>
      <c r="W9" s="200" t="s">
        <v>1672</v>
      </c>
      <c r="X9" s="200"/>
      <c r="Y9" s="200"/>
      <c r="Z9" s="200"/>
      <c r="AA9" s="200"/>
    </row>
    <row r="10" s="84" customFormat="1" ht="18" customHeight="1" spans="1:27">
      <c r="A10" s="112"/>
      <c r="B10" s="122"/>
      <c r="C10" s="123" t="s">
        <v>1667</v>
      </c>
      <c r="D10" s="113"/>
      <c r="E10" s="118">
        <f>E9/$J$9*100</f>
        <v>62.27</v>
      </c>
      <c r="F10" s="118">
        <f>F9/$J$9*100</f>
        <v>15.33</v>
      </c>
      <c r="G10" s="118">
        <f>G9/$J$9*100</f>
        <v>11.56</v>
      </c>
      <c r="H10" s="118">
        <f>H9/$J$9*100</f>
        <v>10.83</v>
      </c>
      <c r="I10" s="118">
        <f>I9/$J$9*100</f>
        <v>0</v>
      </c>
      <c r="J10" s="118">
        <f>SUM(E10:I10)</f>
        <v>99.99</v>
      </c>
      <c r="K10" s="118"/>
      <c r="L10" s="168"/>
      <c r="M10" s="169"/>
      <c r="N10" s="115">
        <f>[11]丙烯腈工程费!J10</f>
        <v>100</v>
      </c>
      <c r="O10" s="165">
        <f t="shared" ref="O10:O73" si="2">J10-N10</f>
        <v>-0.01</v>
      </c>
      <c r="P10" s="170"/>
      <c r="Q10" s="201">
        <f>44716/10.6*13</f>
        <v>54840.4</v>
      </c>
      <c r="R10" s="179">
        <f>1400</f>
        <v>1400</v>
      </c>
      <c r="S10" s="170"/>
      <c r="T10" s="170"/>
      <c r="U10" s="98">
        <v>41147</v>
      </c>
      <c r="V10" s="98">
        <v>47405</v>
      </c>
      <c r="W10" s="98">
        <f>-2852</f>
        <v>-2852</v>
      </c>
      <c r="X10" s="98">
        <f>SUM(V10:W10)</f>
        <v>44553</v>
      </c>
      <c r="Y10" s="98">
        <f>X10+U10</f>
        <v>85700</v>
      </c>
      <c r="Z10" s="98">
        <f>Y10/2</f>
        <v>42850</v>
      </c>
      <c r="AA10" s="98">
        <f>Z10*1.3</f>
        <v>55705</v>
      </c>
    </row>
    <row r="11" s="84" customFormat="1" ht="18" customHeight="1" spans="1:27">
      <c r="A11" s="124">
        <v>1.1</v>
      </c>
      <c r="B11" s="124"/>
      <c r="C11" s="125" t="s">
        <v>1673</v>
      </c>
      <c r="D11" s="124"/>
      <c r="E11" s="126">
        <v>0</v>
      </c>
      <c r="F11" s="126">
        <v>0</v>
      </c>
      <c r="G11" s="126">
        <v>0</v>
      </c>
      <c r="H11" s="126">
        <f>SUM(H12:H13)</f>
        <v>6354.2</v>
      </c>
      <c r="I11" s="126">
        <f>SUM(I12:I13)</f>
        <v>0</v>
      </c>
      <c r="J11" s="126">
        <f>SUM(J12:J13)</f>
        <v>6354.2</v>
      </c>
      <c r="K11" s="126"/>
      <c r="L11" s="171">
        <f>J11/$J$9*100</f>
        <v>10.83</v>
      </c>
      <c r="M11" s="134"/>
      <c r="N11" s="115">
        <f>[11]丙烯腈工程费!J11</f>
        <v>6781.62258125</v>
      </c>
      <c r="O11" s="165">
        <f t="shared" si="2"/>
        <v>-427.42</v>
      </c>
      <c r="P11" s="172"/>
      <c r="Q11" s="201"/>
      <c r="R11" s="179">
        <v>1500</v>
      </c>
      <c r="S11" s="172"/>
      <c r="T11" s="172"/>
      <c r="U11" s="197"/>
      <c r="V11" s="98"/>
      <c r="W11" s="98"/>
      <c r="X11" s="98"/>
      <c r="Y11" s="98"/>
      <c r="Z11" s="98"/>
      <c r="AA11" s="98"/>
    </row>
    <row r="12" s="87" customFormat="1" ht="18" customHeight="1" spans="1:27">
      <c r="A12" s="127"/>
      <c r="B12" s="127"/>
      <c r="C12" s="128" t="s">
        <v>1673</v>
      </c>
      <c r="D12" s="127"/>
      <c r="E12" s="129"/>
      <c r="F12" s="129"/>
      <c r="G12" s="129"/>
      <c r="H12" s="129">
        <f>[12]丙烯腈土建!I38/10000-H13</f>
        <v>5094.91</v>
      </c>
      <c r="I12" s="129"/>
      <c r="J12" s="173">
        <f>SUM(E12:I12)</f>
        <v>5094.91</v>
      </c>
      <c r="K12" s="129"/>
      <c r="L12" s="174"/>
      <c r="M12" s="175"/>
      <c r="N12" s="176">
        <f>[11]丙烯腈工程费!J12</f>
        <v>5425.298065</v>
      </c>
      <c r="O12" s="177">
        <f t="shared" si="2"/>
        <v>-330.39</v>
      </c>
      <c r="P12" s="178"/>
      <c r="Q12" s="202">
        <f>Q10-Q9</f>
        <v>2834.3</v>
      </c>
      <c r="R12" s="181">
        <v>1300</v>
      </c>
      <c r="S12" s="178"/>
      <c r="T12" s="178"/>
      <c r="U12" s="203"/>
      <c r="V12" s="203"/>
      <c r="W12" s="203"/>
      <c r="X12" s="203"/>
      <c r="Y12" s="203"/>
      <c r="Z12" s="203"/>
      <c r="AA12" s="203"/>
    </row>
    <row r="13" s="87" customFormat="1" ht="18" customHeight="1" spans="1:27">
      <c r="A13" s="127"/>
      <c r="B13" s="127"/>
      <c r="C13" s="128" t="s">
        <v>1674</v>
      </c>
      <c r="D13" s="127"/>
      <c r="E13" s="129"/>
      <c r="F13" s="129"/>
      <c r="G13" s="129"/>
      <c r="H13" s="129">
        <f>([12]丙烯腈土建!I13+[12]丙烯腈土建!I17+[12]丙烯腈土建!I21+[12]丙烯腈土建!I26+[12]丙烯腈土建!I31+[12]丙烯腈土建!I34+[12]丙烯腈土建!I37)/10000</f>
        <v>1259.29</v>
      </c>
      <c r="I13" s="129"/>
      <c r="J13" s="173">
        <f>SUM(E13:I13)</f>
        <v>1259.29</v>
      </c>
      <c r="K13" s="129"/>
      <c r="L13" s="174"/>
      <c r="M13" s="175"/>
      <c r="N13" s="176">
        <f>[11]丙烯腈工程费!J13</f>
        <v>1356.32451625</v>
      </c>
      <c r="O13" s="177">
        <f t="shared" si="2"/>
        <v>-97.03</v>
      </c>
      <c r="P13" s="178"/>
      <c r="Q13" s="204"/>
      <c r="R13" s="181">
        <v>350</v>
      </c>
      <c r="S13" s="178"/>
      <c r="T13" s="178"/>
      <c r="U13" s="203"/>
      <c r="V13" s="203"/>
      <c r="W13" s="203"/>
      <c r="X13" s="203"/>
      <c r="Y13" s="203"/>
      <c r="Z13" s="203"/>
      <c r="AA13" s="203"/>
    </row>
    <row r="14" s="84" customFormat="1" ht="18" customHeight="1" spans="1:27">
      <c r="A14" s="124">
        <v>1.2</v>
      </c>
      <c r="B14" s="124"/>
      <c r="C14" s="125" t="s">
        <v>458</v>
      </c>
      <c r="D14" s="124"/>
      <c r="E14" s="126">
        <f t="shared" ref="E14:J14" si="3">SUM(E15:E20)</f>
        <v>11464.07</v>
      </c>
      <c r="F14" s="126">
        <f t="shared" si="3"/>
        <v>449.84</v>
      </c>
      <c r="G14" s="126">
        <f t="shared" si="3"/>
        <v>1765.22</v>
      </c>
      <c r="H14" s="126">
        <f t="shared" si="3"/>
        <v>0</v>
      </c>
      <c r="I14" s="126">
        <f t="shared" si="3"/>
        <v>0</v>
      </c>
      <c r="J14" s="126">
        <f t="shared" si="3"/>
        <v>13679.13</v>
      </c>
      <c r="K14" s="126"/>
      <c r="L14" s="168">
        <f>J14/$J$9*100</f>
        <v>23.32</v>
      </c>
      <c r="M14" s="134"/>
      <c r="N14" s="115">
        <f>[11]丙烯腈工程费!J14</f>
        <v>13645.0801970175</v>
      </c>
      <c r="O14" s="165">
        <f t="shared" si="2"/>
        <v>34.05</v>
      </c>
      <c r="P14" s="172"/>
      <c r="Q14" s="170"/>
      <c r="R14" s="179">
        <v>750</v>
      </c>
      <c r="S14" s="172"/>
      <c r="T14" s="172"/>
      <c r="U14" s="98"/>
      <c r="V14" s="98"/>
      <c r="W14" s="98"/>
      <c r="X14" s="98"/>
      <c r="Y14" s="98"/>
      <c r="Z14" s="98"/>
      <c r="AA14" s="98"/>
    </row>
    <row r="15" s="84" customFormat="1" ht="18" customHeight="1" spans="1:27">
      <c r="A15" s="124"/>
      <c r="B15" s="124"/>
      <c r="C15" s="130" t="s">
        <v>474</v>
      </c>
      <c r="D15" s="124" t="str">
        <f>[12]丙烯腈工艺设备!E12&amp;[12]丙烯腈工艺设备!D12&amp;[12]丙烯腈工艺设备!H12&amp;[12]丙烯腈工艺设备!$D$21</f>
        <v>11台689吨</v>
      </c>
      <c r="E15" s="126">
        <f>[12]丙烯腈工艺设备!N12/10000</f>
        <v>3110.8</v>
      </c>
      <c r="F15" s="126">
        <f>[12]丙烯腈工艺设备!O12/10000</f>
        <v>89.36</v>
      </c>
      <c r="G15" s="126">
        <f>[12]丙烯腈工艺设备!P12/10000</f>
        <v>629.79</v>
      </c>
      <c r="H15" s="126"/>
      <c r="I15" s="126"/>
      <c r="J15" s="118">
        <f t="shared" ref="J15:J20" si="4">SUM(E15:I15)</f>
        <v>3829.95</v>
      </c>
      <c r="K15" s="126"/>
      <c r="L15" s="168"/>
      <c r="M15" s="134"/>
      <c r="N15" s="115">
        <f>[11]丙烯腈工程费!J15</f>
        <v>3829.95025990248</v>
      </c>
      <c r="O15" s="165">
        <f t="shared" si="2"/>
        <v>0</v>
      </c>
      <c r="P15" s="172"/>
      <c r="Q15" s="170">
        <f>Q12/2</f>
        <v>1417.15</v>
      </c>
      <c r="R15" s="179">
        <v>950</v>
      </c>
      <c r="S15" s="172"/>
      <c r="T15" s="172"/>
      <c r="U15" s="98"/>
      <c r="V15" s="98"/>
      <c r="W15" s="98"/>
      <c r="X15" s="98"/>
      <c r="Y15" s="98"/>
      <c r="Z15" s="98"/>
      <c r="AA15" s="98"/>
    </row>
    <row r="16" s="84" customFormat="1" ht="18" customHeight="1" spans="1:27">
      <c r="A16" s="124"/>
      <c r="B16" s="124"/>
      <c r="C16" s="130" t="s">
        <v>459</v>
      </c>
      <c r="D16" s="124" t="str">
        <f>[12]丙烯腈工艺设备!E13&amp;[12]丙烯腈工艺设备!D13&amp;[12]丙烯腈工艺设备!H13&amp;[12]丙烯腈工艺设备!$D$21</f>
        <v>1台580吨</v>
      </c>
      <c r="E16" s="126">
        <f>[12]丙烯腈工艺设备!N13/10000</f>
        <v>2349.4</v>
      </c>
      <c r="F16" s="126">
        <f>[12]丙烯腈工艺设备!O13/10000</f>
        <v>97.48</v>
      </c>
      <c r="G16" s="126">
        <f>[12]丙烯腈工艺设备!P13/10000</f>
        <v>564.07</v>
      </c>
      <c r="H16" s="126"/>
      <c r="I16" s="126"/>
      <c r="J16" s="118">
        <f t="shared" si="4"/>
        <v>3010.95</v>
      </c>
      <c r="K16" s="126"/>
      <c r="L16" s="168"/>
      <c r="M16" s="134"/>
      <c r="N16" s="115">
        <f>[11]丙烯腈工程费!J16</f>
        <v>3386.03893404794</v>
      </c>
      <c r="O16" s="165">
        <f t="shared" si="2"/>
        <v>-375.09</v>
      </c>
      <c r="P16" s="172"/>
      <c r="Q16" s="170"/>
      <c r="R16" s="179">
        <f>SUM(R10:R14)</f>
        <v>5300</v>
      </c>
      <c r="S16" s="172"/>
      <c r="T16" s="172"/>
      <c r="U16" s="98"/>
      <c r="V16" s="98"/>
      <c r="W16" s="98"/>
      <c r="X16" s="98"/>
      <c r="Y16" s="98"/>
      <c r="Z16" s="98"/>
      <c r="AA16" s="98"/>
    </row>
    <row r="17" s="84" customFormat="1" ht="18" customHeight="1" spans="1:27">
      <c r="A17" s="124"/>
      <c r="B17" s="124"/>
      <c r="C17" s="130" t="s">
        <v>475</v>
      </c>
      <c r="D17" s="124" t="str">
        <f>[12]丙烯腈工艺设备!E14&amp;[12]丙烯腈工艺设备!D14&amp;[12]丙烯腈工艺设备!H14&amp;[12]丙烯腈工艺设备!$D$21</f>
        <v>37台429.25吨</v>
      </c>
      <c r="E17" s="126">
        <f>[12]丙烯腈工艺设备!N14/10000</f>
        <v>1065.29</v>
      </c>
      <c r="F17" s="126">
        <f>[12]丙烯腈工艺设备!O14/10000</f>
        <v>30.13</v>
      </c>
      <c r="G17" s="126">
        <f>[12]丙烯腈工艺设备!P14/10000</f>
        <v>219.58</v>
      </c>
      <c r="H17" s="126"/>
      <c r="I17" s="126"/>
      <c r="J17" s="118">
        <f t="shared" si="4"/>
        <v>1315</v>
      </c>
      <c r="K17" s="126"/>
      <c r="L17" s="168"/>
      <c r="M17" s="134"/>
      <c r="N17" s="115">
        <f>[11]丙烯腈工程费!J17</f>
        <v>1022.4230698033</v>
      </c>
      <c r="O17" s="165">
        <f t="shared" si="2"/>
        <v>292.58</v>
      </c>
      <c r="P17" s="172"/>
      <c r="Q17" s="170"/>
      <c r="R17" s="170"/>
      <c r="S17" s="172"/>
      <c r="T17" s="172"/>
      <c r="U17" s="98"/>
      <c r="V17" s="98"/>
      <c r="W17" s="98"/>
      <c r="X17" s="98"/>
      <c r="Y17" s="98"/>
      <c r="Z17" s="98"/>
      <c r="AA17" s="98"/>
    </row>
    <row r="18" s="84" customFormat="1" ht="18" customHeight="1" spans="1:27">
      <c r="A18" s="124"/>
      <c r="B18" s="124"/>
      <c r="C18" s="130" t="s">
        <v>476</v>
      </c>
      <c r="D18" s="124" t="str">
        <f>[12]丙烯腈工艺设备!E15&amp;[12]丙烯腈工艺设备!D15&amp;[12]丙烯腈工艺设备!H15&amp;[12]丙烯腈工艺设备!$D$21</f>
        <v>55台926.95吨</v>
      </c>
      <c r="E18" s="126">
        <f>[12]丙烯腈工艺设备!N15/10000</f>
        <v>4613.6</v>
      </c>
      <c r="F18" s="126">
        <f>[12]丙烯腈工艺设备!O15/10000</f>
        <v>11.82</v>
      </c>
      <c r="G18" s="126">
        <f>[12]丙烯腈工艺设备!P15/10000</f>
        <v>50.82</v>
      </c>
      <c r="H18" s="126"/>
      <c r="I18" s="126"/>
      <c r="J18" s="118">
        <f t="shared" si="4"/>
        <v>4676.24</v>
      </c>
      <c r="K18" s="126"/>
      <c r="L18" s="168"/>
      <c r="M18" s="134"/>
      <c r="N18" s="115">
        <f>[11]丙烯腈工程费!J18</f>
        <v>4676.2419675</v>
      </c>
      <c r="O18" s="165">
        <f t="shared" si="2"/>
        <v>0</v>
      </c>
      <c r="P18" s="172"/>
      <c r="Q18" s="170"/>
      <c r="R18" s="170"/>
      <c r="S18" s="172"/>
      <c r="T18" s="172"/>
      <c r="U18" s="98"/>
      <c r="V18" s="98"/>
      <c r="W18" s="98"/>
      <c r="X18" s="98"/>
      <c r="Y18" s="98"/>
      <c r="Z18" s="98"/>
      <c r="AA18" s="98"/>
    </row>
    <row r="19" s="84" customFormat="1" ht="18" customHeight="1" spans="1:27">
      <c r="A19" s="124"/>
      <c r="B19" s="124"/>
      <c r="C19" s="130" t="s">
        <v>1675</v>
      </c>
      <c r="D19" s="124" t="str">
        <f>[12]丙烯腈工艺设备!E16&amp;[12]丙烯腈工艺设备!D16</f>
        <v>35台</v>
      </c>
      <c r="E19" s="126">
        <f>[12]丙烯腈工艺设备!N16/10000</f>
        <v>324.98</v>
      </c>
      <c r="F19" s="126">
        <f>[12]丙烯腈工艺设备!O16/10000</f>
        <v>0</v>
      </c>
      <c r="G19" s="126">
        <f>[12]丙烯腈工艺设备!P16/10000</f>
        <v>21.89</v>
      </c>
      <c r="H19" s="126"/>
      <c r="I19" s="126"/>
      <c r="J19" s="118">
        <f t="shared" si="4"/>
        <v>346.87</v>
      </c>
      <c r="K19" s="126"/>
      <c r="L19" s="168"/>
      <c r="M19" s="134"/>
      <c r="N19" s="115">
        <f>[11]丙烯腈工程费!J19</f>
        <v>230.308860830671</v>
      </c>
      <c r="O19" s="165">
        <f t="shared" si="2"/>
        <v>116.56</v>
      </c>
      <c r="P19" s="172"/>
      <c r="Q19" s="170"/>
      <c r="R19" s="170"/>
      <c r="S19" s="172"/>
      <c r="T19" s="172"/>
      <c r="U19" s="98"/>
      <c r="V19" s="98"/>
      <c r="W19" s="98"/>
      <c r="X19" s="98"/>
      <c r="Y19" s="98"/>
      <c r="Z19" s="98"/>
      <c r="AA19" s="98"/>
    </row>
    <row r="20" s="84" customFormat="1" ht="18" customHeight="1" spans="1:27">
      <c r="A20" s="124"/>
      <c r="B20" s="124"/>
      <c r="C20" s="130" t="s">
        <v>1676</v>
      </c>
      <c r="D20" s="124" t="str">
        <f>[12]丙烯腈工艺设备!E17&amp;[12]丙烯腈工艺设备!D17</f>
        <v>1514.3m3</v>
      </c>
      <c r="E20" s="126">
        <f>[12]丙烯腈工艺设备!N17/10000</f>
        <v>0</v>
      </c>
      <c r="F20" s="126">
        <f>[12]丙烯腈工艺设备!O17/10000</f>
        <v>221.05</v>
      </c>
      <c r="G20" s="126">
        <f>[12]丙烯腈工艺设备!P17/10000</f>
        <v>279.07</v>
      </c>
      <c r="H20" s="126"/>
      <c r="I20" s="126"/>
      <c r="J20" s="118">
        <f t="shared" si="4"/>
        <v>500.12</v>
      </c>
      <c r="K20" s="126"/>
      <c r="L20" s="168"/>
      <c r="M20" s="134"/>
      <c r="N20" s="115">
        <f>[11]丙烯腈工程费!J20</f>
        <v>500.117104933124</v>
      </c>
      <c r="O20" s="165">
        <f t="shared" si="2"/>
        <v>0</v>
      </c>
      <c r="P20" s="172"/>
      <c r="Q20" s="170"/>
      <c r="R20" s="170">
        <f>2879+1600</f>
        <v>4479</v>
      </c>
      <c r="S20" s="172"/>
      <c r="T20" s="172"/>
      <c r="U20" s="98"/>
      <c r="V20" s="98"/>
      <c r="W20" s="98"/>
      <c r="X20" s="98"/>
      <c r="Y20" s="98"/>
      <c r="Z20" s="98"/>
      <c r="AA20" s="98"/>
    </row>
    <row r="21" s="84" customFormat="1" ht="18" customHeight="1" spans="1:27">
      <c r="A21" s="124">
        <v>1.3</v>
      </c>
      <c r="B21" s="124"/>
      <c r="C21" s="125" t="s">
        <v>465</v>
      </c>
      <c r="D21" s="124"/>
      <c r="E21" s="126">
        <f t="shared" ref="E21:K21" si="5">E22+E25</f>
        <v>10989.61</v>
      </c>
      <c r="F21" s="126">
        <f t="shared" si="5"/>
        <v>0</v>
      </c>
      <c r="G21" s="126">
        <f t="shared" si="5"/>
        <v>456.34</v>
      </c>
      <c r="H21" s="126">
        <f t="shared" si="5"/>
        <v>0</v>
      </c>
      <c r="I21" s="126">
        <f t="shared" si="5"/>
        <v>0</v>
      </c>
      <c r="J21" s="126">
        <f t="shared" si="5"/>
        <v>11445.95</v>
      </c>
      <c r="K21" s="126">
        <f t="shared" si="5"/>
        <v>840.17</v>
      </c>
      <c r="L21" s="168">
        <f>J21/$J$9*100</f>
        <v>19.51</v>
      </c>
      <c r="M21" s="134"/>
      <c r="N21" s="115">
        <f>[11]丙烯腈工程费!J21</f>
        <v>11823.4641338966</v>
      </c>
      <c r="O21" s="165">
        <f t="shared" si="2"/>
        <v>-377.51</v>
      </c>
      <c r="P21" s="172"/>
      <c r="Q21" s="170"/>
      <c r="R21" s="170"/>
      <c r="S21" s="172"/>
      <c r="T21" s="172"/>
      <c r="U21" s="98"/>
      <c r="V21" s="98"/>
      <c r="W21" s="98"/>
      <c r="X21" s="98"/>
      <c r="Y21" s="98"/>
      <c r="Z21" s="98"/>
      <c r="AA21" s="98"/>
    </row>
    <row r="22" s="87" customFormat="1" ht="20.25" customHeight="1" spans="1:27">
      <c r="A22" s="127" t="s">
        <v>1677</v>
      </c>
      <c r="B22" s="127"/>
      <c r="C22" s="128" t="s">
        <v>1678</v>
      </c>
      <c r="D22" s="127"/>
      <c r="E22" s="129">
        <f t="shared" ref="E22:K22" si="6">SUM(E23:E24)</f>
        <v>6802.54</v>
      </c>
      <c r="F22" s="129">
        <f t="shared" si="6"/>
        <v>0</v>
      </c>
      <c r="G22" s="129">
        <f t="shared" si="6"/>
        <v>204.08</v>
      </c>
      <c r="H22" s="129">
        <f t="shared" si="6"/>
        <v>0</v>
      </c>
      <c r="I22" s="129">
        <f t="shared" si="6"/>
        <v>0</v>
      </c>
      <c r="J22" s="129">
        <f t="shared" si="6"/>
        <v>7006.62</v>
      </c>
      <c r="K22" s="129">
        <f t="shared" si="6"/>
        <v>840.17</v>
      </c>
      <c r="L22" s="174"/>
      <c r="M22" s="175"/>
      <c r="N22" s="176">
        <f>[11]丙烯腈工程费!J22</f>
        <v>7466.63045747501</v>
      </c>
      <c r="O22" s="177">
        <f t="shared" si="2"/>
        <v>-460.01</v>
      </c>
      <c r="P22" s="178"/>
      <c r="Q22" s="204"/>
      <c r="R22" s="204"/>
      <c r="S22" s="178"/>
      <c r="T22" s="178"/>
      <c r="U22" s="203"/>
      <c r="V22" s="203"/>
      <c r="W22" s="203"/>
      <c r="X22" s="203"/>
      <c r="Y22" s="203"/>
      <c r="Z22" s="203"/>
      <c r="AA22" s="203"/>
    </row>
    <row r="23" s="84" customFormat="1" ht="21" customHeight="1" spans="1:27">
      <c r="A23" s="124"/>
      <c r="B23" s="124"/>
      <c r="C23" s="125" t="s">
        <v>1679</v>
      </c>
      <c r="D23" s="124" t="str">
        <f>[12]引进设备!D29&amp;[12]引进设备!C29</f>
        <v>1套</v>
      </c>
      <c r="E23" s="126">
        <f>[12]引进设备!Q29</f>
        <v>4047.59</v>
      </c>
      <c r="F23" s="126"/>
      <c r="G23" s="126">
        <f>E23*0.03</f>
        <v>121.43</v>
      </c>
      <c r="H23" s="126"/>
      <c r="I23" s="126"/>
      <c r="J23" s="118">
        <f>SUM(E23:I23)</f>
        <v>4169.02</v>
      </c>
      <c r="K23" s="131">
        <f>[12]引进设备!I29</f>
        <v>499.91</v>
      </c>
      <c r="L23" s="168"/>
      <c r="M23" s="134"/>
      <c r="N23" s="115">
        <f>[11]丙烯腈工程费!J23</f>
        <v>4587.26370116732</v>
      </c>
      <c r="O23" s="165">
        <f t="shared" si="2"/>
        <v>-418.24</v>
      </c>
      <c r="P23" s="172"/>
      <c r="Q23" s="170"/>
      <c r="R23" s="170"/>
      <c r="S23" s="172"/>
      <c r="T23" s="172"/>
      <c r="U23" s="98"/>
      <c r="V23" s="98"/>
      <c r="W23" s="98"/>
      <c r="X23" s="98"/>
      <c r="Y23" s="98"/>
      <c r="Z23" s="98"/>
      <c r="AA23" s="98"/>
    </row>
    <row r="24" s="84" customFormat="1" ht="18" customHeight="1" spans="1:27">
      <c r="A24" s="124"/>
      <c r="B24" s="124"/>
      <c r="C24" s="125" t="s">
        <v>467</v>
      </c>
      <c r="D24" s="124" t="str">
        <f>[12]引进设备!D40&amp;[12]引进设备!C40</f>
        <v>20台</v>
      </c>
      <c r="E24" s="126">
        <f>[12]引进设备!Q40</f>
        <v>2754.95</v>
      </c>
      <c r="F24" s="126"/>
      <c r="G24" s="126">
        <f>E24*0.03</f>
        <v>82.65</v>
      </c>
      <c r="H24" s="126"/>
      <c r="I24" s="126"/>
      <c r="J24" s="118">
        <f t="shared" ref="J24:J31" si="7">SUM(E24:I24)</f>
        <v>2837.6</v>
      </c>
      <c r="K24" s="131">
        <f>[12]引进设备!I40</f>
        <v>340.26</v>
      </c>
      <c r="L24" s="168"/>
      <c r="M24" s="134"/>
      <c r="N24" s="115">
        <f>[11]丙烯腈工程费!J24</f>
        <v>2879.36675630769</v>
      </c>
      <c r="O24" s="165">
        <f t="shared" si="2"/>
        <v>-41.77</v>
      </c>
      <c r="P24" s="172"/>
      <c r="Q24" s="170"/>
      <c r="R24" s="170"/>
      <c r="S24" s="172"/>
      <c r="T24" s="172"/>
      <c r="U24" s="98"/>
      <c r="V24" s="98"/>
      <c r="W24" s="98"/>
      <c r="X24" s="98"/>
      <c r="Y24" s="98"/>
      <c r="Z24" s="98"/>
      <c r="AA24" s="98"/>
    </row>
    <row r="25" s="84" customFormat="1" ht="18" customHeight="1" spans="1:27">
      <c r="A25" s="124" t="s">
        <v>1680</v>
      </c>
      <c r="B25" s="124"/>
      <c r="C25" s="125" t="s">
        <v>1681</v>
      </c>
      <c r="D25" s="124"/>
      <c r="E25" s="126">
        <f t="shared" ref="E25:J25" si="8">SUM(E26:E29)</f>
        <v>4187.07</v>
      </c>
      <c r="F25" s="126">
        <f t="shared" si="8"/>
        <v>0</v>
      </c>
      <c r="G25" s="126">
        <f t="shared" si="8"/>
        <v>252.26</v>
      </c>
      <c r="H25" s="126">
        <f t="shared" si="8"/>
        <v>0</v>
      </c>
      <c r="I25" s="126">
        <f t="shared" si="8"/>
        <v>0</v>
      </c>
      <c r="J25" s="126">
        <f t="shared" si="8"/>
        <v>4439.33</v>
      </c>
      <c r="K25" s="126">
        <f>SUM(K26:K28)</f>
        <v>0</v>
      </c>
      <c r="L25" s="168"/>
      <c r="M25" s="134"/>
      <c r="N25" s="115">
        <f>[11]丙烯腈工程费!J25</f>
        <v>4356.83367642157</v>
      </c>
      <c r="O25" s="165">
        <f t="shared" si="2"/>
        <v>82.5</v>
      </c>
      <c r="P25" s="172"/>
      <c r="Q25" s="170"/>
      <c r="R25" s="170"/>
      <c r="S25" s="172"/>
      <c r="T25" s="172"/>
      <c r="U25" s="98"/>
      <c r="V25" s="98"/>
      <c r="W25" s="98"/>
      <c r="X25" s="98"/>
      <c r="Y25" s="98"/>
      <c r="Z25" s="98"/>
      <c r="AA25" s="98"/>
    </row>
    <row r="26" s="84" customFormat="1" ht="18" customHeight="1" spans="1:27">
      <c r="A26" s="124"/>
      <c r="B26" s="124"/>
      <c r="C26" s="125" t="s">
        <v>466</v>
      </c>
      <c r="D26" s="112" t="str">
        <f>[12]丙烯腈工艺设备!E382&amp;[12]丙烯腈工艺设备!D382</f>
        <v>1套</v>
      </c>
      <c r="E26" s="131">
        <f>[12]丙烯腈工艺设备!N382/10000</f>
        <v>1575</v>
      </c>
      <c r="F26" s="132">
        <f>[12]丙烯腈工艺设备!O382/10000</f>
        <v>0</v>
      </c>
      <c r="G26" s="131">
        <f>E26*0.06</f>
        <v>94.5</v>
      </c>
      <c r="H26" s="126"/>
      <c r="I26" s="126"/>
      <c r="J26" s="118">
        <f t="shared" si="7"/>
        <v>1669.5</v>
      </c>
      <c r="K26" s="179"/>
      <c r="L26" s="168"/>
      <c r="M26" s="134"/>
      <c r="N26" s="115">
        <f>[11]丙烯腈工程费!J26</f>
        <v>1602.65525181695</v>
      </c>
      <c r="O26" s="165">
        <f t="shared" si="2"/>
        <v>66.84</v>
      </c>
      <c r="P26" s="172"/>
      <c r="Q26" s="205"/>
      <c r="R26" s="201"/>
      <c r="S26" s="206"/>
      <c r="T26" s="172"/>
      <c r="U26" s="98"/>
      <c r="V26" s="98"/>
      <c r="W26" s="98"/>
      <c r="X26" s="98"/>
      <c r="Y26" s="98"/>
      <c r="Z26" s="98"/>
      <c r="AA26" s="98"/>
    </row>
    <row r="27" s="84" customFormat="1" ht="18" customHeight="1" spans="1:27">
      <c r="A27" s="124"/>
      <c r="B27" s="124"/>
      <c r="C27" s="125" t="s">
        <v>1682</v>
      </c>
      <c r="D27" s="112" t="str">
        <f>[12]丙烯腈工艺设备!E384&amp;[12]丙烯腈工艺设备!D384</f>
        <v>137台</v>
      </c>
      <c r="E27" s="131">
        <f>[12]丙烯腈工艺设备!N384/10000</f>
        <v>2438.29</v>
      </c>
      <c r="F27" s="132">
        <f>[12]丙烯腈工艺设备!O385/10000</f>
        <v>0</v>
      </c>
      <c r="G27" s="131">
        <f>E27*0.06</f>
        <v>146.3</v>
      </c>
      <c r="H27" s="126"/>
      <c r="I27" s="126"/>
      <c r="J27" s="118">
        <f t="shared" si="7"/>
        <v>2584.59</v>
      </c>
      <c r="K27" s="179"/>
      <c r="L27" s="168"/>
      <c r="M27" s="134"/>
      <c r="N27" s="115">
        <f>[11]丙烯腈工程费!J27</f>
        <v>2560.32</v>
      </c>
      <c r="O27" s="165">
        <f t="shared" si="2"/>
        <v>24.27</v>
      </c>
      <c r="P27" s="172"/>
      <c r="Q27" s="205"/>
      <c r="R27" s="201"/>
      <c r="S27" s="206"/>
      <c r="T27" s="172"/>
      <c r="U27" s="98"/>
      <c r="V27" s="98"/>
      <c r="W27" s="98"/>
      <c r="X27" s="98"/>
      <c r="Y27" s="98"/>
      <c r="Z27" s="98"/>
      <c r="AA27" s="98"/>
    </row>
    <row r="28" s="84" customFormat="1" ht="18" customHeight="1" spans="1:27">
      <c r="A28" s="124"/>
      <c r="B28" s="124"/>
      <c r="C28" s="125" t="s">
        <v>1683</v>
      </c>
      <c r="D28" s="124" t="str">
        <f>[12]丙烯腈工艺设备!E385&amp;[12]丙烯腈工艺设备!D385</f>
        <v>3台</v>
      </c>
      <c r="E28" s="131">
        <f>[12]丙烯腈工艺设备!N385/10000</f>
        <v>111.83</v>
      </c>
      <c r="F28" s="131">
        <f>[12]丙烯腈工艺设备!O385/10000</f>
        <v>0</v>
      </c>
      <c r="G28" s="131">
        <f>[12]丙烯腈工艺设备!P385/10000</f>
        <v>10.37</v>
      </c>
      <c r="H28" s="126"/>
      <c r="I28" s="126"/>
      <c r="J28" s="118">
        <f t="shared" si="7"/>
        <v>122.2</v>
      </c>
      <c r="K28" s="179"/>
      <c r="L28" s="168"/>
      <c r="M28" s="134"/>
      <c r="N28" s="115">
        <f>[11]丙烯腈工程费!J28</f>
        <v>128.810924604624</v>
      </c>
      <c r="O28" s="165">
        <f t="shared" si="2"/>
        <v>-6.61</v>
      </c>
      <c r="P28" s="172"/>
      <c r="Q28" s="205"/>
      <c r="R28" s="201"/>
      <c r="S28" s="206"/>
      <c r="T28" s="172"/>
      <c r="U28" s="98"/>
      <c r="V28" s="98"/>
      <c r="W28" s="98"/>
      <c r="X28" s="98"/>
      <c r="Y28" s="98"/>
      <c r="Z28" s="98"/>
      <c r="AA28" s="98"/>
    </row>
    <row r="29" s="84" customFormat="1" ht="18" customHeight="1" spans="1:27">
      <c r="A29" s="124"/>
      <c r="B29" s="124"/>
      <c r="C29" s="125" t="str">
        <f>[12]丙烯腈工艺设备!C386</f>
        <v>搅拌器</v>
      </c>
      <c r="D29" s="112" t="str">
        <f>[12]丙烯腈工艺设备!E386&amp;[12]丙烯腈工艺设备!D386</f>
        <v>3台</v>
      </c>
      <c r="E29" s="124">
        <f>[12]丙烯腈工艺设备!N386/10000</f>
        <v>61.95</v>
      </c>
      <c r="F29" s="124">
        <f>[12]丙烯腈工艺设备!O386/10000</f>
        <v>0</v>
      </c>
      <c r="G29" s="131">
        <f>[12]丙烯腈工艺设备!P386/10000</f>
        <v>1.09</v>
      </c>
      <c r="H29" s="126"/>
      <c r="I29" s="126"/>
      <c r="J29" s="118">
        <f t="shared" si="7"/>
        <v>63.04</v>
      </c>
      <c r="K29" s="179"/>
      <c r="L29" s="168"/>
      <c r="M29" s="134"/>
      <c r="N29" s="115">
        <f>[11]丙烯腈工程费!J29</f>
        <v>65.0475</v>
      </c>
      <c r="O29" s="165">
        <f t="shared" si="2"/>
        <v>-2.01</v>
      </c>
      <c r="P29" s="172"/>
      <c r="Q29" s="207"/>
      <c r="R29" s="207"/>
      <c r="S29" s="206"/>
      <c r="T29" s="172"/>
      <c r="U29" s="98"/>
      <c r="V29" s="98"/>
      <c r="W29" s="98"/>
      <c r="X29" s="98"/>
      <c r="Y29" s="98"/>
      <c r="Z29" s="98"/>
      <c r="AA29" s="98"/>
    </row>
    <row r="30" s="84" customFormat="1" ht="18" customHeight="1" spans="1:27">
      <c r="A30" s="124">
        <v>1.4</v>
      </c>
      <c r="B30" s="124"/>
      <c r="C30" s="125" t="s">
        <v>472</v>
      </c>
      <c r="D30" s="124" t="str">
        <f>[12]丙烯腈工艺设备!E608&amp;[12]丙烯腈工艺设备!D608</f>
        <v>1台</v>
      </c>
      <c r="E30" s="126">
        <f>[12]丙烯腈工艺设备!N606/10000</f>
        <v>42</v>
      </c>
      <c r="F30" s="126">
        <f>[12]丙烯腈工艺设备!O606/10000</f>
        <v>12.66</v>
      </c>
      <c r="G30" s="126">
        <f>[12]丙烯腈工艺设备!P606/10000</f>
        <v>7.8</v>
      </c>
      <c r="H30" s="126"/>
      <c r="I30" s="126"/>
      <c r="J30" s="118">
        <f t="shared" si="7"/>
        <v>62.46</v>
      </c>
      <c r="K30" s="179"/>
      <c r="L30" s="168">
        <f>J30/$J$9*100</f>
        <v>0.11</v>
      </c>
      <c r="M30" s="134"/>
      <c r="N30" s="115">
        <f>[11]丙烯腈工程费!J30</f>
        <v>62.46</v>
      </c>
      <c r="O30" s="165">
        <f t="shared" si="2"/>
        <v>0</v>
      </c>
      <c r="P30" s="180"/>
      <c r="Q30" s="208"/>
      <c r="R30" s="208"/>
      <c r="S30" s="209"/>
      <c r="T30" s="172"/>
      <c r="U30" s="98"/>
      <c r="V30" s="98"/>
      <c r="W30" s="98"/>
      <c r="X30" s="98"/>
      <c r="Y30" s="98"/>
      <c r="Z30" s="98"/>
      <c r="AA30" s="98"/>
    </row>
    <row r="31" s="87" customFormat="1" ht="18" customHeight="1" spans="1:27">
      <c r="A31" s="127">
        <v>1.5</v>
      </c>
      <c r="B31" s="127"/>
      <c r="C31" s="128" t="s">
        <v>478</v>
      </c>
      <c r="D31" s="127" t="str">
        <f>[12]丙烯腈工艺设备!E646&amp;[12]丙烯腈工艺设备!D646&amp;[12]丙烯腈工艺设备!H646&amp;[12]丙烯腈工艺设备!D643</f>
        <v>8台358吨</v>
      </c>
      <c r="E31" s="129">
        <f>[12]丙烯腈工艺设备!N623/10000</f>
        <v>139.44</v>
      </c>
      <c r="F31" s="129">
        <f>[12]丙烯腈工艺设备!O623/10000</f>
        <v>675.28</v>
      </c>
      <c r="G31" s="129">
        <f>[12]丙烯腈工艺设备!P623/10000</f>
        <v>277.55</v>
      </c>
      <c r="H31" s="129"/>
      <c r="I31" s="129"/>
      <c r="J31" s="173">
        <f t="shared" si="7"/>
        <v>1092.27</v>
      </c>
      <c r="K31" s="181"/>
      <c r="L31" s="174">
        <f>J31/$J$9*100</f>
        <v>1.86</v>
      </c>
      <c r="M31" s="175"/>
      <c r="N31" s="176">
        <f>[11]丙烯腈工程费!J31</f>
        <v>832.498169207864</v>
      </c>
      <c r="O31" s="177">
        <f t="shared" si="2"/>
        <v>259.77</v>
      </c>
      <c r="P31" s="182"/>
      <c r="Q31" s="208"/>
      <c r="R31" s="208"/>
      <c r="S31" s="209"/>
      <c r="T31" s="178"/>
      <c r="U31" s="203"/>
      <c r="V31" s="203"/>
      <c r="W31" s="203"/>
      <c r="X31" s="203"/>
      <c r="Y31" s="203"/>
      <c r="Z31" s="203"/>
      <c r="AA31" s="203"/>
    </row>
    <row r="32" s="84" customFormat="1" ht="18" customHeight="1" spans="1:27">
      <c r="A32" s="124">
        <v>1.6</v>
      </c>
      <c r="B32" s="124"/>
      <c r="C32" s="125" t="s">
        <v>1684</v>
      </c>
      <c r="D32" s="124"/>
      <c r="E32" s="126">
        <f>SUM(E33:E34)</f>
        <v>814.1</v>
      </c>
      <c r="F32" s="126">
        <f t="shared" ref="F32:K32" si="9">SUM(F33:F34)</f>
        <v>4572.17</v>
      </c>
      <c r="G32" s="126">
        <f t="shared" si="9"/>
        <v>3063.55</v>
      </c>
      <c r="H32" s="126">
        <f t="shared" si="9"/>
        <v>0</v>
      </c>
      <c r="I32" s="126">
        <f t="shared" si="9"/>
        <v>0</v>
      </c>
      <c r="J32" s="126">
        <f t="shared" si="9"/>
        <v>8449.82</v>
      </c>
      <c r="K32" s="126">
        <f t="shared" si="9"/>
        <v>33.3</v>
      </c>
      <c r="L32" s="168">
        <f>J32/$J$9*100</f>
        <v>14.41</v>
      </c>
      <c r="M32" s="134"/>
      <c r="N32" s="115">
        <f>[11]丙烯腈工程费!J32</f>
        <v>8756.9823999335</v>
      </c>
      <c r="O32" s="165">
        <f t="shared" si="2"/>
        <v>-307.16</v>
      </c>
      <c r="P32" s="172"/>
      <c r="Q32" s="170"/>
      <c r="R32" s="170"/>
      <c r="S32" s="172"/>
      <c r="T32" s="172"/>
      <c r="U32" s="98"/>
      <c r="V32" s="98"/>
      <c r="W32" s="98"/>
      <c r="X32" s="98"/>
      <c r="Y32" s="98"/>
      <c r="Z32" s="98"/>
      <c r="AA32" s="98"/>
    </row>
    <row r="33" s="84" customFormat="1" ht="18" customHeight="1" spans="1:27">
      <c r="A33" s="124"/>
      <c r="B33" s="124"/>
      <c r="C33" s="125" t="s">
        <v>1678</v>
      </c>
      <c r="D33" s="124" t="str">
        <f>[12]引进设备!D45&amp;[12]引进设备!C45</f>
        <v>111台</v>
      </c>
      <c r="E33" s="126">
        <f>[12]引进设备!Q45</f>
        <v>269.62</v>
      </c>
      <c r="F33" s="126"/>
      <c r="G33" s="126"/>
      <c r="H33" s="126"/>
      <c r="I33" s="126"/>
      <c r="J33" s="118">
        <f>SUM(E33:I33)</f>
        <v>269.62</v>
      </c>
      <c r="K33" s="131">
        <f>[12]引进设备!I45</f>
        <v>33.3</v>
      </c>
      <c r="L33" s="168"/>
      <c r="M33" s="134"/>
      <c r="N33" s="115">
        <f>[11]丙烯腈工程费!J33</f>
        <v>466.22225248</v>
      </c>
      <c r="O33" s="165">
        <f t="shared" si="2"/>
        <v>-196.6</v>
      </c>
      <c r="P33" s="172"/>
      <c r="Q33" s="170"/>
      <c r="R33" s="170"/>
      <c r="S33" s="172"/>
      <c r="T33" s="172"/>
      <c r="U33" s="98"/>
      <c r="V33" s="98"/>
      <c r="W33" s="98"/>
      <c r="X33" s="98"/>
      <c r="Y33" s="98"/>
      <c r="Z33" s="98"/>
      <c r="AA33" s="98"/>
    </row>
    <row r="34" s="87" customFormat="1" ht="18" customHeight="1" spans="1:27">
      <c r="A34" s="127"/>
      <c r="B34" s="127"/>
      <c r="C34" s="128" t="s">
        <v>1681</v>
      </c>
      <c r="D34" s="127"/>
      <c r="E34" s="129">
        <f>[12]丙烯腈工艺管道!J10/10000/0.95</f>
        <v>544.48</v>
      </c>
      <c r="F34" s="129">
        <f>[12]丙烯腈工艺管道!K10/10000/0.95</f>
        <v>4572.17</v>
      </c>
      <c r="G34" s="129">
        <f>2910.37/0.95</f>
        <v>3063.55</v>
      </c>
      <c r="H34" s="129"/>
      <c r="I34" s="129"/>
      <c r="J34" s="173">
        <f>SUM(E34:I34)</f>
        <v>8180.2</v>
      </c>
      <c r="K34" s="181"/>
      <c r="L34" s="174"/>
      <c r="M34" s="175"/>
      <c r="N34" s="176">
        <f>[11]丙烯腈工程费!J34</f>
        <v>8290.7601474535</v>
      </c>
      <c r="O34" s="177">
        <f t="shared" si="2"/>
        <v>-110.56</v>
      </c>
      <c r="P34" s="178"/>
      <c r="Q34" s="204"/>
      <c r="R34" s="204"/>
      <c r="S34" s="178"/>
      <c r="T34" s="178"/>
      <c r="U34" s="203"/>
      <c r="V34" s="203"/>
      <c r="W34" s="203"/>
      <c r="X34" s="203"/>
      <c r="Y34" s="203"/>
      <c r="Z34" s="203"/>
      <c r="AA34" s="203"/>
    </row>
    <row r="35" s="87" customFormat="1" ht="18" customHeight="1" spans="1:27">
      <c r="A35" s="127">
        <v>1.7</v>
      </c>
      <c r="B35" s="127"/>
      <c r="C35" s="128" t="s">
        <v>1685</v>
      </c>
      <c r="D35" s="127"/>
      <c r="E35" s="129">
        <f t="shared" ref="E35:K35" si="10">SUM(E36:E36)</f>
        <v>62.08</v>
      </c>
      <c r="F35" s="129">
        <f t="shared" si="10"/>
        <v>859.96</v>
      </c>
      <c r="G35" s="129">
        <f t="shared" si="10"/>
        <v>439.6</v>
      </c>
      <c r="H35" s="129">
        <f t="shared" si="10"/>
        <v>0</v>
      </c>
      <c r="I35" s="129">
        <f t="shared" si="10"/>
        <v>0</v>
      </c>
      <c r="J35" s="129">
        <f t="shared" si="10"/>
        <v>1361.64</v>
      </c>
      <c r="K35" s="129">
        <f t="shared" si="10"/>
        <v>0</v>
      </c>
      <c r="L35" s="174">
        <f>J35/$J$9*100</f>
        <v>2.32</v>
      </c>
      <c r="M35" s="175"/>
      <c r="N35" s="176">
        <f>[11]丙烯腈工程费!J35</f>
        <v>1856.56699273796</v>
      </c>
      <c r="O35" s="177">
        <f t="shared" si="2"/>
        <v>-494.93</v>
      </c>
      <c r="P35" s="178"/>
      <c r="Q35" s="204"/>
      <c r="R35" s="204"/>
      <c r="S35" s="178"/>
      <c r="T35" s="178"/>
      <c r="U35" s="203"/>
      <c r="V35" s="203"/>
      <c r="W35" s="203"/>
      <c r="X35" s="203"/>
      <c r="Y35" s="203"/>
      <c r="Z35" s="203"/>
      <c r="AA35" s="203"/>
    </row>
    <row r="36" s="84" customFormat="1" ht="18" customHeight="1" spans="1:27">
      <c r="A36" s="124"/>
      <c r="B36" s="124"/>
      <c r="C36" s="125" t="s">
        <v>1686</v>
      </c>
      <c r="D36" s="124"/>
      <c r="E36" s="126">
        <f>41.3856*1.5</f>
        <v>62.08</v>
      </c>
      <c r="F36" s="126">
        <f>573.305965102*1.5</f>
        <v>859.96</v>
      </c>
      <c r="G36" s="126">
        <f>293.064252957372*1.5</f>
        <v>439.6</v>
      </c>
      <c r="H36" s="126">
        <v>0</v>
      </c>
      <c r="I36" s="126">
        <v>0</v>
      </c>
      <c r="J36" s="118">
        <f>SUM(E36:I36)</f>
        <v>1361.64</v>
      </c>
      <c r="K36" s="179"/>
      <c r="L36" s="168"/>
      <c r="M36" s="134"/>
      <c r="N36" s="115">
        <f>[11]丙烯腈工程费!J36</f>
        <v>1361.63372708906</v>
      </c>
      <c r="O36" s="165">
        <f t="shared" si="2"/>
        <v>0.01</v>
      </c>
      <c r="P36" s="172"/>
      <c r="Q36" s="170"/>
      <c r="R36" s="170"/>
      <c r="S36" s="172"/>
      <c r="T36" s="172"/>
      <c r="U36" s="98"/>
      <c r="V36" s="98"/>
      <c r="W36" s="98"/>
      <c r="X36" s="98"/>
      <c r="Y36" s="98"/>
      <c r="Z36" s="98"/>
      <c r="AA36" s="98"/>
    </row>
    <row r="37" s="84" customFormat="1" ht="18" customHeight="1" spans="1:27">
      <c r="A37" s="124">
        <v>1.8</v>
      </c>
      <c r="B37" s="124"/>
      <c r="C37" s="125" t="s">
        <v>1687</v>
      </c>
      <c r="D37" s="124"/>
      <c r="E37" s="126">
        <f t="shared" ref="E37:J37" si="11">SUM(E38:E38)</f>
        <v>39</v>
      </c>
      <c r="F37" s="126">
        <f t="shared" si="11"/>
        <v>3.44</v>
      </c>
      <c r="G37" s="126">
        <f t="shared" si="11"/>
        <v>5.4</v>
      </c>
      <c r="H37" s="126">
        <f t="shared" si="11"/>
        <v>0</v>
      </c>
      <c r="I37" s="126">
        <f t="shared" si="11"/>
        <v>0</v>
      </c>
      <c r="J37" s="126">
        <f t="shared" si="11"/>
        <v>47.84</v>
      </c>
      <c r="K37" s="179"/>
      <c r="L37" s="168">
        <f>J37/$J$9*100</f>
        <v>0.08</v>
      </c>
      <c r="M37" s="134"/>
      <c r="N37" s="115">
        <f>[11]丙烯腈工程费!J38</f>
        <v>47.836088892852</v>
      </c>
      <c r="O37" s="165">
        <f t="shared" si="2"/>
        <v>0</v>
      </c>
      <c r="P37" s="172"/>
      <c r="Q37" s="170"/>
      <c r="R37" s="170"/>
      <c r="S37" s="172"/>
      <c r="T37" s="172"/>
      <c r="U37" s="98"/>
      <c r="V37" s="98"/>
      <c r="W37" s="98"/>
      <c r="X37" s="98"/>
      <c r="Y37" s="98"/>
      <c r="Z37" s="98"/>
      <c r="AA37" s="98"/>
    </row>
    <row r="38" s="84" customFormat="1" ht="18" customHeight="1" spans="1:27">
      <c r="A38" s="124"/>
      <c r="B38" s="124"/>
      <c r="C38" s="125" t="s">
        <v>1688</v>
      </c>
      <c r="D38" s="124"/>
      <c r="E38" s="126">
        <f>39</f>
        <v>39</v>
      </c>
      <c r="F38" s="126">
        <f>3.4352964438</f>
        <v>3.44</v>
      </c>
      <c r="G38" s="126">
        <f>5.400792449052</f>
        <v>5.4</v>
      </c>
      <c r="H38" s="126">
        <v>0</v>
      </c>
      <c r="I38" s="126">
        <v>0</v>
      </c>
      <c r="J38" s="118">
        <f>SUM(E38:I38)</f>
        <v>47.84</v>
      </c>
      <c r="K38" s="179"/>
      <c r="L38" s="168"/>
      <c r="M38" s="134"/>
      <c r="N38" s="115">
        <f>[11]丙烯腈工程费!J39</f>
        <v>47.836088892852</v>
      </c>
      <c r="O38" s="165">
        <f t="shared" si="2"/>
        <v>0</v>
      </c>
      <c r="P38" s="172"/>
      <c r="Q38" s="170"/>
      <c r="R38" s="170"/>
      <c r="S38" s="172"/>
      <c r="T38" s="172"/>
      <c r="U38" s="98"/>
      <c r="V38" s="98"/>
      <c r="W38" s="98"/>
      <c r="X38" s="98"/>
      <c r="Y38" s="98"/>
      <c r="Z38" s="98"/>
      <c r="AA38" s="98"/>
    </row>
    <row r="39" s="84" customFormat="1" ht="18" customHeight="1" spans="1:27">
      <c r="A39" s="124">
        <v>1.9</v>
      </c>
      <c r="B39" s="124"/>
      <c r="C39" s="125" t="s">
        <v>1689</v>
      </c>
      <c r="D39" s="124"/>
      <c r="E39" s="126">
        <f>E40+E43</f>
        <v>3511.88</v>
      </c>
      <c r="F39" s="126">
        <f t="shared" ref="F39:K39" si="12">F40+F43</f>
        <v>2365.06</v>
      </c>
      <c r="G39" s="126">
        <f t="shared" si="12"/>
        <v>706.6</v>
      </c>
      <c r="H39" s="126"/>
      <c r="I39" s="126"/>
      <c r="J39" s="126">
        <f t="shared" si="12"/>
        <v>6583.54</v>
      </c>
      <c r="K39" s="126">
        <f t="shared" si="12"/>
        <v>220.6</v>
      </c>
      <c r="L39" s="168">
        <f>J39/$J$9*100</f>
        <v>11.22</v>
      </c>
      <c r="M39" s="134"/>
      <c r="N39" s="115">
        <f>[11]丙烯腈工程费!J40</f>
        <v>7363.36144070368</v>
      </c>
      <c r="O39" s="165">
        <f t="shared" si="2"/>
        <v>-779.82</v>
      </c>
      <c r="P39" s="172"/>
      <c r="Q39" s="170"/>
      <c r="R39" s="170"/>
      <c r="S39" s="172"/>
      <c r="T39" s="172"/>
      <c r="U39" s="98">
        <v>4564</v>
      </c>
      <c r="V39" s="197">
        <f>J39-U39-1400</f>
        <v>619.54</v>
      </c>
      <c r="W39" s="98"/>
      <c r="X39" s="98"/>
      <c r="Y39" s="98"/>
      <c r="Z39" s="98"/>
      <c r="AA39" s="98"/>
    </row>
    <row r="40" s="84" customFormat="1" ht="18" customHeight="1" spans="1:27">
      <c r="A40" s="124" t="s">
        <v>1690</v>
      </c>
      <c r="B40" s="124"/>
      <c r="C40" s="125" t="s">
        <v>1691</v>
      </c>
      <c r="D40" s="124"/>
      <c r="E40" s="126">
        <f>SUM(E41:E42)</f>
        <v>3448.88</v>
      </c>
      <c r="F40" s="126">
        <f t="shared" ref="F40:K40" si="13">SUM(F41:F42)</f>
        <v>0</v>
      </c>
      <c r="G40" s="126">
        <f t="shared" si="13"/>
        <v>220.99</v>
      </c>
      <c r="H40" s="126">
        <f t="shared" si="13"/>
        <v>0</v>
      </c>
      <c r="I40" s="126">
        <f t="shared" si="13"/>
        <v>0</v>
      </c>
      <c r="J40" s="126">
        <f t="shared" si="13"/>
        <v>3669.87</v>
      </c>
      <c r="K40" s="126">
        <f t="shared" si="13"/>
        <v>220.6</v>
      </c>
      <c r="L40" s="168"/>
      <c r="M40" s="134"/>
      <c r="N40" s="115">
        <f>[11]丙烯腈工程费!J41</f>
        <v>4307.38222070368</v>
      </c>
      <c r="O40" s="165">
        <f t="shared" si="2"/>
        <v>-637.51</v>
      </c>
      <c r="P40" s="172"/>
      <c r="Q40" s="170"/>
      <c r="R40" s="170"/>
      <c r="S40" s="172"/>
      <c r="T40" s="172"/>
      <c r="U40" s="98"/>
      <c r="V40" s="98"/>
      <c r="W40" s="98"/>
      <c r="X40" s="98"/>
      <c r="Y40" s="98"/>
      <c r="Z40" s="98"/>
      <c r="AA40" s="98"/>
    </row>
    <row r="41" s="84" customFormat="1" ht="18" customHeight="1" spans="1:27">
      <c r="A41" s="124"/>
      <c r="B41" s="124"/>
      <c r="C41" s="125" t="s">
        <v>1678</v>
      </c>
      <c r="D41" s="124" t="str">
        <f>[12]引进设备!D81&amp;[12]引进设备!C81</f>
        <v>73台套</v>
      </c>
      <c r="E41" s="126">
        <f>[12]引进设备!Q81</f>
        <v>1769.97</v>
      </c>
      <c r="F41" s="126"/>
      <c r="G41" s="126">
        <f>E41*0.03</f>
        <v>53.1</v>
      </c>
      <c r="H41" s="126"/>
      <c r="I41" s="126"/>
      <c r="J41" s="126">
        <f t="shared" ref="J41:J47" si="14">SUM(E41:I41)</f>
        <v>1823.07</v>
      </c>
      <c r="K41" s="131">
        <f>[12]引进设备!F81</f>
        <v>220.6</v>
      </c>
      <c r="L41" s="168"/>
      <c r="M41" s="134"/>
      <c r="N41" s="115">
        <f>[11]丙烯腈工程费!J42</f>
        <v>2035.54342070368</v>
      </c>
      <c r="O41" s="165">
        <f t="shared" si="2"/>
        <v>-212.47</v>
      </c>
      <c r="P41" s="172"/>
      <c r="Q41" s="170"/>
      <c r="R41" s="170"/>
      <c r="S41" s="172"/>
      <c r="T41" s="172"/>
      <c r="U41" s="98"/>
      <c r="V41" s="98"/>
      <c r="W41" s="98"/>
      <c r="X41" s="98"/>
      <c r="Y41" s="98"/>
      <c r="Z41" s="98"/>
      <c r="AA41" s="98"/>
    </row>
    <row r="42" s="87" customFormat="1" ht="18" customHeight="1" spans="1:27">
      <c r="A42" s="127"/>
      <c r="B42" s="127"/>
      <c r="C42" s="128" t="s">
        <v>1681</v>
      </c>
      <c r="D42" s="127" t="str">
        <f>[12]丙烯腈仪表设备!D43&amp;[12]丙烯腈仪表设备!C43</f>
        <v>1470台套</v>
      </c>
      <c r="E42" s="129">
        <f>[12]丙烯腈仪表设备!J45/10000</f>
        <v>1678.91</v>
      </c>
      <c r="F42" s="129"/>
      <c r="G42" s="129">
        <f>E42*0.1</f>
        <v>167.89</v>
      </c>
      <c r="H42" s="129"/>
      <c r="I42" s="129"/>
      <c r="J42" s="129">
        <f t="shared" si="14"/>
        <v>1846.8</v>
      </c>
      <c r="K42" s="181"/>
      <c r="L42" s="174"/>
      <c r="M42" s="175"/>
      <c r="N42" s="176">
        <f>[11]丙烯腈工程费!J43</f>
        <v>2271.8388</v>
      </c>
      <c r="O42" s="177">
        <f t="shared" si="2"/>
        <v>-425.04</v>
      </c>
      <c r="P42" s="178"/>
      <c r="Q42" s="204"/>
      <c r="R42" s="204"/>
      <c r="S42" s="178"/>
      <c r="T42" s="178"/>
      <c r="U42" s="203"/>
      <c r="V42" s="203"/>
      <c r="W42" s="203"/>
      <c r="X42" s="203"/>
      <c r="Y42" s="203"/>
      <c r="Z42" s="203"/>
      <c r="AA42" s="203"/>
    </row>
    <row r="43" s="84" customFormat="1" ht="18" customHeight="1" spans="1:27">
      <c r="A43" s="124" t="s">
        <v>1692</v>
      </c>
      <c r="B43" s="124"/>
      <c r="C43" s="125" t="s">
        <v>1693</v>
      </c>
      <c r="D43" s="124"/>
      <c r="E43" s="126">
        <f>[12]丙烯腈仪表设备!J63/10000</f>
        <v>63</v>
      </c>
      <c r="F43" s="126">
        <f>[12]丙烯腈仪表设备!K63/10000/0.85</f>
        <v>2365.06</v>
      </c>
      <c r="G43" s="126">
        <f>(E43+F43)*0.2</f>
        <v>485.61</v>
      </c>
      <c r="H43" s="126"/>
      <c r="I43" s="126"/>
      <c r="J43" s="126">
        <f t="shared" si="14"/>
        <v>2913.67</v>
      </c>
      <c r="K43" s="179"/>
      <c r="L43" s="168"/>
      <c r="M43" s="134"/>
      <c r="N43" s="115">
        <f>[11]丙烯腈工程费!J44</f>
        <v>3055.97922</v>
      </c>
      <c r="O43" s="165">
        <f t="shared" si="2"/>
        <v>-142.31</v>
      </c>
      <c r="P43" s="172"/>
      <c r="Q43" s="170"/>
      <c r="R43" s="170"/>
      <c r="S43" s="172"/>
      <c r="T43" s="172"/>
      <c r="U43" s="98"/>
      <c r="V43" s="197"/>
      <c r="W43" s="98"/>
      <c r="X43" s="98"/>
      <c r="Y43" s="98"/>
      <c r="Z43" s="98"/>
      <c r="AA43" s="98"/>
    </row>
    <row r="44" s="84" customFormat="1" ht="27" customHeight="1" spans="1:27">
      <c r="A44" s="131">
        <v>1.1</v>
      </c>
      <c r="B44" s="124"/>
      <c r="C44" s="125" t="s">
        <v>1694</v>
      </c>
      <c r="D44" s="124"/>
      <c r="E44" s="126">
        <v>25</v>
      </c>
      <c r="F44" s="126">
        <v>5</v>
      </c>
      <c r="G44" s="126">
        <v>5</v>
      </c>
      <c r="H44" s="126">
        <v>0</v>
      </c>
      <c r="I44" s="126">
        <v>0</v>
      </c>
      <c r="J44" s="118">
        <f t="shared" si="14"/>
        <v>35</v>
      </c>
      <c r="K44" s="179"/>
      <c r="L44" s="168">
        <f>J44/$J$9*100</f>
        <v>0.06</v>
      </c>
      <c r="M44" s="134"/>
      <c r="N44" s="115">
        <f>[11]丙烯腈工程费!J45</f>
        <v>35</v>
      </c>
      <c r="O44" s="165">
        <f t="shared" si="2"/>
        <v>0</v>
      </c>
      <c r="P44" s="172"/>
      <c r="Q44" s="170"/>
      <c r="R44" s="170"/>
      <c r="S44" s="172"/>
      <c r="T44" s="172"/>
      <c r="U44" s="98"/>
      <c r="V44" s="98"/>
      <c r="W44" s="98"/>
      <c r="X44" s="98"/>
      <c r="Y44" s="98"/>
      <c r="Z44" s="98"/>
      <c r="AA44" s="98"/>
    </row>
    <row r="45" s="84" customFormat="1" ht="18" customHeight="1" spans="1:27">
      <c r="A45" s="124">
        <v>1.11</v>
      </c>
      <c r="B45" s="124"/>
      <c r="C45" s="125" t="s">
        <v>1695</v>
      </c>
      <c r="D45" s="124" t="str">
        <f>[12]丙烯腈工艺设备!E804&amp;[12]丙烯腈工艺设备!D804</f>
        <v/>
      </c>
      <c r="E45" s="126">
        <f>[12]丙烯腈工艺设备!N805/10000</f>
        <v>1243.53</v>
      </c>
      <c r="F45" s="126">
        <f>[12]丙烯腈工艺设备!O805/10000</f>
        <v>0</v>
      </c>
      <c r="G45" s="126">
        <f>[12]丙烯腈工艺设备!P805/10000</f>
        <v>0</v>
      </c>
      <c r="H45" s="126">
        <v>0</v>
      </c>
      <c r="I45" s="126">
        <v>0</v>
      </c>
      <c r="J45" s="118">
        <f t="shared" si="14"/>
        <v>1243.53</v>
      </c>
      <c r="K45" s="179"/>
      <c r="L45" s="168">
        <f>J45/$J$9*100</f>
        <v>2.12</v>
      </c>
      <c r="M45" s="134"/>
      <c r="N45" s="115">
        <f>[11]丙烯腈工程费!J46</f>
        <v>1381.695</v>
      </c>
      <c r="O45" s="165">
        <f t="shared" si="2"/>
        <v>-138.17</v>
      </c>
      <c r="P45" s="172"/>
      <c r="Q45" s="170"/>
      <c r="R45" s="170"/>
      <c r="S45" s="172"/>
      <c r="T45" s="172"/>
      <c r="U45" s="98"/>
      <c r="V45" s="98"/>
      <c r="W45" s="98"/>
      <c r="X45" s="98"/>
      <c r="Y45" s="98"/>
      <c r="Z45" s="98"/>
      <c r="AA45" s="98"/>
    </row>
    <row r="46" s="88" customFormat="1" ht="18" customHeight="1" spans="1:27">
      <c r="A46" s="133">
        <v>1.12</v>
      </c>
      <c r="B46" s="134"/>
      <c r="C46" s="135" t="s">
        <v>1696</v>
      </c>
      <c r="D46" s="133"/>
      <c r="E46" s="136">
        <f>[12]丙烯腈工艺设备!N671/10000</f>
        <v>8047.13</v>
      </c>
      <c r="F46" s="136">
        <f>[12]丙烯腈工艺设备!O671/10000</f>
        <v>0</v>
      </c>
      <c r="G46" s="136">
        <f>[12]丙烯腈工艺设备!P671/10000</f>
        <v>30.53</v>
      </c>
      <c r="H46" s="136"/>
      <c r="I46" s="136"/>
      <c r="J46" s="136">
        <f t="shared" si="14"/>
        <v>8077.66</v>
      </c>
      <c r="K46" s="183"/>
      <c r="L46" s="168">
        <f>J46/$J$9*100</f>
        <v>13.77</v>
      </c>
      <c r="M46" s="184"/>
      <c r="N46" s="115">
        <f>[11]丙烯腈工程费!J47</f>
        <v>8777.02915775359</v>
      </c>
      <c r="O46" s="165">
        <f t="shared" si="2"/>
        <v>-699.37</v>
      </c>
      <c r="P46" s="185"/>
      <c r="Q46" s="210"/>
      <c r="R46" s="210"/>
      <c r="S46" s="185"/>
      <c r="T46" s="185"/>
      <c r="U46" s="211"/>
      <c r="V46" s="211"/>
      <c r="W46" s="211"/>
      <c r="X46" s="211"/>
      <c r="Y46" s="211"/>
      <c r="Z46" s="211"/>
      <c r="AA46" s="211"/>
    </row>
    <row r="47" s="88" customFormat="1" ht="18" customHeight="1" spans="1:27">
      <c r="A47" s="124">
        <v>1.13</v>
      </c>
      <c r="B47" s="134"/>
      <c r="C47" s="135" t="s">
        <v>1697</v>
      </c>
      <c r="D47" s="133"/>
      <c r="E47" s="136">
        <v>150</v>
      </c>
      <c r="F47" s="136">
        <v>50</v>
      </c>
      <c r="G47" s="136">
        <v>25</v>
      </c>
      <c r="H47" s="136"/>
      <c r="I47" s="136"/>
      <c r="J47" s="136">
        <f t="shared" si="14"/>
        <v>225</v>
      </c>
      <c r="K47" s="183"/>
      <c r="L47" s="168">
        <f>J47/$J$9*100</f>
        <v>0.38</v>
      </c>
      <c r="M47" s="184"/>
      <c r="N47" s="115">
        <f>[11]丙烯腈工程费!J48</f>
        <v>225</v>
      </c>
      <c r="O47" s="165">
        <f t="shared" si="2"/>
        <v>0</v>
      </c>
      <c r="P47" s="185"/>
      <c r="Q47" s="210"/>
      <c r="R47" s="210"/>
      <c r="S47" s="185"/>
      <c r="T47" s="185"/>
      <c r="U47" s="211"/>
      <c r="V47" s="211"/>
      <c r="W47" s="211"/>
      <c r="X47" s="211"/>
      <c r="Y47" s="211"/>
      <c r="Z47" s="211"/>
      <c r="AA47" s="211"/>
    </row>
    <row r="48" s="89" customFormat="1" ht="18" customHeight="1" spans="1:27">
      <c r="A48" s="137" t="s">
        <v>44</v>
      </c>
      <c r="B48" s="137">
        <v>0</v>
      </c>
      <c r="C48" s="138" t="s">
        <v>1698</v>
      </c>
      <c r="D48" s="137">
        <f>[12]催化剂沉降工程费!D8</f>
        <v>0</v>
      </c>
      <c r="E48" s="139">
        <f t="shared" ref="E48:J48" si="15">SUM(E49:E55)</f>
        <v>1046.66</v>
      </c>
      <c r="F48" s="139">
        <f t="shared" si="15"/>
        <v>293.03</v>
      </c>
      <c r="G48" s="139">
        <f t="shared" si="15"/>
        <v>227.19</v>
      </c>
      <c r="H48" s="139">
        <f t="shared" si="15"/>
        <v>154.5</v>
      </c>
      <c r="I48" s="139">
        <f t="shared" si="15"/>
        <v>0</v>
      </c>
      <c r="J48" s="139">
        <f t="shared" si="15"/>
        <v>1721.38</v>
      </c>
      <c r="K48" s="186">
        <f>[12]催化剂沉降工程费!K8</f>
        <v>0</v>
      </c>
      <c r="L48" s="186">
        <f>[12]催化剂沉降工程费!L8</f>
        <v>0</v>
      </c>
      <c r="M48" s="137">
        <f>[12]催化剂沉降工程费!M8</f>
        <v>0</v>
      </c>
      <c r="N48" s="176">
        <f>[11]丙烯腈工程费!J49</f>
        <v>1746.60483929871</v>
      </c>
      <c r="O48" s="177">
        <f t="shared" si="2"/>
        <v>-25.22</v>
      </c>
      <c r="P48" s="187"/>
      <c r="Q48" s="187" t="s">
        <v>1699</v>
      </c>
      <c r="R48" s="187"/>
      <c r="S48" s="187"/>
      <c r="T48" s="187"/>
      <c r="U48" s="212"/>
      <c r="V48" s="212"/>
      <c r="W48" s="212"/>
      <c r="X48" s="212"/>
      <c r="Y48" s="212"/>
      <c r="Z48" s="212"/>
      <c r="AA48" s="212"/>
    </row>
    <row r="49" s="88" customFormat="1" ht="18" customHeight="1" spans="1:27">
      <c r="A49" s="140" t="s">
        <v>1700</v>
      </c>
      <c r="B49" s="140">
        <v>0</v>
      </c>
      <c r="C49" s="141" t="s">
        <v>1701</v>
      </c>
      <c r="D49" s="140">
        <f>[12]催化剂沉降工程费!D10</f>
        <v>0</v>
      </c>
      <c r="E49" s="136">
        <f>[12]催化剂沉降工程费!E10</f>
        <v>0</v>
      </c>
      <c r="F49" s="136">
        <f>[12]催化剂沉降工程费!F10</f>
        <v>0</v>
      </c>
      <c r="G49" s="136">
        <f>[12]催化剂沉降工程费!G10</f>
        <v>0</v>
      </c>
      <c r="H49" s="142">
        <f>[12]丙烯腈土建!I39/10000</f>
        <v>154.5</v>
      </c>
      <c r="I49" s="136">
        <f>[12]催化剂沉降工程费!I10</f>
        <v>0</v>
      </c>
      <c r="J49" s="136">
        <f>SUM(E49:I49)</f>
        <v>154.5</v>
      </c>
      <c r="K49" s="144">
        <f>[12]催化剂沉降工程费!K10</f>
        <v>0</v>
      </c>
      <c r="L49" s="144">
        <f>[12]催化剂沉降工程费!L10</f>
        <v>0</v>
      </c>
      <c r="M49" s="140">
        <f>[12]催化剂沉降工程费!M10</f>
        <v>0</v>
      </c>
      <c r="N49" s="115">
        <f>[11]丙烯腈工程费!J50</f>
        <v>154.27475</v>
      </c>
      <c r="O49" s="165">
        <f t="shared" si="2"/>
        <v>0.23</v>
      </c>
      <c r="P49" s="188"/>
      <c r="Q49" s="188"/>
      <c r="R49" s="188"/>
      <c r="S49" s="188"/>
      <c r="T49" s="188"/>
      <c r="U49" s="211"/>
      <c r="V49" s="211"/>
      <c r="W49" s="211"/>
      <c r="X49" s="211"/>
      <c r="Y49" s="211"/>
      <c r="Z49" s="211"/>
      <c r="AA49" s="211"/>
    </row>
    <row r="50" s="88" customFormat="1" ht="18" customHeight="1" spans="1:27">
      <c r="A50" s="140" t="s">
        <v>1702</v>
      </c>
      <c r="B50" s="140">
        <v>0</v>
      </c>
      <c r="C50" s="143" t="s">
        <v>1703</v>
      </c>
      <c r="D50" s="144" t="str">
        <f>[12]丙烯腈工艺设备!E723&amp;[12]丙烯腈工艺设备!D723</f>
        <v>14台</v>
      </c>
      <c r="E50" s="142">
        <f>[12]丙烯腈工艺设备!N734/10000</f>
        <v>864.74</v>
      </c>
      <c r="F50" s="142">
        <f>[12]丙烯腈工艺设备!O734/10000</f>
        <v>5.28</v>
      </c>
      <c r="G50" s="142">
        <v>63.54</v>
      </c>
      <c r="H50" s="136"/>
      <c r="I50" s="136">
        <f>[12]催化剂沉降工程费!I11</f>
        <v>0</v>
      </c>
      <c r="J50" s="136">
        <f t="shared" ref="J50:J55" si="16">SUM(E50:I50)</f>
        <v>933.56</v>
      </c>
      <c r="K50" s="144">
        <f>[12]催化剂沉降工程费!K11</f>
        <v>0</v>
      </c>
      <c r="L50" s="144">
        <f>[12]催化剂沉降工程费!L11</f>
        <v>0</v>
      </c>
      <c r="M50" s="140">
        <f>[12]催化剂沉降工程费!M11</f>
        <v>0</v>
      </c>
      <c r="N50" s="115">
        <f>[11]丙烯腈工程费!J51</f>
        <v>959.018191956134</v>
      </c>
      <c r="O50" s="165">
        <f t="shared" si="2"/>
        <v>-25.46</v>
      </c>
      <c r="P50" s="188"/>
      <c r="Q50" s="188"/>
      <c r="R50" s="188"/>
      <c r="S50" s="188"/>
      <c r="T50" s="188"/>
      <c r="U50" s="211"/>
      <c r="V50" s="211"/>
      <c r="W50" s="211"/>
      <c r="X50" s="211"/>
      <c r="Y50" s="211"/>
      <c r="Z50" s="211"/>
      <c r="AA50" s="211"/>
    </row>
    <row r="51" s="88" customFormat="1" ht="18" customHeight="1" spans="1:27">
      <c r="A51" s="140" t="s">
        <v>1704</v>
      </c>
      <c r="B51" s="140"/>
      <c r="C51" s="143" t="s">
        <v>1684</v>
      </c>
      <c r="D51" s="140"/>
      <c r="E51" s="142">
        <v>0</v>
      </c>
      <c r="F51" s="142">
        <v>93.47</v>
      </c>
      <c r="G51" s="142">
        <v>38.31</v>
      </c>
      <c r="H51" s="136"/>
      <c r="I51" s="136"/>
      <c r="J51" s="136">
        <f t="shared" si="16"/>
        <v>131.78</v>
      </c>
      <c r="K51" s="144"/>
      <c r="L51" s="144"/>
      <c r="M51" s="140"/>
      <c r="N51" s="115">
        <f>[11]丙烯腈工程费!J52</f>
        <v>131.775163080235</v>
      </c>
      <c r="O51" s="165">
        <f t="shared" si="2"/>
        <v>0</v>
      </c>
      <c r="P51" s="188"/>
      <c r="Q51" s="188"/>
      <c r="R51" s="188"/>
      <c r="S51" s="188"/>
      <c r="T51" s="188"/>
      <c r="U51" s="211"/>
      <c r="V51" s="211"/>
      <c r="W51" s="211"/>
      <c r="X51" s="211"/>
      <c r="Y51" s="211"/>
      <c r="Z51" s="211"/>
      <c r="AA51" s="211"/>
    </row>
    <row r="52" s="88" customFormat="1" ht="18" customHeight="1" spans="1:27">
      <c r="A52" s="140" t="s">
        <v>1705</v>
      </c>
      <c r="B52" s="140"/>
      <c r="C52" s="143" t="s">
        <v>1685</v>
      </c>
      <c r="D52" s="140"/>
      <c r="E52" s="142">
        <v>46.75</v>
      </c>
      <c r="F52" s="142">
        <v>128.54</v>
      </c>
      <c r="G52" s="142">
        <v>71.39</v>
      </c>
      <c r="H52" s="136"/>
      <c r="I52" s="136"/>
      <c r="J52" s="136">
        <f t="shared" si="16"/>
        <v>246.68</v>
      </c>
      <c r="K52" s="144"/>
      <c r="L52" s="144"/>
      <c r="M52" s="140"/>
      <c r="N52" s="115">
        <f>[11]丙烯腈工程费!J53</f>
        <v>246.673725335143</v>
      </c>
      <c r="O52" s="165">
        <f t="shared" si="2"/>
        <v>0.01</v>
      </c>
      <c r="P52" s="188"/>
      <c r="Q52" s="188"/>
      <c r="R52" s="188"/>
      <c r="S52" s="188"/>
      <c r="T52" s="188"/>
      <c r="U52" s="211"/>
      <c r="V52" s="211"/>
      <c r="W52" s="211"/>
      <c r="X52" s="211"/>
      <c r="Y52" s="211"/>
      <c r="Z52" s="211"/>
      <c r="AA52" s="211"/>
    </row>
    <row r="53" s="88" customFormat="1" ht="18" customHeight="1" spans="1:27">
      <c r="A53" s="140" t="s">
        <v>1706</v>
      </c>
      <c r="B53" s="140">
        <v>0</v>
      </c>
      <c r="C53" s="143" t="s">
        <v>1687</v>
      </c>
      <c r="D53" s="140"/>
      <c r="E53" s="142">
        <v>9.79</v>
      </c>
      <c r="F53" s="142">
        <v>16.22</v>
      </c>
      <c r="G53" s="142">
        <v>11.43</v>
      </c>
      <c r="H53" s="136">
        <f>[12]催化剂沉降工程费!H12</f>
        <v>0</v>
      </c>
      <c r="I53" s="136">
        <f>[12]催化剂沉降工程费!I12</f>
        <v>0</v>
      </c>
      <c r="J53" s="136">
        <f t="shared" si="16"/>
        <v>37.44</v>
      </c>
      <c r="K53" s="144">
        <f>[12]催化剂沉降工程费!K12</f>
        <v>0</v>
      </c>
      <c r="L53" s="144">
        <f>[12]催化剂沉降工程费!L12</f>
        <v>0</v>
      </c>
      <c r="M53" s="140">
        <f>[12]催化剂沉降工程费!M12</f>
        <v>0</v>
      </c>
      <c r="N53" s="115">
        <f>[11]丙烯腈工程费!J54</f>
        <v>37.444677836825</v>
      </c>
      <c r="O53" s="165">
        <f t="shared" si="2"/>
        <v>0</v>
      </c>
      <c r="P53" s="188"/>
      <c r="Q53" s="188"/>
      <c r="R53" s="188"/>
      <c r="S53" s="188"/>
      <c r="T53" s="188"/>
      <c r="U53" s="211"/>
      <c r="V53" s="211"/>
      <c r="W53" s="211"/>
      <c r="X53" s="211"/>
      <c r="Y53" s="211"/>
      <c r="Z53" s="211"/>
      <c r="AA53" s="211"/>
    </row>
    <row r="54" s="88" customFormat="1" ht="18" customHeight="1" spans="1:27">
      <c r="A54" s="140" t="s">
        <v>1707</v>
      </c>
      <c r="B54" s="140">
        <v>0</v>
      </c>
      <c r="C54" s="143" t="s">
        <v>1689</v>
      </c>
      <c r="D54" s="140"/>
      <c r="E54" s="142">
        <v>125.38</v>
      </c>
      <c r="F54" s="142">
        <v>48.52</v>
      </c>
      <c r="G54" s="142">
        <v>39.52</v>
      </c>
      <c r="H54" s="136">
        <f>[12]催化剂沉降工程费!H13</f>
        <v>0</v>
      </c>
      <c r="I54" s="136">
        <f>[12]催化剂沉降工程费!I13</f>
        <v>0</v>
      </c>
      <c r="J54" s="136">
        <f t="shared" si="16"/>
        <v>213.42</v>
      </c>
      <c r="K54" s="144">
        <f>[12]催化剂沉降工程费!K13</f>
        <v>0</v>
      </c>
      <c r="L54" s="144">
        <f>[12]催化剂沉降工程费!L13</f>
        <v>0</v>
      </c>
      <c r="M54" s="140">
        <f>[12]催化剂沉降工程费!M13</f>
        <v>0</v>
      </c>
      <c r="N54" s="115">
        <f>[11]丙烯腈工程费!J55</f>
        <v>213.418331090369</v>
      </c>
      <c r="O54" s="165">
        <f t="shared" si="2"/>
        <v>0</v>
      </c>
      <c r="P54" s="188"/>
      <c r="Q54" s="188"/>
      <c r="R54" s="188"/>
      <c r="S54" s="188"/>
      <c r="T54" s="188"/>
      <c r="U54" s="211"/>
      <c r="V54" s="211"/>
      <c r="W54" s="211"/>
      <c r="X54" s="211"/>
      <c r="Y54" s="211"/>
      <c r="Z54" s="211"/>
      <c r="AA54" s="211"/>
    </row>
    <row r="55" s="88" customFormat="1" ht="18" customHeight="1" spans="1:27">
      <c r="A55" s="140" t="s">
        <v>1708</v>
      </c>
      <c r="B55" s="140">
        <v>0</v>
      </c>
      <c r="C55" s="143" t="s">
        <v>427</v>
      </c>
      <c r="D55" s="140"/>
      <c r="E55" s="142">
        <v>0</v>
      </c>
      <c r="F55" s="142">
        <v>1</v>
      </c>
      <c r="G55" s="142">
        <v>3</v>
      </c>
      <c r="H55" s="136">
        <f>[12]催化剂沉降工程费!H14</f>
        <v>0</v>
      </c>
      <c r="I55" s="136">
        <f>[12]催化剂沉降工程费!I14</f>
        <v>0</v>
      </c>
      <c r="J55" s="136">
        <f t="shared" si="16"/>
        <v>4</v>
      </c>
      <c r="K55" s="144">
        <f>[12]催化剂沉降工程费!K14</f>
        <v>0</v>
      </c>
      <c r="L55" s="144">
        <f>[12]催化剂沉降工程费!L14</f>
        <v>0</v>
      </c>
      <c r="M55" s="140">
        <f>[12]催化剂沉降工程费!M14</f>
        <v>0</v>
      </c>
      <c r="N55" s="115">
        <f>[11]丙烯腈工程费!J56</f>
        <v>4</v>
      </c>
      <c r="O55" s="165">
        <f t="shared" si="2"/>
        <v>0</v>
      </c>
      <c r="P55" s="188"/>
      <c r="Q55" s="188"/>
      <c r="R55" s="188"/>
      <c r="S55" s="188"/>
      <c r="T55" s="188"/>
      <c r="U55" s="211"/>
      <c r="V55" s="211"/>
      <c r="W55" s="211"/>
      <c r="X55" s="211"/>
      <c r="Y55" s="211"/>
      <c r="Z55" s="211"/>
      <c r="AA55" s="211"/>
    </row>
    <row r="56" s="90" customFormat="1" ht="18" customHeight="1" spans="1:27">
      <c r="A56" s="145">
        <v>3</v>
      </c>
      <c r="B56" s="145">
        <v>0</v>
      </c>
      <c r="C56" s="146" t="s">
        <v>1709</v>
      </c>
      <c r="D56" s="145">
        <f>[12]AOGC工程费!D8</f>
        <v>0</v>
      </c>
      <c r="E56" s="147">
        <f t="shared" ref="E56:K56" si="17">E58+E59+E60+E70+E73+E74+E75+E78+E79+E80+E85+E86+E87</f>
        <v>3741.48</v>
      </c>
      <c r="F56" s="147">
        <f t="shared" si="17"/>
        <v>1760.25</v>
      </c>
      <c r="G56" s="147">
        <f t="shared" si="17"/>
        <v>577.53</v>
      </c>
      <c r="H56" s="148">
        <f t="shared" si="17"/>
        <v>305.92</v>
      </c>
      <c r="I56" s="147">
        <f t="shared" si="17"/>
        <v>0</v>
      </c>
      <c r="J56" s="147">
        <f t="shared" si="17"/>
        <v>6385.18</v>
      </c>
      <c r="K56" s="147">
        <f t="shared" si="17"/>
        <v>54.25</v>
      </c>
      <c r="L56" s="147">
        <f>[12]AOGC工程费!L8</f>
        <v>0</v>
      </c>
      <c r="M56" s="145">
        <f>[12]AOGC工程费!M8</f>
        <v>0</v>
      </c>
      <c r="N56" s="115">
        <f>[11]丙烯腈工程费!J57</f>
        <v>6546.54823930436</v>
      </c>
      <c r="O56" s="165">
        <f t="shared" si="2"/>
        <v>-161.37</v>
      </c>
      <c r="P56" s="189"/>
      <c r="Q56" s="189">
        <v>655</v>
      </c>
      <c r="R56" s="189"/>
      <c r="S56" s="189"/>
      <c r="T56" s="189"/>
      <c r="U56" s="213"/>
      <c r="V56" s="213"/>
      <c r="W56" s="213"/>
      <c r="X56" s="213"/>
      <c r="Y56" s="213"/>
      <c r="Z56" s="213"/>
      <c r="AA56" s="213"/>
    </row>
    <row r="57" s="88" customFormat="1" ht="18" customHeight="1" spans="1:27">
      <c r="A57" s="144">
        <v>0</v>
      </c>
      <c r="B57" s="144">
        <v>0</v>
      </c>
      <c r="C57" s="149" t="s">
        <v>1667</v>
      </c>
      <c r="D57" s="144">
        <f>[12]AOGC工程费!D9</f>
        <v>0</v>
      </c>
      <c r="E57" s="136">
        <f>[12]AOGC工程费!E9</f>
        <v>57.51</v>
      </c>
      <c r="F57" s="136">
        <f>[12]AOGC工程费!F9</f>
        <v>29.01</v>
      </c>
      <c r="G57" s="136">
        <f>[12]AOGC工程费!G9</f>
        <v>8.82</v>
      </c>
      <c r="H57" s="136">
        <f>[12]AOGC工程费!H9</f>
        <v>4.67</v>
      </c>
      <c r="I57" s="136">
        <f>[12]AOGC工程费!I9</f>
        <v>0</v>
      </c>
      <c r="J57" s="136">
        <f>[12]AOGC工程费!J9</f>
        <v>100</v>
      </c>
      <c r="K57" s="136">
        <f>[12]AOGC工程费!K9</f>
        <v>0</v>
      </c>
      <c r="L57" s="136">
        <f>[12]AOGC工程费!L9</f>
        <v>0</v>
      </c>
      <c r="M57" s="144">
        <f>[12]AOGC工程费!M9</f>
        <v>0</v>
      </c>
      <c r="N57" s="115">
        <f>[11]丙烯腈工程费!J58</f>
        <v>100</v>
      </c>
      <c r="O57" s="165">
        <f t="shared" si="2"/>
        <v>0</v>
      </c>
      <c r="P57" s="190"/>
      <c r="Q57" s="190"/>
      <c r="R57" s="190"/>
      <c r="S57" s="190"/>
      <c r="T57" s="190"/>
      <c r="U57" s="211"/>
      <c r="V57" s="211"/>
      <c r="W57" s="211"/>
      <c r="X57" s="211"/>
      <c r="Y57" s="211"/>
      <c r="Z57" s="211"/>
      <c r="AA57" s="211"/>
    </row>
    <row r="58" s="84" customFormat="1" ht="18" customHeight="1" spans="1:27">
      <c r="A58" s="144">
        <v>3.1</v>
      </c>
      <c r="B58" s="144">
        <v>0</v>
      </c>
      <c r="C58" s="149" t="s">
        <v>1710</v>
      </c>
      <c r="D58" s="144">
        <f>[12]AOGC工程费!D10</f>
        <v>0</v>
      </c>
      <c r="E58" s="136">
        <f>[12]AOGC工程费!E10</f>
        <v>0</v>
      </c>
      <c r="F58" s="136">
        <f>[12]AOGC工程费!F10</f>
        <v>0</v>
      </c>
      <c r="G58" s="136">
        <f>[12]AOGC工程费!G10</f>
        <v>0</v>
      </c>
      <c r="H58" s="136">
        <f>[12]AOGC工程费!H10</f>
        <v>12.3</v>
      </c>
      <c r="I58" s="136">
        <f>[12]AOGC工程费!I10</f>
        <v>0</v>
      </c>
      <c r="J58" s="136">
        <f>[12]AOGC工程费!J10</f>
        <v>12.3</v>
      </c>
      <c r="K58" s="136">
        <f>[12]AOGC工程费!K10</f>
        <v>0</v>
      </c>
      <c r="L58" s="136">
        <f>[12]AOGC工程费!L10</f>
        <v>0</v>
      </c>
      <c r="M58" s="144">
        <f>[12]AOGC工程费!M10</f>
        <v>0</v>
      </c>
      <c r="N58" s="115">
        <f>[11]丙烯腈工程费!J59</f>
        <v>12.3</v>
      </c>
      <c r="O58" s="165">
        <f t="shared" si="2"/>
        <v>0</v>
      </c>
      <c r="P58" s="190"/>
      <c r="Q58" s="190"/>
      <c r="R58" s="190"/>
      <c r="S58" s="190"/>
      <c r="T58" s="190"/>
      <c r="U58" s="98"/>
      <c r="V58" s="98"/>
      <c r="W58" s="98"/>
      <c r="X58" s="98"/>
      <c r="Y58" s="98"/>
      <c r="Z58" s="98"/>
      <c r="AA58" s="98"/>
    </row>
    <row r="59" s="84" customFormat="1" ht="18" customHeight="1" spans="1:27">
      <c r="A59" s="144">
        <v>3.2</v>
      </c>
      <c r="B59" s="144">
        <v>0</v>
      </c>
      <c r="C59" s="141" t="s">
        <v>1673</v>
      </c>
      <c r="D59" s="144">
        <f>[12]AOGC工程费!D11</f>
        <v>0</v>
      </c>
      <c r="E59" s="136">
        <f>[12]AOGC工程费!E11</f>
        <v>0</v>
      </c>
      <c r="F59" s="136">
        <f>[12]AOGC工程费!F11</f>
        <v>0</v>
      </c>
      <c r="G59" s="136">
        <f>[12]AOGC工程费!G11</f>
        <v>0</v>
      </c>
      <c r="H59" s="136">
        <f>[12]丙烯腈土建!I49/10000</f>
        <v>279.13</v>
      </c>
      <c r="I59" s="136">
        <f>[12]AOGC工程费!I11</f>
        <v>0</v>
      </c>
      <c r="J59" s="136">
        <f>SUM(E59:I59)</f>
        <v>279.13</v>
      </c>
      <c r="K59" s="136">
        <f>[12]AOGC工程费!K11</f>
        <v>0</v>
      </c>
      <c r="L59" s="136">
        <f>[12]AOGC工程费!L11</f>
        <v>0</v>
      </c>
      <c r="M59" s="144">
        <f>[12]AOGC工程费!M11</f>
        <v>0</v>
      </c>
      <c r="N59" s="115">
        <f>[11]丙烯腈工程费!J60</f>
        <v>275.275</v>
      </c>
      <c r="O59" s="165">
        <f t="shared" si="2"/>
        <v>3.86</v>
      </c>
      <c r="P59" s="190"/>
      <c r="Q59" s="190"/>
      <c r="R59" s="190"/>
      <c r="S59" s="190"/>
      <c r="T59" s="190"/>
      <c r="U59" s="98"/>
      <c r="V59" s="98"/>
      <c r="W59" s="98"/>
      <c r="X59" s="98"/>
      <c r="Y59" s="98"/>
      <c r="Z59" s="98"/>
      <c r="AA59" s="98"/>
    </row>
    <row r="60" s="88" customFormat="1" ht="18" customHeight="1" spans="1:27">
      <c r="A60" s="144">
        <v>3.3</v>
      </c>
      <c r="B60" s="144">
        <v>0</v>
      </c>
      <c r="C60" s="149" t="s">
        <v>1711</v>
      </c>
      <c r="D60" s="144">
        <f>[12]AOGC工程费!D12</f>
        <v>0</v>
      </c>
      <c r="E60" s="136">
        <f>SUM(E61:E69)</f>
        <v>1150.35</v>
      </c>
      <c r="F60" s="136">
        <f>SUM(F61:F69)</f>
        <v>86.68</v>
      </c>
      <c r="G60" s="136">
        <f>SUM(G61:G69)</f>
        <v>105.45</v>
      </c>
      <c r="H60" s="136">
        <f>SUM(H61:H69)</f>
        <v>0</v>
      </c>
      <c r="I60" s="136">
        <f>SUM(I61:I69)</f>
        <v>0</v>
      </c>
      <c r="J60" s="136">
        <f>SUM(E60:I60)</f>
        <v>1342.48</v>
      </c>
      <c r="K60" s="136">
        <f>[12]AOGC工程费!K12</f>
        <v>0</v>
      </c>
      <c r="L60" s="136">
        <f>[12]AOGC工程费!L12</f>
        <v>0</v>
      </c>
      <c r="M60" s="144">
        <f>[12]AOGC工程费!M12</f>
        <v>0</v>
      </c>
      <c r="N60" s="115">
        <f>[11]丙烯腈工程费!J61</f>
        <v>1342.46596766813</v>
      </c>
      <c r="O60" s="165">
        <f t="shared" si="2"/>
        <v>0.01</v>
      </c>
      <c r="P60" s="190"/>
      <c r="Q60" s="190"/>
      <c r="R60" s="190"/>
      <c r="S60" s="190"/>
      <c r="T60" s="190"/>
      <c r="U60" s="211"/>
      <c r="V60" s="211"/>
      <c r="W60" s="211"/>
      <c r="X60" s="211"/>
      <c r="Y60" s="211"/>
      <c r="Z60" s="211"/>
      <c r="AA60" s="211"/>
    </row>
    <row r="61" s="88" customFormat="1" ht="18" customHeight="1" spans="1:27">
      <c r="A61" s="144">
        <v>0</v>
      </c>
      <c r="B61" s="144">
        <v>0</v>
      </c>
      <c r="C61" s="149" t="s">
        <v>459</v>
      </c>
      <c r="D61" s="144" t="str">
        <f>[12]AOGC设备表!D13&amp;[12]AOGC设备表!C13&amp;[12]AOGC设备表!G13&amp;"吨"</f>
        <v>2台67.6吨</v>
      </c>
      <c r="E61" s="136">
        <f>[12]AOGC工程费!E13</f>
        <v>210</v>
      </c>
      <c r="F61" s="136">
        <f>[12]AOGC工程费!F13</f>
        <v>0</v>
      </c>
      <c r="G61" s="136">
        <f>[12]AOGC工程费!G13</f>
        <v>9.86</v>
      </c>
      <c r="H61" s="136">
        <f>[12]AOGC工程费!H13</f>
        <v>0</v>
      </c>
      <c r="I61" s="136">
        <f>[12]AOGC工程费!I13</f>
        <v>0</v>
      </c>
      <c r="J61" s="136">
        <f t="shared" ref="J61:J87" si="18">SUM(E61:I61)</f>
        <v>219.86</v>
      </c>
      <c r="K61" s="136">
        <f>[12]AOGC工程费!K13</f>
        <v>0</v>
      </c>
      <c r="L61" s="136">
        <f>[12]AOGC工程费!L13</f>
        <v>0</v>
      </c>
      <c r="M61" s="144">
        <f>[12]AOGC工程费!M13</f>
        <v>0</v>
      </c>
      <c r="N61" s="115">
        <f>[11]丙烯腈工程费!J62</f>
        <v>219.858579663808</v>
      </c>
      <c r="O61" s="165">
        <f t="shared" si="2"/>
        <v>0</v>
      </c>
      <c r="P61" s="190"/>
      <c r="Q61" s="190"/>
      <c r="R61" s="190"/>
      <c r="S61" s="190"/>
      <c r="T61" s="190"/>
      <c r="U61" s="211"/>
      <c r="V61" s="211"/>
      <c r="W61" s="211"/>
      <c r="X61" s="211"/>
      <c r="Y61" s="211"/>
      <c r="Z61" s="211"/>
      <c r="AA61" s="211"/>
    </row>
    <row r="62" s="88" customFormat="1" ht="18" customHeight="1" spans="1:27">
      <c r="A62" s="144">
        <v>0</v>
      </c>
      <c r="B62" s="144">
        <v>0</v>
      </c>
      <c r="C62" s="149" t="s">
        <v>1712</v>
      </c>
      <c r="D62" s="144" t="str">
        <f>[12]AOGC设备表!D21&amp;[12]AOGC设备表!C21</f>
        <v>4台</v>
      </c>
      <c r="E62" s="136">
        <f>[12]AOGC工程费!E14</f>
        <v>577.5</v>
      </c>
      <c r="F62" s="136">
        <f>[12]AOGC工程费!F14</f>
        <v>0</v>
      </c>
      <c r="G62" s="136">
        <f>[12]AOGC工程费!G14</f>
        <v>1.52</v>
      </c>
      <c r="H62" s="136">
        <f>[12]AOGC工程费!H14</f>
        <v>0</v>
      </c>
      <c r="I62" s="136">
        <f>[12]AOGC工程费!I14</f>
        <v>0</v>
      </c>
      <c r="J62" s="136">
        <f t="shared" si="18"/>
        <v>579.02</v>
      </c>
      <c r="K62" s="136">
        <f>[12]AOGC工程费!K14</f>
        <v>0</v>
      </c>
      <c r="L62" s="136">
        <f>[12]AOGC工程费!L14</f>
        <v>0</v>
      </c>
      <c r="M62" s="144">
        <f>[12]AOGC工程费!M14</f>
        <v>0</v>
      </c>
      <c r="N62" s="115">
        <f>[11]丙烯腈工程费!J63</f>
        <v>579.019633004641</v>
      </c>
      <c r="O62" s="165">
        <f t="shared" si="2"/>
        <v>0</v>
      </c>
      <c r="P62" s="190"/>
      <c r="Q62" s="190"/>
      <c r="R62" s="190"/>
      <c r="S62" s="190"/>
      <c r="T62" s="190"/>
      <c r="U62" s="211"/>
      <c r="V62" s="211"/>
      <c r="W62" s="211"/>
      <c r="X62" s="211"/>
      <c r="Y62" s="211"/>
      <c r="Z62" s="211"/>
      <c r="AA62" s="211"/>
    </row>
    <row r="63" s="88" customFormat="1" ht="18" customHeight="1" spans="1:27">
      <c r="A63" s="144">
        <v>0</v>
      </c>
      <c r="B63" s="144">
        <v>0</v>
      </c>
      <c r="C63" s="149" t="s">
        <v>475</v>
      </c>
      <c r="D63" s="144" t="str">
        <f>[12]AOGC设备表!D31&amp;[12]AOGC设备表!C31&amp;[12]AOGC设备表!G31&amp;"吨"</f>
        <v>3台16.85吨</v>
      </c>
      <c r="E63" s="136">
        <f>[12]AOGC工程费!E15</f>
        <v>17.14</v>
      </c>
      <c r="F63" s="136">
        <f>[12]AOGC工程费!F15</f>
        <v>1.25</v>
      </c>
      <c r="G63" s="136">
        <f>[12]AOGC工程费!G15</f>
        <v>16.73</v>
      </c>
      <c r="H63" s="136">
        <f>[12]AOGC工程费!H15</f>
        <v>0</v>
      </c>
      <c r="I63" s="136">
        <f>[12]AOGC工程费!I15</f>
        <v>0</v>
      </c>
      <c r="J63" s="136">
        <f t="shared" si="18"/>
        <v>35.12</v>
      </c>
      <c r="K63" s="136">
        <f>[12]AOGC工程费!K15</f>
        <v>0</v>
      </c>
      <c r="L63" s="136">
        <f>[12]AOGC工程费!L15</f>
        <v>0</v>
      </c>
      <c r="M63" s="144">
        <f>[12]AOGC工程费!M15</f>
        <v>0</v>
      </c>
      <c r="N63" s="115">
        <f>[11]丙烯腈工程费!J64</f>
        <v>35.1192663005437</v>
      </c>
      <c r="O63" s="165">
        <f t="shared" si="2"/>
        <v>0</v>
      </c>
      <c r="P63" s="190"/>
      <c r="Q63" s="190"/>
      <c r="R63" s="190"/>
      <c r="S63" s="190"/>
      <c r="T63" s="190"/>
      <c r="U63" s="211"/>
      <c r="V63" s="211"/>
      <c r="W63" s="211"/>
      <c r="X63" s="211"/>
      <c r="Y63" s="211"/>
      <c r="Z63" s="211"/>
      <c r="AA63" s="211"/>
    </row>
    <row r="64" s="88" customFormat="1" ht="18" customHeight="1" spans="1:27">
      <c r="A64" s="144">
        <v>0</v>
      </c>
      <c r="B64" s="144">
        <v>0</v>
      </c>
      <c r="C64" s="149" t="s">
        <v>1713</v>
      </c>
      <c r="D64" s="144" t="str">
        <f>[12]AOGC设备表!D46&amp;[12]AOGC设备表!C46&amp;[12]AOGC设备表!G46&amp;"吨"</f>
        <v>1套25吨</v>
      </c>
      <c r="E64" s="136">
        <f>[12]AOGC工程费!E16</f>
        <v>210</v>
      </c>
      <c r="F64" s="136">
        <f>[12]AOGC工程费!F16</f>
        <v>0</v>
      </c>
      <c r="G64" s="136">
        <f>[12]AOGC工程费!G16</f>
        <v>3.89</v>
      </c>
      <c r="H64" s="136">
        <f>[12]AOGC工程费!H16</f>
        <v>0</v>
      </c>
      <c r="I64" s="136">
        <f>[12]AOGC工程费!I16</f>
        <v>0</v>
      </c>
      <c r="J64" s="136">
        <f t="shared" si="18"/>
        <v>213.89</v>
      </c>
      <c r="K64" s="136">
        <f>[12]AOGC工程费!K16</f>
        <v>0</v>
      </c>
      <c r="L64" s="136">
        <f>[12]AOGC工程费!L16</f>
        <v>0</v>
      </c>
      <c r="M64" s="144">
        <f>[12]AOGC工程费!M16</f>
        <v>0</v>
      </c>
      <c r="N64" s="115">
        <f>[11]丙烯腈工程费!J65</f>
        <v>213.885617351502</v>
      </c>
      <c r="O64" s="165">
        <f t="shared" si="2"/>
        <v>0</v>
      </c>
      <c r="P64" s="190"/>
      <c r="Q64" s="190"/>
      <c r="R64" s="190"/>
      <c r="S64" s="190"/>
      <c r="T64" s="190"/>
      <c r="U64" s="211"/>
      <c r="V64" s="211"/>
      <c r="W64" s="211"/>
      <c r="X64" s="211"/>
      <c r="Y64" s="211"/>
      <c r="Z64" s="211"/>
      <c r="AA64" s="211"/>
    </row>
    <row r="65" s="88" customFormat="1" ht="18" customHeight="1" spans="1:27">
      <c r="A65" s="144">
        <v>0</v>
      </c>
      <c r="B65" s="144">
        <v>0</v>
      </c>
      <c r="C65" s="149" t="s">
        <v>1714</v>
      </c>
      <c r="D65" s="144" t="str">
        <f>[12]AOGC设备表!D50&amp;[12]AOGC设备表!C50&amp;[12]AOGC设备表!G50&amp;"吨"</f>
        <v>1台2.5吨</v>
      </c>
      <c r="E65" s="136">
        <f>[12]AOGC工程费!E17</f>
        <v>31.5</v>
      </c>
      <c r="F65" s="136">
        <f>[12]AOGC工程费!F17</f>
        <v>0</v>
      </c>
      <c r="G65" s="136">
        <f>[12]AOGC工程费!G17</f>
        <v>0.77</v>
      </c>
      <c r="H65" s="136">
        <f>[12]AOGC工程费!H17</f>
        <v>0</v>
      </c>
      <c r="I65" s="136">
        <f>[12]AOGC工程费!I17</f>
        <v>0</v>
      </c>
      <c r="J65" s="136">
        <f t="shared" si="18"/>
        <v>32.27</v>
      </c>
      <c r="K65" s="136">
        <f>[12]AOGC工程费!K17</f>
        <v>0</v>
      </c>
      <c r="L65" s="136">
        <f>[12]AOGC工程费!L17</f>
        <v>0</v>
      </c>
      <c r="M65" s="144">
        <f>[12]AOGC工程费!M17</f>
        <v>0</v>
      </c>
      <c r="N65" s="115">
        <f>[11]丙烯腈工程费!J66</f>
        <v>32.2662322035173</v>
      </c>
      <c r="O65" s="165">
        <f t="shared" si="2"/>
        <v>0</v>
      </c>
      <c r="P65" s="190"/>
      <c r="Q65" s="190"/>
      <c r="R65" s="190"/>
      <c r="S65" s="190"/>
      <c r="T65" s="190"/>
      <c r="U65" s="211"/>
      <c r="V65" s="211"/>
      <c r="W65" s="211"/>
      <c r="X65" s="211"/>
      <c r="Y65" s="211"/>
      <c r="Z65" s="211"/>
      <c r="AA65" s="211"/>
    </row>
    <row r="66" s="88" customFormat="1" ht="18" customHeight="1" spans="1:27">
      <c r="A66" s="144">
        <v>0</v>
      </c>
      <c r="B66" s="144">
        <v>0</v>
      </c>
      <c r="C66" s="149" t="s">
        <v>1715</v>
      </c>
      <c r="D66" s="144" t="str">
        <f>[12]AOGC设备表!D67&amp;[12]AOGC设备表!C67</f>
        <v>2套</v>
      </c>
      <c r="E66" s="136">
        <f>[12]AOGC工程费!E18</f>
        <v>94.5</v>
      </c>
      <c r="F66" s="136">
        <f>[12]AOGC工程费!F18</f>
        <v>0</v>
      </c>
      <c r="G66" s="136">
        <f>[12]AOGC工程费!G18</f>
        <v>3.78</v>
      </c>
      <c r="H66" s="136">
        <f>[12]AOGC工程费!H18</f>
        <v>0</v>
      </c>
      <c r="I66" s="136">
        <f>[12]AOGC工程费!I18</f>
        <v>0</v>
      </c>
      <c r="J66" s="136">
        <f t="shared" si="18"/>
        <v>98.28</v>
      </c>
      <c r="K66" s="136">
        <f>[12]AOGC工程费!K18</f>
        <v>0</v>
      </c>
      <c r="L66" s="136">
        <f>[12]AOGC工程费!L18</f>
        <v>0</v>
      </c>
      <c r="M66" s="144">
        <f>[12]AOGC工程费!M18</f>
        <v>0</v>
      </c>
      <c r="N66" s="115">
        <f>[11]丙烯腈工程费!J67</f>
        <v>98.2754111544552</v>
      </c>
      <c r="O66" s="165">
        <f t="shared" si="2"/>
        <v>0</v>
      </c>
      <c r="P66" s="190"/>
      <c r="Q66" s="190"/>
      <c r="R66" s="190"/>
      <c r="S66" s="190"/>
      <c r="T66" s="190"/>
      <c r="U66" s="211"/>
      <c r="V66" s="211"/>
      <c r="W66" s="211"/>
      <c r="X66" s="211"/>
      <c r="Y66" s="211"/>
      <c r="Z66" s="211"/>
      <c r="AA66" s="211"/>
    </row>
    <row r="67" s="88" customFormat="1" ht="18" customHeight="1" spans="1:27">
      <c r="A67" s="144">
        <v>0</v>
      </c>
      <c r="B67" s="144">
        <v>0</v>
      </c>
      <c r="C67" s="149" t="s">
        <v>1716</v>
      </c>
      <c r="D67" s="144" t="str">
        <f>[12]AOGC设备表!D72&amp;[12]AOGC设备表!C72&amp;[12]AOGC设备表!G72&amp;"吨"</f>
        <v>1台70吨</v>
      </c>
      <c r="E67" s="136"/>
      <c r="F67" s="136">
        <f>[12]AOGC工程费!F19</f>
        <v>61.65</v>
      </c>
      <c r="G67" s="136">
        <f>[12]AOGC工程费!G19</f>
        <v>39.86</v>
      </c>
      <c r="H67" s="136">
        <f>[12]AOGC工程费!H19</f>
        <v>0</v>
      </c>
      <c r="I67" s="136">
        <f>[12]AOGC工程费!I19</f>
        <v>0</v>
      </c>
      <c r="J67" s="136">
        <f t="shared" si="18"/>
        <v>101.51</v>
      </c>
      <c r="K67" s="136">
        <f>[12]AOGC工程费!K19</f>
        <v>0</v>
      </c>
      <c r="L67" s="136">
        <f>[12]AOGC工程费!L19</f>
        <v>0</v>
      </c>
      <c r="M67" s="144">
        <f>[12]AOGC工程费!M19</f>
        <v>0</v>
      </c>
      <c r="N67" s="115">
        <f>[11]丙烯腈工程费!J68</f>
        <v>101.517243371279</v>
      </c>
      <c r="O67" s="165">
        <f t="shared" si="2"/>
        <v>-0.01</v>
      </c>
      <c r="P67" s="190"/>
      <c r="Q67" s="190"/>
      <c r="R67" s="190"/>
      <c r="S67" s="190"/>
      <c r="T67" s="190"/>
      <c r="U67" s="211"/>
      <c r="V67" s="211"/>
      <c r="W67" s="211"/>
      <c r="X67" s="211"/>
      <c r="Y67" s="211"/>
      <c r="Z67" s="211"/>
      <c r="AA67" s="211"/>
    </row>
    <row r="68" s="88" customFormat="1" ht="18" customHeight="1" spans="1:27">
      <c r="A68" s="144">
        <v>0</v>
      </c>
      <c r="B68" s="144">
        <v>0</v>
      </c>
      <c r="C68" s="149" t="s">
        <v>1717</v>
      </c>
      <c r="D68" s="144">
        <f>[12]AOGC工程费!D20</f>
        <v>0</v>
      </c>
      <c r="E68" s="136">
        <f>[12]AOGC工程费!E20</f>
        <v>0</v>
      </c>
      <c r="F68" s="136">
        <f>[12]AOGC工程费!F20</f>
        <v>23.78</v>
      </c>
      <c r="G68" s="136">
        <f>[12]AOGC工程费!G20</f>
        <v>28.89</v>
      </c>
      <c r="H68" s="136">
        <f>[12]AOGC工程费!H20</f>
        <v>0</v>
      </c>
      <c r="I68" s="136">
        <f>[12]AOGC工程费!I20</f>
        <v>0</v>
      </c>
      <c r="J68" s="136">
        <f t="shared" si="18"/>
        <v>52.67</v>
      </c>
      <c r="K68" s="136">
        <f>[12]AOGC工程费!K20</f>
        <v>0</v>
      </c>
      <c r="L68" s="136">
        <f>[12]AOGC工程费!L20</f>
        <v>0</v>
      </c>
      <c r="M68" s="144">
        <f>[12]AOGC工程费!M20</f>
        <v>0</v>
      </c>
      <c r="N68" s="115">
        <f>[11]丙烯腈工程费!J69</f>
        <v>52.6655734742246</v>
      </c>
      <c r="O68" s="165">
        <f t="shared" si="2"/>
        <v>0</v>
      </c>
      <c r="P68" s="190"/>
      <c r="Q68" s="190"/>
      <c r="R68" s="190"/>
      <c r="S68" s="190"/>
      <c r="T68" s="190"/>
      <c r="U68" s="211"/>
      <c r="V68" s="211"/>
      <c r="W68" s="211"/>
      <c r="X68" s="211"/>
      <c r="Y68" s="211"/>
      <c r="Z68" s="211"/>
      <c r="AA68" s="211"/>
    </row>
    <row r="69" s="88" customFormat="1" ht="18" customHeight="1" spans="1:27">
      <c r="A69" s="144">
        <v>0</v>
      </c>
      <c r="B69" s="144">
        <v>0</v>
      </c>
      <c r="C69" s="149" t="s">
        <v>1718</v>
      </c>
      <c r="D69" s="144">
        <f>[12]AOGC工程费!D21</f>
        <v>0</v>
      </c>
      <c r="E69" s="136">
        <f>[12]AOGC工程费!E21</f>
        <v>9.71</v>
      </c>
      <c r="F69" s="136">
        <f>[12]AOGC工程费!F21</f>
        <v>0</v>
      </c>
      <c r="G69" s="136">
        <f>[12]AOGC工程费!G21</f>
        <v>0.15</v>
      </c>
      <c r="H69" s="136">
        <f>[12]AOGC工程费!H21</f>
        <v>0</v>
      </c>
      <c r="I69" s="136">
        <f>[12]AOGC工程费!I21</f>
        <v>0</v>
      </c>
      <c r="J69" s="136">
        <f t="shared" si="18"/>
        <v>9.86</v>
      </c>
      <c r="K69" s="136">
        <f>[12]AOGC工程费!K21</f>
        <v>0</v>
      </c>
      <c r="L69" s="136">
        <f>[12]AOGC工程费!L21</f>
        <v>0</v>
      </c>
      <c r="M69" s="144">
        <f>[12]AOGC工程费!M21</f>
        <v>0</v>
      </c>
      <c r="N69" s="115">
        <f>[11]丙烯腈工程费!J70</f>
        <v>9.85841114415864</v>
      </c>
      <c r="O69" s="165">
        <f t="shared" si="2"/>
        <v>0</v>
      </c>
      <c r="P69" s="190"/>
      <c r="Q69" s="190"/>
      <c r="R69" s="190"/>
      <c r="S69" s="190"/>
      <c r="T69" s="190"/>
      <c r="U69" s="211"/>
      <c r="V69" s="211"/>
      <c r="W69" s="211"/>
      <c r="X69" s="211"/>
      <c r="Y69" s="211"/>
      <c r="Z69" s="211"/>
      <c r="AA69" s="211"/>
    </row>
    <row r="70" s="88" customFormat="1" ht="18" customHeight="1" spans="1:27">
      <c r="A70" s="144">
        <v>3.4</v>
      </c>
      <c r="B70" s="144">
        <v>0</v>
      </c>
      <c r="C70" s="149" t="s">
        <v>465</v>
      </c>
      <c r="D70" s="144">
        <f>[12]AOGC工程费!D22</f>
        <v>0</v>
      </c>
      <c r="E70" s="136">
        <f>[12]AOGC工程费!E22</f>
        <v>107.08</v>
      </c>
      <c r="F70" s="136">
        <f>[12]AOGC工程费!F22</f>
        <v>0</v>
      </c>
      <c r="G70" s="136">
        <f>[12]AOGC工程费!G22</f>
        <v>11.54</v>
      </c>
      <c r="H70" s="136">
        <f>[12]AOGC工程费!H22</f>
        <v>0</v>
      </c>
      <c r="I70" s="136">
        <f>[12]AOGC工程费!I22</f>
        <v>0</v>
      </c>
      <c r="J70" s="136">
        <f t="shared" si="18"/>
        <v>118.62</v>
      </c>
      <c r="K70" s="136">
        <f>[12]AOGC工程费!K22</f>
        <v>0</v>
      </c>
      <c r="L70" s="136">
        <f>[12]AOGC工程费!L22</f>
        <v>0</v>
      </c>
      <c r="M70" s="144">
        <f>[12]AOGC工程费!M22</f>
        <v>0</v>
      </c>
      <c r="N70" s="115">
        <f>[11]丙烯腈工程费!J71</f>
        <v>118.624657585641</v>
      </c>
      <c r="O70" s="165">
        <f t="shared" si="2"/>
        <v>0</v>
      </c>
      <c r="P70" s="190"/>
      <c r="Q70" s="190"/>
      <c r="R70" s="190"/>
      <c r="S70" s="190"/>
      <c r="T70" s="190"/>
      <c r="U70" s="211"/>
      <c r="V70" s="211"/>
      <c r="W70" s="211"/>
      <c r="X70" s="211"/>
      <c r="Y70" s="211"/>
      <c r="Z70" s="211"/>
      <c r="AA70" s="211"/>
    </row>
    <row r="71" s="88" customFormat="1" ht="18" customHeight="1" spans="1:27">
      <c r="A71" s="144">
        <v>0</v>
      </c>
      <c r="B71" s="144">
        <v>0</v>
      </c>
      <c r="C71" s="149" t="s">
        <v>1719</v>
      </c>
      <c r="D71" s="144"/>
      <c r="E71" s="136">
        <f>[12]AOGC工程费!E23</f>
        <v>105</v>
      </c>
      <c r="F71" s="136">
        <f>[12]AOGC工程费!F23</f>
        <v>0</v>
      </c>
      <c r="G71" s="136">
        <f>[12]AOGC工程费!G23</f>
        <v>11.11</v>
      </c>
      <c r="H71" s="136">
        <f>[12]AOGC工程费!H23</f>
        <v>0</v>
      </c>
      <c r="I71" s="136">
        <f>[12]AOGC工程费!I23</f>
        <v>0</v>
      </c>
      <c r="J71" s="136">
        <f t="shared" si="18"/>
        <v>116.11</v>
      </c>
      <c r="K71" s="136">
        <f>[12]AOGC工程费!K23</f>
        <v>0</v>
      </c>
      <c r="L71" s="136">
        <f>[12]AOGC工程费!L23</f>
        <v>0</v>
      </c>
      <c r="M71" s="144">
        <f>[12]AOGC工程费!M23</f>
        <v>0</v>
      </c>
      <c r="N71" s="115">
        <f>[11]丙烯腈工程费!J72</f>
        <v>116.106324742935</v>
      </c>
      <c r="O71" s="165">
        <f t="shared" si="2"/>
        <v>0</v>
      </c>
      <c r="P71" s="190"/>
      <c r="Q71" s="190"/>
      <c r="R71" s="190"/>
      <c r="S71" s="190"/>
      <c r="T71" s="190"/>
      <c r="U71" s="211"/>
      <c r="V71" s="211"/>
      <c r="W71" s="211"/>
      <c r="X71" s="211"/>
      <c r="Y71" s="211"/>
      <c r="Z71" s="211"/>
      <c r="AA71" s="211"/>
    </row>
    <row r="72" s="88" customFormat="1" ht="18" customHeight="1" spans="1:27">
      <c r="A72" s="144">
        <v>0</v>
      </c>
      <c r="B72" s="144">
        <v>0</v>
      </c>
      <c r="C72" s="149" t="s">
        <v>467</v>
      </c>
      <c r="D72" s="144">
        <f>[12]AOGC工程费!D24</f>
        <v>0</v>
      </c>
      <c r="E72" s="136">
        <f>[12]AOGC工程费!E24</f>
        <v>2.08</v>
      </c>
      <c r="F72" s="136">
        <f>[12]AOGC工程费!F24</f>
        <v>0</v>
      </c>
      <c r="G72" s="136">
        <f>[12]AOGC工程费!G24</f>
        <v>0.44</v>
      </c>
      <c r="H72" s="136">
        <f>[12]AOGC工程费!H24</f>
        <v>0</v>
      </c>
      <c r="I72" s="136">
        <f>[12]AOGC工程费!I24</f>
        <v>0</v>
      </c>
      <c r="J72" s="136">
        <f t="shared" si="18"/>
        <v>2.52</v>
      </c>
      <c r="K72" s="136">
        <f>[12]AOGC工程费!K24</f>
        <v>0</v>
      </c>
      <c r="L72" s="136">
        <f>[12]AOGC工程费!L24</f>
        <v>0</v>
      </c>
      <c r="M72" s="144">
        <f>[12]AOGC工程费!M24</f>
        <v>0</v>
      </c>
      <c r="N72" s="115">
        <f>[11]丙烯腈工程费!J73</f>
        <v>2.51833284270568</v>
      </c>
      <c r="O72" s="165">
        <f t="shared" si="2"/>
        <v>0</v>
      </c>
      <c r="P72" s="190"/>
      <c r="Q72" s="190"/>
      <c r="R72" s="190"/>
      <c r="S72" s="190"/>
      <c r="T72" s="190"/>
      <c r="U72" s="211"/>
      <c r="V72" s="211"/>
      <c r="W72" s="211"/>
      <c r="X72" s="211"/>
      <c r="Y72" s="211"/>
      <c r="Z72" s="211"/>
      <c r="AA72" s="211"/>
    </row>
    <row r="73" s="88" customFormat="1" ht="18" customHeight="1" spans="1:27">
      <c r="A73" s="144">
        <v>3.5</v>
      </c>
      <c r="B73" s="144">
        <v>0</v>
      </c>
      <c r="C73" s="149" t="s">
        <v>1720</v>
      </c>
      <c r="D73" s="144">
        <f>[12]AOGC工程费!D25</f>
        <v>0</v>
      </c>
      <c r="E73" s="136">
        <f>[12]AOGC工程费!E25</f>
        <v>1369.72</v>
      </c>
      <c r="F73" s="136">
        <f>[12]AOGC工程费!F25</f>
        <v>0</v>
      </c>
      <c r="G73" s="136">
        <f>[12]AOGC工程费!G25</f>
        <v>11.26</v>
      </c>
      <c r="H73" s="136">
        <f>[12]AOGC工程费!H25</f>
        <v>0</v>
      </c>
      <c r="I73" s="136">
        <f>[12]AOGC工程费!I25</f>
        <v>0</v>
      </c>
      <c r="J73" s="136">
        <f t="shared" si="18"/>
        <v>1380.98</v>
      </c>
      <c r="K73" s="136">
        <f>[12]AOGC工程费!K25</f>
        <v>0</v>
      </c>
      <c r="L73" s="136">
        <f>[12]AOGC工程费!L25</f>
        <v>0</v>
      </c>
      <c r="M73" s="144">
        <f>[12]AOGC工程费!M25</f>
        <v>0</v>
      </c>
      <c r="N73" s="115">
        <f>[11]丙烯腈工程费!J74</f>
        <v>1380.97838699904</v>
      </c>
      <c r="O73" s="165">
        <f t="shared" si="2"/>
        <v>0</v>
      </c>
      <c r="P73" s="190"/>
      <c r="Q73" s="190"/>
      <c r="R73" s="190"/>
      <c r="S73" s="190"/>
      <c r="T73" s="190"/>
      <c r="U73" s="211"/>
      <c r="V73" s="211"/>
      <c r="W73" s="211"/>
      <c r="X73" s="211"/>
      <c r="Y73" s="211"/>
      <c r="Z73" s="211"/>
      <c r="AA73" s="211"/>
    </row>
    <row r="74" s="88" customFormat="1" ht="18" customHeight="1" spans="1:27">
      <c r="A74" s="144">
        <v>3.6</v>
      </c>
      <c r="B74" s="144">
        <v>0</v>
      </c>
      <c r="C74" s="149" t="s">
        <v>1695</v>
      </c>
      <c r="D74" s="144">
        <f>[12]AOGC工程费!D26</f>
        <v>0</v>
      </c>
      <c r="E74" s="136">
        <f>[12]AOGC工程费!E26</f>
        <v>36.21</v>
      </c>
      <c r="F74" s="136">
        <f>[12]AOGC工程费!F26</f>
        <v>0</v>
      </c>
      <c r="G74" s="136">
        <f>[12]AOGC工程费!G26</f>
        <v>0</v>
      </c>
      <c r="H74" s="136">
        <f>[12]AOGC工程费!H26</f>
        <v>0</v>
      </c>
      <c r="I74" s="136">
        <f>[12]AOGC工程费!I26</f>
        <v>0</v>
      </c>
      <c r="J74" s="136">
        <f t="shared" si="18"/>
        <v>36.21</v>
      </c>
      <c r="K74" s="136">
        <f>[12]AOGC工程费!K26</f>
        <v>0</v>
      </c>
      <c r="L74" s="136">
        <f>[12]AOGC工程费!L26</f>
        <v>0</v>
      </c>
      <c r="M74" s="144">
        <f>[12]AOGC工程费!M26</f>
        <v>0</v>
      </c>
      <c r="N74" s="115">
        <f>[11]丙烯腈工程费!J75</f>
        <v>36.21</v>
      </c>
      <c r="O74" s="165">
        <f t="shared" ref="O74:O104" si="19">J74-N74</f>
        <v>0</v>
      </c>
      <c r="P74" s="190"/>
      <c r="Q74" s="190"/>
      <c r="R74" s="190"/>
      <c r="S74" s="190"/>
      <c r="T74" s="190"/>
      <c r="U74" s="211"/>
      <c r="V74" s="211"/>
      <c r="W74" s="211"/>
      <c r="X74" s="211"/>
      <c r="Y74" s="211"/>
      <c r="Z74" s="211"/>
      <c r="AA74" s="211"/>
    </row>
    <row r="75" s="88" customFormat="1" ht="18" customHeight="1" spans="1:27">
      <c r="A75" s="144">
        <v>3.7</v>
      </c>
      <c r="B75" s="144">
        <v>0</v>
      </c>
      <c r="C75" s="149" t="s">
        <v>1656</v>
      </c>
      <c r="D75" s="144">
        <f>[12]AOGC工程费!D27</f>
        <v>0</v>
      </c>
      <c r="E75" s="136">
        <f>[12]AOGC工程费!E27</f>
        <v>0</v>
      </c>
      <c r="F75" s="136">
        <f>SUM(F76:F77)</f>
        <v>1123.21</v>
      </c>
      <c r="G75" s="136">
        <f>SUM(G76:G77)</f>
        <v>222.5</v>
      </c>
      <c r="H75" s="136">
        <f>SUM(H76:H77)</f>
        <v>0</v>
      </c>
      <c r="I75" s="136">
        <f>SUM(I76:I77)</f>
        <v>0</v>
      </c>
      <c r="J75" s="136">
        <f>SUM(J76:J77)</f>
        <v>1345.71</v>
      </c>
      <c r="K75" s="136">
        <f>[12]AOGC工程费!K27</f>
        <v>0</v>
      </c>
      <c r="L75" s="136">
        <f>[12]AOGC工程费!L27</f>
        <v>0</v>
      </c>
      <c r="M75" s="144">
        <f>[12]AOGC工程费!M27</f>
        <v>0</v>
      </c>
      <c r="N75" s="115">
        <f>[11]丙烯腈工程费!J76</f>
        <v>1485.43953471692</v>
      </c>
      <c r="O75" s="165">
        <f t="shared" si="19"/>
        <v>-139.73</v>
      </c>
      <c r="P75" s="190"/>
      <c r="Q75" s="190"/>
      <c r="R75" s="190"/>
      <c r="S75" s="190"/>
      <c r="T75" s="190"/>
      <c r="U75" s="211"/>
      <c r="V75" s="211"/>
      <c r="W75" s="211"/>
      <c r="X75" s="211"/>
      <c r="Y75" s="211"/>
      <c r="Z75" s="211"/>
      <c r="AA75" s="211"/>
    </row>
    <row r="76" s="91" customFormat="1" ht="18" customHeight="1" spans="1:27">
      <c r="A76" s="214">
        <v>0</v>
      </c>
      <c r="B76" s="214">
        <v>0</v>
      </c>
      <c r="C76" s="215" t="s">
        <v>1721</v>
      </c>
      <c r="D76" s="214">
        <f>[12]AOGC工程费!D28</f>
        <v>0</v>
      </c>
      <c r="E76" s="216">
        <f>[12]AOGC工程费!E28</f>
        <v>0</v>
      </c>
      <c r="F76" s="216">
        <f>[12]AOGC管道!K114/10000</f>
        <v>1007.08</v>
      </c>
      <c r="G76" s="216">
        <f>[12]AOGC工程费!G28</f>
        <v>195.38</v>
      </c>
      <c r="H76" s="216">
        <f>[12]AOGC工程费!H28</f>
        <v>0</v>
      </c>
      <c r="I76" s="216">
        <f>[12]AOGC工程费!I28</f>
        <v>0</v>
      </c>
      <c r="J76" s="216">
        <f t="shared" si="18"/>
        <v>1202.46</v>
      </c>
      <c r="K76" s="216">
        <f>[12]AOGC工程费!K28</f>
        <v>0</v>
      </c>
      <c r="L76" s="216">
        <f>[12]AOGC工程费!L28</f>
        <v>0</v>
      </c>
      <c r="M76" s="214">
        <f>[12]AOGC工程费!M28</f>
        <v>0</v>
      </c>
      <c r="N76" s="223">
        <f>[11]丙烯腈工程费!J77</f>
        <v>1299.08568379031</v>
      </c>
      <c r="O76" s="224">
        <f t="shared" si="19"/>
        <v>-96.63</v>
      </c>
      <c r="P76" s="225"/>
      <c r="Q76" s="225"/>
      <c r="R76" s="225"/>
      <c r="S76" s="225"/>
      <c r="T76" s="225"/>
      <c r="U76" s="232"/>
      <c r="V76" s="232"/>
      <c r="W76" s="232"/>
      <c r="X76" s="232"/>
      <c r="Y76" s="232"/>
      <c r="Z76" s="232"/>
      <c r="AA76" s="232"/>
    </row>
    <row r="77" s="91" customFormat="1" ht="18" customHeight="1" spans="1:27">
      <c r="A77" s="214">
        <v>0</v>
      </c>
      <c r="B77" s="214">
        <v>0</v>
      </c>
      <c r="C77" s="215" t="s">
        <v>1722</v>
      </c>
      <c r="D77" s="214">
        <f>[12]AOGC工程费!D29</f>
        <v>0</v>
      </c>
      <c r="E77" s="216">
        <f>[12]AOGC工程费!E29</f>
        <v>0</v>
      </c>
      <c r="F77" s="216">
        <f>[12]AOGC管道!J128/10000</f>
        <v>116.13</v>
      </c>
      <c r="G77" s="216">
        <f>[12]AOGC工程费!G29</f>
        <v>27.12</v>
      </c>
      <c r="H77" s="216">
        <f>[12]AOGC工程费!H29</f>
        <v>0</v>
      </c>
      <c r="I77" s="216">
        <f>[12]AOGC工程费!I29</f>
        <v>0</v>
      </c>
      <c r="J77" s="216">
        <f t="shared" si="18"/>
        <v>143.25</v>
      </c>
      <c r="K77" s="216">
        <f>[12]AOGC工程费!K29</f>
        <v>0</v>
      </c>
      <c r="L77" s="216">
        <f>[12]AOGC工程费!L29</f>
        <v>0</v>
      </c>
      <c r="M77" s="214">
        <f>[12]AOGC工程费!M29</f>
        <v>0</v>
      </c>
      <c r="N77" s="223">
        <f>[11]丙烯腈工程费!J78</f>
        <v>186.353850926608</v>
      </c>
      <c r="O77" s="224">
        <f t="shared" si="19"/>
        <v>-43.1</v>
      </c>
      <c r="P77" s="225"/>
      <c r="Q77" s="225"/>
      <c r="R77" s="225"/>
      <c r="S77" s="225"/>
      <c r="T77" s="225"/>
      <c r="U77" s="232"/>
      <c r="V77" s="232"/>
      <c r="W77" s="232"/>
      <c r="X77" s="232"/>
      <c r="Y77" s="232"/>
      <c r="Z77" s="232"/>
      <c r="AA77" s="232"/>
    </row>
    <row r="78" s="88" customFormat="1" ht="18" customHeight="1" spans="1:27">
      <c r="A78" s="144">
        <v>3.8</v>
      </c>
      <c r="B78" s="144">
        <v>0</v>
      </c>
      <c r="C78" s="149" t="s">
        <v>1685</v>
      </c>
      <c r="D78" s="144">
        <f>[12]AOGC工程费!D30</f>
        <v>0</v>
      </c>
      <c r="E78" s="136">
        <f>[12]AOGC工程费!E30</f>
        <v>136.77</v>
      </c>
      <c r="F78" s="136">
        <f>[12]AOGC工程费!F30</f>
        <v>65.72</v>
      </c>
      <c r="G78" s="136">
        <f>[12]AOGC工程费!G30</f>
        <v>51.29</v>
      </c>
      <c r="H78" s="136">
        <f>[12]AOGC工程费!H30</f>
        <v>0</v>
      </c>
      <c r="I78" s="136">
        <f>[12]AOGC工程费!I30</f>
        <v>0</v>
      </c>
      <c r="J78" s="136">
        <f t="shared" si="18"/>
        <v>253.78</v>
      </c>
      <c r="K78" s="136">
        <f>[12]AOGC工程费!K30</f>
        <v>0</v>
      </c>
      <c r="L78" s="136">
        <f>[12]AOGC工程费!L30</f>
        <v>0</v>
      </c>
      <c r="M78" s="144">
        <f>[12]AOGC工程费!M30</f>
        <v>0</v>
      </c>
      <c r="N78" s="115">
        <f>[11]丙烯腈工程费!J79</f>
        <v>253.785333658987</v>
      </c>
      <c r="O78" s="165">
        <f t="shared" si="19"/>
        <v>-0.01</v>
      </c>
      <c r="P78" s="190"/>
      <c r="Q78" s="190"/>
      <c r="R78" s="190"/>
      <c r="S78" s="190"/>
      <c r="T78" s="190"/>
      <c r="U78" s="211"/>
      <c r="V78" s="211"/>
      <c r="W78" s="211"/>
      <c r="X78" s="211"/>
      <c r="Y78" s="211"/>
      <c r="Z78" s="211"/>
      <c r="AA78" s="211"/>
    </row>
    <row r="79" s="88" customFormat="1" ht="18" customHeight="1" spans="1:27">
      <c r="A79" s="144">
        <v>3.9</v>
      </c>
      <c r="B79" s="144">
        <v>0</v>
      </c>
      <c r="C79" s="149" t="s">
        <v>1687</v>
      </c>
      <c r="D79" s="144">
        <f>[12]AOGC工程费!D31</f>
        <v>0</v>
      </c>
      <c r="E79" s="136">
        <f>[12]AOGC工程费!E31</f>
        <v>5.02</v>
      </c>
      <c r="F79" s="136">
        <f>[12]AOGC工程费!F31</f>
        <v>2.42</v>
      </c>
      <c r="G79" s="136">
        <f>[12]AOGC工程费!G31</f>
        <v>4.2</v>
      </c>
      <c r="H79" s="136">
        <f>[12]AOGC工程费!H31</f>
        <v>0</v>
      </c>
      <c r="I79" s="136">
        <f>[12]AOGC工程费!I31</f>
        <v>0</v>
      </c>
      <c r="J79" s="136">
        <f t="shared" si="18"/>
        <v>11.64</v>
      </c>
      <c r="K79" s="136">
        <f>[12]AOGC工程费!K31</f>
        <v>0</v>
      </c>
      <c r="L79" s="136">
        <f>[12]AOGC工程费!L31</f>
        <v>0</v>
      </c>
      <c r="M79" s="144">
        <f>[12]AOGC工程费!M31</f>
        <v>0</v>
      </c>
      <c r="N79" s="115">
        <f>[11]丙烯腈工程费!J80</f>
        <v>11.6373559514223</v>
      </c>
      <c r="O79" s="165">
        <f t="shared" si="19"/>
        <v>0</v>
      </c>
      <c r="P79" s="190"/>
      <c r="Q79" s="190"/>
      <c r="R79" s="190"/>
      <c r="S79" s="190"/>
      <c r="T79" s="190"/>
      <c r="U79" s="211"/>
      <c r="V79" s="211"/>
      <c r="W79" s="211"/>
      <c r="X79" s="211"/>
      <c r="Y79" s="211"/>
      <c r="Z79" s="211"/>
      <c r="AA79" s="211"/>
    </row>
    <row r="80" s="88" customFormat="1" ht="18" customHeight="1" spans="1:27">
      <c r="A80" s="136">
        <v>3.1</v>
      </c>
      <c r="B80" s="144">
        <v>0</v>
      </c>
      <c r="C80" s="149" t="s">
        <v>1689</v>
      </c>
      <c r="D80" s="144">
        <f>[12]AOGC工程费!D32</f>
        <v>0</v>
      </c>
      <c r="E80" s="136">
        <f>E81+E84</f>
        <v>935.92</v>
      </c>
      <c r="F80" s="136">
        <f t="shared" ref="F80:K80" si="20">F81+F84</f>
        <v>44.59</v>
      </c>
      <c r="G80" s="136">
        <f t="shared" si="20"/>
        <v>45.66</v>
      </c>
      <c r="H80" s="136">
        <f t="shared" si="20"/>
        <v>0</v>
      </c>
      <c r="I80" s="136">
        <f t="shared" si="20"/>
        <v>0</v>
      </c>
      <c r="J80" s="136">
        <f t="shared" si="20"/>
        <v>1026.17</v>
      </c>
      <c r="K80" s="136">
        <f t="shared" si="20"/>
        <v>54.25</v>
      </c>
      <c r="L80" s="136">
        <f>[12]AOGC工程费!L32</f>
        <v>0</v>
      </c>
      <c r="M80" s="144">
        <f>[12]AOGC工程费!M32</f>
        <v>0</v>
      </c>
      <c r="N80" s="115">
        <f>[11]丙烯腈工程费!J81</f>
        <v>1051.66718602531</v>
      </c>
      <c r="O80" s="165">
        <f t="shared" si="19"/>
        <v>-25.5</v>
      </c>
      <c r="P80" s="190"/>
      <c r="Q80" s="190"/>
      <c r="R80" s="190"/>
      <c r="S80" s="190"/>
      <c r="T80" s="190"/>
      <c r="U80" s="211"/>
      <c r="V80" s="211"/>
      <c r="W80" s="211"/>
      <c r="X80" s="211"/>
      <c r="Y80" s="211"/>
      <c r="Z80" s="211"/>
      <c r="AA80" s="211"/>
    </row>
    <row r="81" s="88" customFormat="1" ht="18" customHeight="1" spans="1:27">
      <c r="A81" s="144" t="s">
        <v>1723</v>
      </c>
      <c r="B81" s="144">
        <v>0</v>
      </c>
      <c r="C81" s="149" t="s">
        <v>1362</v>
      </c>
      <c r="D81" s="144">
        <f>[12]AOGC工程费!D33</f>
        <v>0</v>
      </c>
      <c r="E81" s="136">
        <f>SUM(E82:E83)</f>
        <v>935.92</v>
      </c>
      <c r="F81" s="136">
        <f>SUM(F82:F83)</f>
        <v>0</v>
      </c>
      <c r="G81" s="136">
        <f>SUM(G82:G83)</f>
        <v>18.84</v>
      </c>
      <c r="H81" s="136">
        <f>SUM(H82:H83)</f>
        <v>0</v>
      </c>
      <c r="I81" s="136">
        <f>SUM(I82:I83)</f>
        <v>0</v>
      </c>
      <c r="J81" s="136">
        <f>SUM(E81:I81)</f>
        <v>954.76</v>
      </c>
      <c r="K81" s="136">
        <f>[12]AOGC工程费!K33</f>
        <v>54.25</v>
      </c>
      <c r="L81" s="136">
        <f>[12]AOGC工程费!L33</f>
        <v>0</v>
      </c>
      <c r="M81" s="144">
        <f>[12]AOGC工程费!M33</f>
        <v>0</v>
      </c>
      <c r="N81" s="115">
        <f>[11]丙烯腈工程费!J82</f>
        <v>980.254492449188</v>
      </c>
      <c r="O81" s="165">
        <f t="shared" si="19"/>
        <v>-25.49</v>
      </c>
      <c r="P81" s="190"/>
      <c r="Q81" s="190"/>
      <c r="R81" s="190"/>
      <c r="S81" s="190"/>
      <c r="T81" s="190"/>
      <c r="U81" s="211"/>
      <c r="V81" s="211"/>
      <c r="W81" s="211"/>
      <c r="X81" s="211"/>
      <c r="Y81" s="211"/>
      <c r="Z81" s="211"/>
      <c r="AA81" s="211"/>
    </row>
    <row r="82" s="88" customFormat="1" ht="18" customHeight="1" spans="1:27">
      <c r="A82" s="144">
        <v>0</v>
      </c>
      <c r="B82" s="144">
        <v>0</v>
      </c>
      <c r="C82" s="149" t="s">
        <v>1678</v>
      </c>
      <c r="D82" s="144">
        <f>[12]AOGC工程费!D34</f>
        <v>0</v>
      </c>
      <c r="E82" s="136">
        <f>[12]引进设备!Q109</f>
        <v>414.07</v>
      </c>
      <c r="F82" s="136">
        <f>[12]AOGC工程费!F34</f>
        <v>0</v>
      </c>
      <c r="G82" s="136">
        <f>[12]AOGC工程费!G34</f>
        <v>0</v>
      </c>
      <c r="H82" s="136">
        <f>[12]AOGC工程费!H34</f>
        <v>0</v>
      </c>
      <c r="I82" s="136">
        <f>[12]AOGC工程费!I34</f>
        <v>0</v>
      </c>
      <c r="J82" s="136">
        <f t="shared" si="18"/>
        <v>414.07</v>
      </c>
      <c r="K82" s="136">
        <f>[12]AOGC工程费!K34</f>
        <v>54.25</v>
      </c>
      <c r="L82" s="136">
        <f>[12]AOGC工程费!L34</f>
        <v>0</v>
      </c>
      <c r="M82" s="144">
        <f>[12]AOGC工程费!M34</f>
        <v>0</v>
      </c>
      <c r="N82" s="115">
        <f>[11]丙烯腈工程费!J83</f>
        <v>459.443341637231</v>
      </c>
      <c r="O82" s="165">
        <f t="shared" si="19"/>
        <v>-45.37</v>
      </c>
      <c r="P82" s="190"/>
      <c r="Q82" s="190"/>
      <c r="R82" s="190"/>
      <c r="S82" s="190"/>
      <c r="T82" s="190"/>
      <c r="U82" s="211"/>
      <c r="V82" s="211"/>
      <c r="W82" s="211"/>
      <c r="X82" s="211"/>
      <c r="Y82" s="211"/>
      <c r="Z82" s="211"/>
      <c r="AA82" s="211"/>
    </row>
    <row r="83" s="88" customFormat="1" ht="18" customHeight="1" spans="1:27">
      <c r="A83" s="144">
        <v>0</v>
      </c>
      <c r="B83" s="144">
        <v>0</v>
      </c>
      <c r="C83" s="149" t="s">
        <v>1681</v>
      </c>
      <c r="D83" s="144">
        <f>[12]AOGC工程费!D35</f>
        <v>0</v>
      </c>
      <c r="E83" s="136">
        <f>[12]丙烯腈仪表设备!J164/10000</f>
        <v>521.85</v>
      </c>
      <c r="F83" s="136">
        <f>[12]AOGC工程费!F35</f>
        <v>0</v>
      </c>
      <c r="G83" s="136">
        <f>[12]AOGC工程费!G35</f>
        <v>18.84</v>
      </c>
      <c r="H83" s="136">
        <f>[12]AOGC工程费!H35</f>
        <v>0</v>
      </c>
      <c r="I83" s="136">
        <f>[12]AOGC工程费!I35</f>
        <v>0</v>
      </c>
      <c r="J83" s="136">
        <f t="shared" si="18"/>
        <v>540.69</v>
      </c>
      <c r="K83" s="136">
        <f>[12]AOGC工程费!K35</f>
        <v>0</v>
      </c>
      <c r="L83" s="136">
        <f>[12]AOGC工程费!L35</f>
        <v>0</v>
      </c>
      <c r="M83" s="144">
        <f>[12]AOGC工程费!M35</f>
        <v>0</v>
      </c>
      <c r="N83" s="115">
        <f>[11]丙烯腈工程费!J84</f>
        <v>520.811150811957</v>
      </c>
      <c r="O83" s="165">
        <f t="shared" si="19"/>
        <v>19.88</v>
      </c>
      <c r="P83" s="190"/>
      <c r="Q83" s="190"/>
      <c r="R83" s="190"/>
      <c r="S83" s="190"/>
      <c r="T83" s="190"/>
      <c r="U83" s="211"/>
      <c r="V83" s="211"/>
      <c r="W83" s="211"/>
      <c r="X83" s="211"/>
      <c r="Y83" s="211"/>
      <c r="Z83" s="211"/>
      <c r="AA83" s="211"/>
    </row>
    <row r="84" s="88" customFormat="1" ht="18" customHeight="1" spans="1:27">
      <c r="A84" s="144" t="s">
        <v>1724</v>
      </c>
      <c r="B84" s="144">
        <v>0</v>
      </c>
      <c r="C84" s="149" t="s">
        <v>1693</v>
      </c>
      <c r="D84" s="144">
        <f>[12]AOGC工程费!D36</f>
        <v>0</v>
      </c>
      <c r="E84" s="136">
        <f>[12]AOGC工程费!E36</f>
        <v>0</v>
      </c>
      <c r="F84" s="136">
        <f>[12]丙烯腈仪表设备!K209/10000</f>
        <v>44.59</v>
      </c>
      <c r="G84" s="136">
        <f>[12]AOGC工程费!G36</f>
        <v>26.82</v>
      </c>
      <c r="H84" s="136">
        <f>[12]AOGC工程费!H36</f>
        <v>0</v>
      </c>
      <c r="I84" s="136">
        <f>[12]AOGC工程费!I36</f>
        <v>0</v>
      </c>
      <c r="J84" s="136">
        <f t="shared" si="18"/>
        <v>71.41</v>
      </c>
      <c r="K84" s="136">
        <f>[12]AOGC工程费!K36</f>
        <v>0</v>
      </c>
      <c r="L84" s="136">
        <f>[12]AOGC工程费!L36</f>
        <v>0</v>
      </c>
      <c r="M84" s="144">
        <f>[12]AOGC工程费!M36</f>
        <v>0</v>
      </c>
      <c r="N84" s="115">
        <f>[11]丙烯腈工程费!J85</f>
        <v>71.4126935761173</v>
      </c>
      <c r="O84" s="165">
        <f t="shared" si="19"/>
        <v>0</v>
      </c>
      <c r="P84" s="190"/>
      <c r="Q84" s="190"/>
      <c r="R84" s="190"/>
      <c r="S84" s="190"/>
      <c r="T84" s="190"/>
      <c r="U84" s="211"/>
      <c r="V84" s="211"/>
      <c r="W84" s="211"/>
      <c r="X84" s="211"/>
      <c r="Y84" s="211"/>
      <c r="Z84" s="211"/>
      <c r="AA84" s="211"/>
    </row>
    <row r="85" s="88" customFormat="1" ht="18" customHeight="1" spans="1:27">
      <c r="A85" s="144">
        <v>3.11</v>
      </c>
      <c r="B85" s="144">
        <v>0</v>
      </c>
      <c r="C85" s="149" t="s">
        <v>1725</v>
      </c>
      <c r="D85" s="144">
        <f>[12]AOGC工程费!D37</f>
        <v>0</v>
      </c>
      <c r="E85" s="136">
        <f>[12]AOGC工程费!E37</f>
        <v>0.41</v>
      </c>
      <c r="F85" s="136">
        <f>[12]AOGC工程费!F37</f>
        <v>0</v>
      </c>
      <c r="G85" s="136">
        <f>[12]AOGC工程费!G37</f>
        <v>0</v>
      </c>
      <c r="H85" s="136">
        <f>[12]AOGC工程费!H37</f>
        <v>0</v>
      </c>
      <c r="I85" s="136">
        <f>[12]AOGC工程费!I37</f>
        <v>0</v>
      </c>
      <c r="J85" s="136">
        <f t="shared" si="18"/>
        <v>0.41</v>
      </c>
      <c r="K85" s="136">
        <f>[12]AOGC工程费!K37</f>
        <v>0</v>
      </c>
      <c r="L85" s="136">
        <f>[12]AOGC工程费!L37</f>
        <v>0</v>
      </c>
      <c r="M85" s="144">
        <f>[12]AOGC工程费!M37</f>
        <v>0</v>
      </c>
      <c r="N85" s="115">
        <f>[11]丙烯腈工程费!J86</f>
        <v>0.4056</v>
      </c>
      <c r="O85" s="165">
        <f t="shared" si="19"/>
        <v>0</v>
      </c>
      <c r="P85" s="190"/>
      <c r="Q85" s="190"/>
      <c r="R85" s="190"/>
      <c r="S85" s="190"/>
      <c r="T85" s="190"/>
      <c r="U85" s="211"/>
      <c r="V85" s="211"/>
      <c r="W85" s="211"/>
      <c r="X85" s="211"/>
      <c r="Y85" s="211"/>
      <c r="Z85" s="211"/>
      <c r="AA85" s="211"/>
    </row>
    <row r="86" s="88" customFormat="1" ht="18" customHeight="1" spans="1:27">
      <c r="A86" s="144">
        <v>3.12</v>
      </c>
      <c r="B86" s="144">
        <v>0</v>
      </c>
      <c r="C86" s="149" t="s">
        <v>237</v>
      </c>
      <c r="D86" s="144">
        <f>[12]AOGC工程费!D38</f>
        <v>0</v>
      </c>
      <c r="E86" s="136">
        <f>[12]AOGC工程费!E38</f>
        <v>0</v>
      </c>
      <c r="F86" s="136">
        <f>[12]AOGC工程费!F38</f>
        <v>432.45</v>
      </c>
      <c r="G86" s="136">
        <f>[12]AOGC工程费!G38</f>
        <v>116.83</v>
      </c>
      <c r="H86" s="136">
        <f>[12]AOGC工程费!H38</f>
        <v>0</v>
      </c>
      <c r="I86" s="136">
        <f>[12]AOGC工程费!I38</f>
        <v>0</v>
      </c>
      <c r="J86" s="136">
        <f t="shared" si="18"/>
        <v>549.28</v>
      </c>
      <c r="K86" s="136">
        <f>[12]AOGC工程费!K38</f>
        <v>0</v>
      </c>
      <c r="L86" s="136">
        <f>[12]AOGC工程费!L38</f>
        <v>0</v>
      </c>
      <c r="M86" s="226">
        <f>[12]AOGC工程费!M38</f>
        <v>0</v>
      </c>
      <c r="N86" s="115">
        <f>[11]丙烯腈工程费!J87</f>
        <v>549.288447585955</v>
      </c>
      <c r="O86" s="165">
        <f t="shared" si="19"/>
        <v>-0.01</v>
      </c>
      <c r="P86" s="190"/>
      <c r="Q86" s="190"/>
      <c r="R86" s="190"/>
      <c r="S86" s="190"/>
      <c r="T86" s="190"/>
      <c r="U86" s="211"/>
      <c r="V86" s="211"/>
      <c r="W86" s="211"/>
      <c r="X86" s="211"/>
      <c r="Y86" s="211"/>
      <c r="Z86" s="211"/>
      <c r="AA86" s="211"/>
    </row>
    <row r="87" s="88" customFormat="1" ht="18" customHeight="1" spans="1:27">
      <c r="A87" s="144">
        <v>3.13</v>
      </c>
      <c r="B87" s="144">
        <v>0</v>
      </c>
      <c r="C87" s="149" t="s">
        <v>1726</v>
      </c>
      <c r="D87" s="144">
        <f>[12]AOGC工程费!D39</f>
        <v>0</v>
      </c>
      <c r="E87" s="136">
        <f>[12]AOGC工程费!E39</f>
        <v>0</v>
      </c>
      <c r="F87" s="136">
        <f>[12]AOGC工程费!F39</f>
        <v>5.18</v>
      </c>
      <c r="G87" s="136">
        <f>[12]AOGC工程费!G39</f>
        <v>8.8</v>
      </c>
      <c r="H87" s="136">
        <f>[12]AOGC工程费!H39</f>
        <v>14.49</v>
      </c>
      <c r="I87" s="136">
        <f>[12]AOGC工程费!I39</f>
        <v>0</v>
      </c>
      <c r="J87" s="136">
        <f t="shared" si="18"/>
        <v>28.47</v>
      </c>
      <c r="K87" s="136">
        <f>[12]AOGC工程费!K39</f>
        <v>0</v>
      </c>
      <c r="L87" s="136">
        <f>[12]AOGC工程费!L39</f>
        <v>0</v>
      </c>
      <c r="M87" s="226">
        <f>[12]AOGC工程费!M39</f>
        <v>0</v>
      </c>
      <c r="N87" s="115">
        <f>[11]丙烯腈工程费!J88</f>
        <v>28.4707691129573</v>
      </c>
      <c r="O87" s="165">
        <f t="shared" si="19"/>
        <v>0</v>
      </c>
      <c r="P87" s="190"/>
      <c r="Q87" s="190"/>
      <c r="R87" s="190"/>
      <c r="S87" s="190"/>
      <c r="T87" s="190"/>
      <c r="U87" s="211"/>
      <c r="V87" s="211"/>
      <c r="W87" s="211"/>
      <c r="X87" s="211"/>
      <c r="Y87" s="211"/>
      <c r="Z87" s="211"/>
      <c r="AA87" s="211"/>
    </row>
    <row r="88" s="92" customFormat="1" ht="18" customHeight="1" spans="1:27">
      <c r="A88" s="217" t="s">
        <v>94</v>
      </c>
      <c r="B88" s="217">
        <f>'[12]WWI工程费用估算表 '!B8</f>
        <v>0</v>
      </c>
      <c r="C88" s="218" t="s">
        <v>1727</v>
      </c>
      <c r="D88" s="217">
        <f>'[12]WWI工程费用估算表 '!D8</f>
        <v>0</v>
      </c>
      <c r="E88" s="219">
        <f>E90+E93+E97+E98+E99+E102+E103+E104</f>
        <v>6341.41</v>
      </c>
      <c r="F88" s="219">
        <f t="shared" ref="F88:K88" si="21">F90+F93+F97+F98+F99+F102+F103+F104</f>
        <v>1401.16</v>
      </c>
      <c r="G88" s="219">
        <f t="shared" si="21"/>
        <v>1028.13</v>
      </c>
      <c r="H88" s="219">
        <f t="shared" si="21"/>
        <v>946.19</v>
      </c>
      <c r="I88" s="219">
        <f t="shared" si="21"/>
        <v>0</v>
      </c>
      <c r="J88" s="219">
        <f t="shared" si="21"/>
        <v>9716.89</v>
      </c>
      <c r="K88" s="219">
        <f t="shared" si="21"/>
        <v>280.53</v>
      </c>
      <c r="L88" s="219"/>
      <c r="M88" s="227"/>
      <c r="N88" s="176">
        <f>[11]丙烯腈工程费!J89</f>
        <v>10171.4373724398</v>
      </c>
      <c r="O88" s="177">
        <f t="shared" si="19"/>
        <v>-454.55</v>
      </c>
      <c r="P88" s="228"/>
      <c r="Q88" s="233">
        <v>1010</v>
      </c>
      <c r="R88" s="233"/>
      <c r="S88" s="228"/>
      <c r="T88" s="228"/>
      <c r="U88" s="234"/>
      <c r="V88" s="234"/>
      <c r="W88" s="234"/>
      <c r="X88" s="234"/>
      <c r="Y88" s="234"/>
      <c r="Z88" s="234"/>
      <c r="AA88" s="234"/>
    </row>
    <row r="89" s="88" customFormat="1" ht="18" customHeight="1" spans="1:27">
      <c r="A89" s="140">
        <f>'[12]WWI工程费用估算表 '!A9</f>
        <v>0</v>
      </c>
      <c r="B89" s="140">
        <f>'[12]WWI工程费用估算表 '!B9</f>
        <v>0</v>
      </c>
      <c r="C89" s="141" t="s">
        <v>1667</v>
      </c>
      <c r="D89" s="140">
        <f>'[12]WWI工程费用估算表 '!D9</f>
        <v>0</v>
      </c>
      <c r="E89" s="136">
        <f>'[12]WWI工程费用估算表 '!E9</f>
        <v>65.94</v>
      </c>
      <c r="F89" s="136">
        <f>'[12]WWI工程费用估算表 '!F9</f>
        <v>14.02</v>
      </c>
      <c r="G89" s="136">
        <f>'[12]WWI工程费用估算表 '!G9</f>
        <v>10.2</v>
      </c>
      <c r="H89" s="136">
        <f>'[12]WWI工程费用估算表 '!H9</f>
        <v>9.84</v>
      </c>
      <c r="I89" s="136">
        <f>'[12]WWI工程费用估算表 '!I9</f>
        <v>0</v>
      </c>
      <c r="J89" s="136">
        <f>'[12]WWI工程费用估算表 '!J9</f>
        <v>100</v>
      </c>
      <c r="K89" s="136">
        <f>'[12]WWI工程费用估算表 '!K9</f>
        <v>0</v>
      </c>
      <c r="L89" s="136"/>
      <c r="M89" s="229"/>
      <c r="N89" s="115">
        <f>[11]丙烯腈工程费!J90</f>
        <v>100</v>
      </c>
      <c r="O89" s="165">
        <f t="shared" si="19"/>
        <v>0</v>
      </c>
      <c r="P89" s="185"/>
      <c r="Q89" s="210"/>
      <c r="R89" s="210"/>
      <c r="S89" s="185"/>
      <c r="T89" s="185"/>
      <c r="U89" s="211"/>
      <c r="V89" s="211"/>
      <c r="W89" s="211"/>
      <c r="X89" s="211"/>
      <c r="Y89" s="211"/>
      <c r="Z89" s="211"/>
      <c r="AA89" s="211"/>
    </row>
    <row r="90" s="88" customFormat="1" ht="18" customHeight="1" spans="1:27">
      <c r="A90" s="140" t="s">
        <v>1728</v>
      </c>
      <c r="B90" s="140">
        <f>'[12]WWI工程费用估算表 '!B10</f>
        <v>0</v>
      </c>
      <c r="C90" s="141" t="s">
        <v>1673</v>
      </c>
      <c r="D90" s="140">
        <f>'[12]WWI工程费用估算表 '!D10</f>
        <v>0</v>
      </c>
      <c r="E90" s="136">
        <f>'[12]WWI工程费用估算表 '!E10</f>
        <v>0</v>
      </c>
      <c r="F90" s="136">
        <f>'[12]WWI工程费用估算表 '!F10</f>
        <v>0</v>
      </c>
      <c r="G90" s="136">
        <f>'[12]WWI工程费用估算表 '!G10</f>
        <v>0</v>
      </c>
      <c r="H90" s="136">
        <f>H91+H92</f>
        <v>946.19</v>
      </c>
      <c r="I90" s="136">
        <f>'[12]WWI工程费用估算表 '!I10</f>
        <v>0</v>
      </c>
      <c r="J90" s="136">
        <f>'[12]WWI工程费用估算表 '!J10</f>
        <v>946.18</v>
      </c>
      <c r="K90" s="136">
        <f>'[12]WWI工程费用估算表 '!K10</f>
        <v>0</v>
      </c>
      <c r="L90" s="136"/>
      <c r="M90" s="229"/>
      <c r="N90" s="115">
        <f>[11]丙烯腈工程费!J91</f>
        <v>1026.97875</v>
      </c>
      <c r="O90" s="165">
        <f t="shared" si="19"/>
        <v>-80.8</v>
      </c>
      <c r="P90" s="185"/>
      <c r="Q90" s="210"/>
      <c r="R90" s="210"/>
      <c r="S90" s="185"/>
      <c r="T90" s="185"/>
      <c r="U90" s="211"/>
      <c r="V90" s="211"/>
      <c r="W90" s="211"/>
      <c r="X90" s="211"/>
      <c r="Y90" s="211"/>
      <c r="Z90" s="211"/>
      <c r="AA90" s="211"/>
    </row>
    <row r="91" s="88" customFormat="1" ht="18" customHeight="1" spans="1:27">
      <c r="A91" s="140"/>
      <c r="B91" s="140"/>
      <c r="C91" s="125" t="s">
        <v>1673</v>
      </c>
      <c r="D91" s="140"/>
      <c r="E91" s="136"/>
      <c r="F91" s="136"/>
      <c r="G91" s="136"/>
      <c r="H91" s="136">
        <f>([12]丙烯腈土建!I52+[12]丙烯腈土建!I53)/10000</f>
        <v>756.95</v>
      </c>
      <c r="I91" s="136"/>
      <c r="J91" s="136">
        <f>SUM(E91:I91)</f>
        <v>756.95</v>
      </c>
      <c r="K91" s="136"/>
      <c r="L91" s="136"/>
      <c r="M91" s="229"/>
      <c r="N91" s="115">
        <f>[11]丙烯腈工程费!J92</f>
        <v>821.583</v>
      </c>
      <c r="O91" s="165">
        <f t="shared" si="19"/>
        <v>-64.63</v>
      </c>
      <c r="P91" s="185"/>
      <c r="Q91" s="210"/>
      <c r="R91" s="210"/>
      <c r="S91" s="185"/>
      <c r="T91" s="185"/>
      <c r="U91" s="211"/>
      <c r="V91" s="211"/>
      <c r="W91" s="211"/>
      <c r="X91" s="211"/>
      <c r="Y91" s="211"/>
      <c r="Z91" s="211"/>
      <c r="AA91" s="211"/>
    </row>
    <row r="92" s="88" customFormat="1" ht="18" customHeight="1" spans="1:27">
      <c r="A92" s="140"/>
      <c r="B92" s="140"/>
      <c r="C92" s="125" t="s">
        <v>1674</v>
      </c>
      <c r="D92" s="140"/>
      <c r="E92" s="136"/>
      <c r="F92" s="136"/>
      <c r="G92" s="136"/>
      <c r="H92" s="136">
        <f>[12]丙烯腈土建!I54/10000</f>
        <v>189.24</v>
      </c>
      <c r="I92" s="136"/>
      <c r="J92" s="136">
        <f>SUM(E92:I92)</f>
        <v>189.24</v>
      </c>
      <c r="K92" s="136"/>
      <c r="L92" s="136"/>
      <c r="M92" s="229"/>
      <c r="N92" s="115">
        <f>[11]丙烯腈工程费!J93</f>
        <v>205.39575</v>
      </c>
      <c r="O92" s="165">
        <f t="shared" si="19"/>
        <v>-16.16</v>
      </c>
      <c r="P92" s="185"/>
      <c r="Q92" s="210"/>
      <c r="R92" s="210"/>
      <c r="S92" s="185"/>
      <c r="T92" s="185"/>
      <c r="U92" s="211"/>
      <c r="V92" s="211"/>
      <c r="W92" s="211"/>
      <c r="X92" s="211"/>
      <c r="Y92" s="211"/>
      <c r="Z92" s="211"/>
      <c r="AA92" s="211"/>
    </row>
    <row r="93" s="88" customFormat="1" ht="18" customHeight="1" spans="1:27">
      <c r="A93" s="140" t="s">
        <v>1729</v>
      </c>
      <c r="B93" s="140">
        <f>'[12]WWI工程费用估算表 '!B12</f>
        <v>0</v>
      </c>
      <c r="C93" s="141" t="s">
        <v>1703</v>
      </c>
      <c r="D93" s="140">
        <f>'[12]WWI工程费用估算表 '!D12</f>
        <v>0</v>
      </c>
      <c r="E93" s="136">
        <f>'[12]WWI工程费用估算表 '!E12</f>
        <v>5034.15</v>
      </c>
      <c r="F93" s="136">
        <f>'[12]WWI工程费用估算表 '!F12</f>
        <v>747</v>
      </c>
      <c r="G93" s="136">
        <f>'[12]WWI工程费用估算表 '!G12</f>
        <v>324.78</v>
      </c>
      <c r="H93" s="136">
        <f>'[12]WWI工程费用估算表 '!H12</f>
        <v>0</v>
      </c>
      <c r="I93" s="136">
        <f>'[12]WWI工程费用估算表 '!I12</f>
        <v>0</v>
      </c>
      <c r="J93" s="136">
        <f>'[12]WWI工程费用估算表 '!J12</f>
        <v>6105.93</v>
      </c>
      <c r="K93" s="136">
        <f>'[12]WWI工程费用估算表 '!K12</f>
        <v>169.09</v>
      </c>
      <c r="L93" s="136"/>
      <c r="M93" s="229"/>
      <c r="N93" s="115">
        <f>[11]丙烯腈工程费!J94</f>
        <v>6546.72589033266</v>
      </c>
      <c r="O93" s="165">
        <f t="shared" si="19"/>
        <v>-440.8</v>
      </c>
      <c r="P93" s="185"/>
      <c r="Q93" s="235">
        <f>O93+O99+O104</f>
        <v>-474.35</v>
      </c>
      <c r="R93" s="210"/>
      <c r="S93" s="185"/>
      <c r="T93" s="185"/>
      <c r="U93" s="211"/>
      <c r="V93" s="211"/>
      <c r="W93" s="211"/>
      <c r="X93" s="211"/>
      <c r="Y93" s="211"/>
      <c r="Z93" s="211"/>
      <c r="AA93" s="211"/>
    </row>
    <row r="94" s="88" customFormat="1" ht="35.25" customHeight="1" spans="1:27">
      <c r="A94" s="140">
        <f>'[12]WWI工程费用估算表 '!A13</f>
        <v>0</v>
      </c>
      <c r="B94" s="140">
        <f>'[12]WWI工程费用估算表 '!B13</f>
        <v>0</v>
      </c>
      <c r="C94" s="220" t="s">
        <v>1730</v>
      </c>
      <c r="D94" s="140">
        <f>'[12]WWI工程费用估算表 '!D13</f>
        <v>0</v>
      </c>
      <c r="E94" s="136">
        <f>[12]引进设备!Q115</f>
        <v>1393.8</v>
      </c>
      <c r="F94" s="136">
        <f>'[12]WWI工程费用估算表 '!F13</f>
        <v>0</v>
      </c>
      <c r="G94" s="136">
        <f>'[12]WWI工程费用估算表 '!G13</f>
        <v>83.63</v>
      </c>
      <c r="H94" s="136">
        <f>'[12]WWI工程费用估算表 '!H13</f>
        <v>0</v>
      </c>
      <c r="I94" s="136">
        <f>'[12]WWI工程费用估算表 '!I13</f>
        <v>0</v>
      </c>
      <c r="J94" s="136">
        <f>'[12]WWI工程费用估算表 '!J13</f>
        <v>1477.42</v>
      </c>
      <c r="K94" s="136">
        <f>'[12]WWI工程费用估算表 '!K13</f>
        <v>169.09</v>
      </c>
      <c r="L94" s="136"/>
      <c r="M94" s="229"/>
      <c r="N94" s="115">
        <f>[11]丙烯腈工程费!J95</f>
        <v>1532.87123451584</v>
      </c>
      <c r="O94" s="165">
        <f t="shared" si="19"/>
        <v>-55.45</v>
      </c>
      <c r="P94" s="185"/>
      <c r="Q94" s="210"/>
      <c r="R94" s="210"/>
      <c r="S94" s="185"/>
      <c r="T94" s="185"/>
      <c r="U94" s="211"/>
      <c r="V94" s="211"/>
      <c r="W94" s="211"/>
      <c r="X94" s="211"/>
      <c r="Y94" s="211"/>
      <c r="Z94" s="211"/>
      <c r="AA94" s="211"/>
    </row>
    <row r="95" s="88" customFormat="1" ht="18" customHeight="1" spans="1:27">
      <c r="A95" s="140">
        <f>'[12]WWI工程费用估算表 '!A14</f>
        <v>0</v>
      </c>
      <c r="B95" s="140">
        <f>'[12]WWI工程费用估算表 '!B14</f>
        <v>0</v>
      </c>
      <c r="C95" s="141" t="s">
        <v>1731</v>
      </c>
      <c r="D95" s="144" t="str">
        <f>[12]WWI设备表!D40&amp;[12]WWI设备表!C40</f>
        <v>8台套</v>
      </c>
      <c r="E95" s="136">
        <f>'[12]WWI工程费用估算表 '!E14</f>
        <v>3640.35</v>
      </c>
      <c r="F95" s="136">
        <f>'[12]WWI工程费用估算表 '!F14</f>
        <v>0</v>
      </c>
      <c r="G95" s="136">
        <f>'[12]WWI工程费用估算表 '!G14</f>
        <v>98.15</v>
      </c>
      <c r="H95" s="136">
        <f>'[12]WWI工程费用估算表 '!H14</f>
        <v>0</v>
      </c>
      <c r="I95" s="136">
        <f>'[12]WWI工程费用估算表 '!I14</f>
        <v>0</v>
      </c>
      <c r="J95" s="136">
        <f>'[12]WWI工程费用估算表 '!J14</f>
        <v>3738.5</v>
      </c>
      <c r="K95" s="136">
        <f>'[12]WWI工程费用估算表 '!K14</f>
        <v>0</v>
      </c>
      <c r="L95" s="136"/>
      <c r="M95" s="229"/>
      <c r="N95" s="115">
        <f>[11]丙烯腈工程费!J96</f>
        <v>4123.85465581682</v>
      </c>
      <c r="O95" s="165">
        <f t="shared" si="19"/>
        <v>-385.35</v>
      </c>
      <c r="P95" s="185"/>
      <c r="Q95" s="210"/>
      <c r="R95" s="210"/>
      <c r="S95" s="185"/>
      <c r="T95" s="185"/>
      <c r="U95" s="211"/>
      <c r="V95" s="211"/>
      <c r="W95" s="211"/>
      <c r="X95" s="211"/>
      <c r="Y95" s="211"/>
      <c r="Z95" s="211"/>
      <c r="AA95" s="211"/>
    </row>
    <row r="96" s="88" customFormat="1" ht="18" customHeight="1" spans="1:27">
      <c r="A96" s="140">
        <f>'[12]WWI工程费用估算表 '!A15</f>
        <v>0</v>
      </c>
      <c r="B96" s="140">
        <f>'[12]WWI工程费用估算表 '!B15</f>
        <v>0</v>
      </c>
      <c r="C96" s="141" t="s">
        <v>1732</v>
      </c>
      <c r="D96" s="140">
        <f>'[12]WWI工程费用估算表 '!D15</f>
        <v>0</v>
      </c>
      <c r="E96" s="136">
        <f>'[12]WWI工程费用估算表 '!E15</f>
        <v>0</v>
      </c>
      <c r="F96" s="136">
        <f>'[12]WWI工程费用估算表 '!F15</f>
        <v>747</v>
      </c>
      <c r="G96" s="136">
        <f>'[12]WWI工程费用估算表 '!G15</f>
        <v>143</v>
      </c>
      <c r="H96" s="136">
        <f>'[12]WWI工程费用估算表 '!H15</f>
        <v>0</v>
      </c>
      <c r="I96" s="136">
        <f>'[12]WWI工程费用估算表 '!I15</f>
        <v>0</v>
      </c>
      <c r="J96" s="136">
        <f>'[12]WWI工程费用估算表 '!J15</f>
        <v>890</v>
      </c>
      <c r="K96" s="136">
        <f>'[12]WWI工程费用估算表 '!K15</f>
        <v>0</v>
      </c>
      <c r="L96" s="136"/>
      <c r="M96" s="229"/>
      <c r="N96" s="115">
        <f>[11]丙烯腈工程费!J97</f>
        <v>890</v>
      </c>
      <c r="O96" s="165">
        <f t="shared" si="19"/>
        <v>0</v>
      </c>
      <c r="P96" s="185"/>
      <c r="Q96" s="210"/>
      <c r="R96" s="210"/>
      <c r="S96" s="185"/>
      <c r="T96" s="185"/>
      <c r="U96" s="211"/>
      <c r="V96" s="211"/>
      <c r="W96" s="211"/>
      <c r="X96" s="211"/>
      <c r="Y96" s="211"/>
      <c r="Z96" s="211"/>
      <c r="AA96" s="211"/>
    </row>
    <row r="97" s="89" customFormat="1" ht="18" customHeight="1" spans="1:27">
      <c r="A97" s="137" t="s">
        <v>1733</v>
      </c>
      <c r="B97" s="137">
        <f>'[12]WWI工程费用估算表 '!B16</f>
        <v>0</v>
      </c>
      <c r="C97" s="138" t="s">
        <v>1684</v>
      </c>
      <c r="D97" s="137">
        <f>'[12]WWI工程费用估算表 '!D16</f>
        <v>0</v>
      </c>
      <c r="E97" s="221">
        <f>'[12]WWI工程费用估算表 '!E16</f>
        <v>0</v>
      </c>
      <c r="F97" s="221">
        <f>'[12]WWI工程费用估算表 '!F16/0.85</f>
        <v>352.94</v>
      </c>
      <c r="G97" s="221">
        <f>'[12]WWI工程费用估算表 '!G16/0.85</f>
        <v>317.65</v>
      </c>
      <c r="H97" s="222"/>
      <c r="I97" s="221">
        <f>'[12]WWI工程费用估算表 '!I16</f>
        <v>0</v>
      </c>
      <c r="J97" s="221">
        <f>SUM(E97:I97)</f>
        <v>670.59</v>
      </c>
      <c r="K97" s="221">
        <f>'[12]WWI工程费用估算表 '!K16</f>
        <v>0</v>
      </c>
      <c r="L97" s="221"/>
      <c r="M97" s="230"/>
      <c r="N97" s="115">
        <f>[11]丙烯腈工程费!J98</f>
        <v>570</v>
      </c>
      <c r="O97" s="165">
        <f t="shared" si="19"/>
        <v>100.59</v>
      </c>
      <c r="P97" s="231"/>
      <c r="Q97" s="236"/>
      <c r="R97" s="236"/>
      <c r="S97" s="231"/>
      <c r="T97" s="231"/>
      <c r="U97" s="212"/>
      <c r="V97" s="212"/>
      <c r="W97" s="212"/>
      <c r="X97" s="212"/>
      <c r="Y97" s="212"/>
      <c r="Z97" s="212"/>
      <c r="AA97" s="212"/>
    </row>
    <row r="98" s="88" customFormat="1" ht="18" customHeight="1" spans="1:27">
      <c r="A98" s="140" t="s">
        <v>1734</v>
      </c>
      <c r="B98" s="140">
        <f>'[12]WWI工程费用估算表 '!B17</f>
        <v>0</v>
      </c>
      <c r="C98" s="141" t="s">
        <v>1685</v>
      </c>
      <c r="D98" s="140">
        <f>'[12]WWI工程费用估算表 '!D17</f>
        <v>0</v>
      </c>
      <c r="E98" s="136">
        <f>'[12]WWI工程费用估算表 '!E17</f>
        <v>238.47</v>
      </c>
      <c r="F98" s="136">
        <f>'[12]WWI工程费用估算表 '!F17</f>
        <v>162.13</v>
      </c>
      <c r="G98" s="136">
        <f>'[12]WWI工程费用估算表 '!G17</f>
        <v>115.45</v>
      </c>
      <c r="H98" s="136">
        <f>'[12]WWI工程费用估算表 '!H17</f>
        <v>0</v>
      </c>
      <c r="I98" s="136">
        <f>'[12]WWI工程费用估算表 '!I17</f>
        <v>0</v>
      </c>
      <c r="J98" s="136">
        <f>'[12]WWI工程费用估算表 '!J17</f>
        <v>516.05</v>
      </c>
      <c r="K98" s="136">
        <f>'[12]WWI工程费用估算表 '!K17</f>
        <v>0</v>
      </c>
      <c r="L98" s="136"/>
      <c r="M98" s="229"/>
      <c r="N98" s="115">
        <f>[11]丙烯腈工程费!J99</f>
        <v>516.045695353278</v>
      </c>
      <c r="O98" s="165">
        <f t="shared" si="19"/>
        <v>0</v>
      </c>
      <c r="P98" s="185"/>
      <c r="Q98" s="210"/>
      <c r="R98" s="210"/>
      <c r="S98" s="185"/>
      <c r="T98" s="185"/>
      <c r="U98" s="211"/>
      <c r="V98" s="211"/>
      <c r="W98" s="211"/>
      <c r="X98" s="211"/>
      <c r="Y98" s="211"/>
      <c r="Z98" s="211"/>
      <c r="AA98" s="211"/>
    </row>
    <row r="99" s="88" customFormat="1" ht="18" customHeight="1" spans="1:27">
      <c r="A99" s="140" t="s">
        <v>1735</v>
      </c>
      <c r="B99" s="140">
        <f>'[12]WWI工程费用估算表 '!B18</f>
        <v>0</v>
      </c>
      <c r="C99" s="141" t="s">
        <v>1689</v>
      </c>
      <c r="D99" s="140">
        <f>'[12]WWI工程费用估算表 '!D18</f>
        <v>0</v>
      </c>
      <c r="E99" s="136">
        <f>'[12]WWI工程费用估算表 '!E18</f>
        <v>722.39</v>
      </c>
      <c r="F99" s="136">
        <f>'[12]WWI工程费用估算表 '!F18</f>
        <v>134.39</v>
      </c>
      <c r="G99" s="136">
        <f>'[12]WWI工程费用估算表 '!G18</f>
        <v>244.71</v>
      </c>
      <c r="H99" s="136">
        <f>'[12]WWI工程费用估算表 '!H18</f>
        <v>0</v>
      </c>
      <c r="I99" s="136">
        <f>'[12]WWI工程费用估算表 '!I18</f>
        <v>0</v>
      </c>
      <c r="J99" s="136">
        <f>'[12]WWI工程费用估算表 '!J18</f>
        <v>1101.49</v>
      </c>
      <c r="K99" s="136">
        <f>'[12]WWI工程费用估算表 '!K18</f>
        <v>40.83</v>
      </c>
      <c r="L99" s="136"/>
      <c r="M99" s="229"/>
      <c r="N99" s="115">
        <f>[11]丙烯腈工程费!J100</f>
        <v>1122.75442768299</v>
      </c>
      <c r="O99" s="165">
        <f t="shared" si="19"/>
        <v>-21.26</v>
      </c>
      <c r="P99" s="185"/>
      <c r="Q99" s="210"/>
      <c r="R99" s="210"/>
      <c r="S99" s="185"/>
      <c r="T99" s="185"/>
      <c r="U99" s="211"/>
      <c r="V99" s="211"/>
      <c r="W99" s="211"/>
      <c r="X99" s="211"/>
      <c r="Y99" s="211"/>
      <c r="Z99" s="211"/>
      <c r="AA99" s="211"/>
    </row>
    <row r="100" s="88" customFormat="1" ht="18" customHeight="1" spans="1:27">
      <c r="A100" s="140"/>
      <c r="B100" s="140">
        <f>'[12]WWI工程费用估算表 '!B19</f>
        <v>0</v>
      </c>
      <c r="C100" s="141" t="s">
        <v>1736</v>
      </c>
      <c r="D100" s="140">
        <f>'[12]WWI工程费用估算表 '!D19</f>
        <v>0</v>
      </c>
      <c r="E100" s="136">
        <f>[12]引进设备!Q138</f>
        <v>566.5</v>
      </c>
      <c r="F100" s="136">
        <f>'[12]WWI工程费用估算表 '!F19</f>
        <v>0</v>
      </c>
      <c r="G100" s="136">
        <f>'[12]WWI工程费用估算表 '!G19</f>
        <v>98.32</v>
      </c>
      <c r="H100" s="136">
        <f>'[12]WWI工程费用估算表 '!H19</f>
        <v>0</v>
      </c>
      <c r="I100" s="136">
        <f>'[12]WWI工程费用估算表 '!I19</f>
        <v>0</v>
      </c>
      <c r="J100" s="136">
        <f>'[12]WWI工程费用估算表 '!J19</f>
        <v>664.83</v>
      </c>
      <c r="K100" s="136">
        <f>'[12]WWI工程费用估算表 '!K19</f>
        <v>40.83</v>
      </c>
      <c r="L100" s="136"/>
      <c r="M100" s="229"/>
      <c r="N100" s="115">
        <f>[11]丙烯腈工程费!J101</f>
        <v>686.092641913911</v>
      </c>
      <c r="O100" s="165">
        <f t="shared" si="19"/>
        <v>-21.26</v>
      </c>
      <c r="P100" s="185"/>
      <c r="Q100" s="210"/>
      <c r="R100" s="210"/>
      <c r="S100" s="185"/>
      <c r="T100" s="185"/>
      <c r="U100" s="211"/>
      <c r="V100" s="211"/>
      <c r="W100" s="211"/>
      <c r="X100" s="211"/>
      <c r="Y100" s="211"/>
      <c r="Z100" s="211"/>
      <c r="AA100" s="211"/>
    </row>
    <row r="101" s="88" customFormat="1" ht="18" customHeight="1" spans="1:27">
      <c r="A101" s="140"/>
      <c r="B101" s="140">
        <f>'[12]WWI工程费用估算表 '!B20</f>
        <v>0</v>
      </c>
      <c r="C101" s="141" t="s">
        <v>1737</v>
      </c>
      <c r="D101" s="140">
        <f>'[12]WWI工程费用估算表 '!D20</f>
        <v>0</v>
      </c>
      <c r="E101" s="136">
        <f>[12]丙烯腈仪表设备!J257/10000</f>
        <v>156.37</v>
      </c>
      <c r="F101" s="136">
        <f>[12]丙烯腈仪表设备!K284/10000</f>
        <v>134.39</v>
      </c>
      <c r="G101" s="136">
        <f>'[12]WWI工程费用估算表 '!G20</f>
        <v>146.38</v>
      </c>
      <c r="H101" s="136">
        <f>'[12]WWI工程费用估算表 '!H20</f>
        <v>0</v>
      </c>
      <c r="I101" s="136">
        <f>'[12]WWI工程费用估算表 '!I20</f>
        <v>0</v>
      </c>
      <c r="J101" s="136">
        <f>'[12]WWI工程费用估算表 '!J20</f>
        <v>436.66</v>
      </c>
      <c r="K101" s="136">
        <f>'[12]WWI工程费用估算表 '!K20</f>
        <v>0</v>
      </c>
      <c r="L101" s="136"/>
      <c r="M101" s="229"/>
      <c r="N101" s="115">
        <f>[11]丙烯腈工程费!J102</f>
        <v>436.661785769074</v>
      </c>
      <c r="O101" s="165">
        <f t="shared" si="19"/>
        <v>0</v>
      </c>
      <c r="P101" s="185"/>
      <c r="Q101" s="210"/>
      <c r="R101" s="210"/>
      <c r="S101" s="185"/>
      <c r="T101" s="185"/>
      <c r="U101" s="211"/>
      <c r="V101" s="211"/>
      <c r="W101" s="211"/>
      <c r="X101" s="211"/>
      <c r="Y101" s="211"/>
      <c r="Z101" s="211"/>
      <c r="AA101" s="211"/>
    </row>
    <row r="102" s="88" customFormat="1" ht="18" customHeight="1" spans="1:27">
      <c r="A102" s="140" t="s">
        <v>1738</v>
      </c>
      <c r="B102" s="140">
        <f>'[12]WWI工程费用估算表 '!B21</f>
        <v>0</v>
      </c>
      <c r="C102" s="141" t="s">
        <v>1725</v>
      </c>
      <c r="D102" s="140">
        <f>'[12]WWI工程费用估算表 '!D21</f>
        <v>0</v>
      </c>
      <c r="E102" s="136">
        <f>'[12]WWI工程费用估算表 '!E21</f>
        <v>0.95</v>
      </c>
      <c r="F102" s="136">
        <f>'[12]WWI工程费用估算表 '!F21</f>
        <v>0</v>
      </c>
      <c r="G102" s="136">
        <f>'[12]WWI工程费用估算表 '!G21</f>
        <v>0</v>
      </c>
      <c r="H102" s="136">
        <f>'[12]WWI工程费用估算表 '!H21</f>
        <v>0</v>
      </c>
      <c r="I102" s="136">
        <f>'[12]WWI工程费用估算表 '!I21</f>
        <v>0</v>
      </c>
      <c r="J102" s="136">
        <f>'[12]WWI工程费用估算表 '!J21</f>
        <v>0.95</v>
      </c>
      <c r="K102" s="136">
        <f>'[12]WWI工程费用估算表 '!K21</f>
        <v>0</v>
      </c>
      <c r="L102" s="136"/>
      <c r="M102" s="229"/>
      <c r="N102" s="115">
        <f>[11]丙烯腈工程费!J103</f>
        <v>0.95</v>
      </c>
      <c r="O102" s="165">
        <f t="shared" si="19"/>
        <v>0</v>
      </c>
      <c r="P102" s="185"/>
      <c r="Q102" s="210"/>
      <c r="R102" s="210"/>
      <c r="S102" s="185"/>
      <c r="T102" s="185"/>
      <c r="U102" s="211"/>
      <c r="V102" s="211"/>
      <c r="W102" s="211"/>
      <c r="X102" s="211"/>
      <c r="Y102" s="211"/>
      <c r="Z102" s="211"/>
      <c r="AA102" s="211"/>
    </row>
    <row r="103" s="88" customFormat="1" ht="18" customHeight="1" spans="1:27">
      <c r="A103" s="140" t="s">
        <v>1739</v>
      </c>
      <c r="B103" s="140">
        <f>'[12]WWI工程费用估算表 '!B22</f>
        <v>0</v>
      </c>
      <c r="C103" s="141" t="s">
        <v>1740</v>
      </c>
      <c r="D103" s="140">
        <f>'[12]WWI工程费用估算表 '!D22</f>
        <v>0</v>
      </c>
      <c r="E103" s="136">
        <f>'[12]WWI工程费用估算表 '!E22</f>
        <v>17.85</v>
      </c>
      <c r="F103" s="136">
        <f>'[12]WWI工程费用估算表 '!F22</f>
        <v>4.7</v>
      </c>
      <c r="G103" s="136">
        <f>'[12]WWI工程费用估算表 '!G22</f>
        <v>24.55</v>
      </c>
      <c r="H103" s="136">
        <f>'[12]WWI工程费用估算表 '!H22</f>
        <v>0</v>
      </c>
      <c r="I103" s="136">
        <f>'[12]WWI工程费用估算表 '!I22</f>
        <v>0</v>
      </c>
      <c r="J103" s="136">
        <f>'[12]WWI工程费用估算表 '!J22</f>
        <v>47.1</v>
      </c>
      <c r="K103" s="136">
        <f>'[12]WWI工程费用估算表 '!K22</f>
        <v>0</v>
      </c>
      <c r="L103" s="136"/>
      <c r="M103" s="229"/>
      <c r="N103" s="115">
        <f>[11]丙烯腈工程费!J104</f>
        <v>47.0965811697049</v>
      </c>
      <c r="O103" s="165">
        <f t="shared" si="19"/>
        <v>0</v>
      </c>
      <c r="P103" s="185"/>
      <c r="Q103" s="210"/>
      <c r="R103" s="210"/>
      <c r="S103" s="185"/>
      <c r="T103" s="185"/>
      <c r="U103" s="211"/>
      <c r="V103" s="211"/>
      <c r="W103" s="211"/>
      <c r="X103" s="211"/>
      <c r="Y103" s="211"/>
      <c r="Z103" s="211"/>
      <c r="AA103" s="211"/>
    </row>
    <row r="104" s="88" customFormat="1" ht="18" customHeight="1" spans="1:27">
      <c r="A104" s="140" t="s">
        <v>1741</v>
      </c>
      <c r="B104" s="140">
        <f>'[12]WWI工程费用估算表 '!B23</f>
        <v>0</v>
      </c>
      <c r="C104" s="141" t="s">
        <v>1695</v>
      </c>
      <c r="D104" s="140">
        <f>'[12]WWI工程费用估算表 '!D23</f>
        <v>0</v>
      </c>
      <c r="E104" s="136">
        <f>[12]引进设备!Q126</f>
        <v>327.6</v>
      </c>
      <c r="F104" s="136">
        <f>'[12]WWI工程费用估算表 '!F23</f>
        <v>0</v>
      </c>
      <c r="G104" s="136">
        <f>'[12]WWI工程费用估算表 '!G23</f>
        <v>0.99</v>
      </c>
      <c r="H104" s="136">
        <f>'[12]WWI工程费用估算表 '!H23</f>
        <v>0</v>
      </c>
      <c r="I104" s="136">
        <f>'[12]WWI工程费用估算表 '!I23</f>
        <v>0</v>
      </c>
      <c r="J104" s="136">
        <f>'[12]WWI工程费用估算表 '!J23</f>
        <v>328.6</v>
      </c>
      <c r="K104" s="136">
        <f>'[12]WWI工程费用估算表 '!K23</f>
        <v>70.61</v>
      </c>
      <c r="L104" s="136"/>
      <c r="M104" s="229"/>
      <c r="N104" s="115">
        <f>[11]丙烯腈工程费!J105</f>
        <v>340.886027901164</v>
      </c>
      <c r="O104" s="165">
        <f t="shared" si="19"/>
        <v>-12.29</v>
      </c>
      <c r="P104" s="185"/>
      <c r="Q104" s="210"/>
      <c r="R104" s="210"/>
      <c r="S104" s="185"/>
      <c r="T104" s="185"/>
      <c r="U104" s="211"/>
      <c r="V104" s="211"/>
      <c r="W104" s="211"/>
      <c r="X104" s="211"/>
      <c r="Y104" s="211"/>
      <c r="Z104" s="211"/>
      <c r="AA104" s="211"/>
    </row>
    <row r="105" s="88" customFormat="1" ht="18" customHeight="1" spans="1:27">
      <c r="A105" s="140"/>
      <c r="B105" s="140"/>
      <c r="C105" s="141"/>
      <c r="D105" s="140"/>
      <c r="E105" s="136"/>
      <c r="F105" s="136"/>
      <c r="G105" s="136"/>
      <c r="H105" s="136"/>
      <c r="I105" s="136"/>
      <c r="J105" s="136"/>
      <c r="K105" s="136"/>
      <c r="L105" s="136"/>
      <c r="M105" s="229"/>
      <c r="N105" s="184"/>
      <c r="O105" s="184"/>
      <c r="P105" s="185"/>
      <c r="Q105" s="210"/>
      <c r="R105" s="210"/>
      <c r="S105" s="185"/>
      <c r="T105" s="185"/>
      <c r="U105" s="211"/>
      <c r="V105" s="211"/>
      <c r="W105" s="211"/>
      <c r="X105" s="211"/>
      <c r="Y105" s="211"/>
      <c r="Z105" s="211"/>
      <c r="AA105" s="211"/>
    </row>
    <row r="106" s="88" customFormat="1" ht="18" hidden="1" customHeight="1" spans="1:27">
      <c r="A106" s="140">
        <f>'[12]WWI工程费用估算表 '!A24</f>
        <v>0</v>
      </c>
      <c r="B106" s="140">
        <f>'[12]WWI工程费用估算表 '!B24</f>
        <v>0</v>
      </c>
      <c r="C106" s="141">
        <v>0</v>
      </c>
      <c r="D106" s="140">
        <f>'[12]WWI工程费用估算表 '!D24</f>
        <v>0</v>
      </c>
      <c r="E106" s="136">
        <f>'[12]WWI工程费用估算表 '!E24</f>
        <v>0</v>
      </c>
      <c r="F106" s="136">
        <f>'[12]WWI工程费用估算表 '!F24</f>
        <v>0</v>
      </c>
      <c r="G106" s="136">
        <f>'[12]WWI工程费用估算表 '!G24</f>
        <v>0</v>
      </c>
      <c r="H106" s="136">
        <f>'[12]WWI工程费用估算表 '!H24</f>
        <v>0</v>
      </c>
      <c r="I106" s="136">
        <f>'[12]WWI工程费用估算表 '!I24</f>
        <v>0</v>
      </c>
      <c r="J106" s="136">
        <f>'[12]WWI工程费用估算表 '!J24</f>
        <v>0</v>
      </c>
      <c r="K106" s="136">
        <f>'[12]WWI工程费用估算表 '!K24</f>
        <v>0</v>
      </c>
      <c r="L106" s="136"/>
      <c r="M106" s="229"/>
      <c r="N106" s="184"/>
      <c r="O106" s="184"/>
      <c r="P106" s="185"/>
      <c r="Q106" s="210"/>
      <c r="R106" s="210"/>
      <c r="S106" s="185"/>
      <c r="T106" s="185"/>
      <c r="U106" s="211"/>
      <c r="V106" s="211"/>
      <c r="W106" s="211"/>
      <c r="X106" s="211"/>
      <c r="Y106" s="211"/>
      <c r="Z106" s="211"/>
      <c r="AA106" s="211"/>
    </row>
    <row r="107" s="88" customFormat="1" ht="18" customHeight="1" spans="1:27">
      <c r="A107" s="140">
        <f>'[12]WWI工程费用估算表 '!A25</f>
        <v>0</v>
      </c>
      <c r="B107" s="140">
        <f>'[12]WWI工程费用估算表 '!B25</f>
        <v>0</v>
      </c>
      <c r="C107" s="134" t="s">
        <v>1742</v>
      </c>
      <c r="D107" s="134"/>
      <c r="E107" s="131">
        <f>SUM(E108:E109)</f>
        <v>5437.33</v>
      </c>
      <c r="F107" s="131">
        <f t="shared" ref="F107:K107" si="22">SUM(F108:F109)</f>
        <v>1339.71</v>
      </c>
      <c r="G107" s="131">
        <f t="shared" si="22"/>
        <v>783.22</v>
      </c>
      <c r="H107" s="131">
        <f t="shared" si="22"/>
        <v>705.53</v>
      </c>
      <c r="I107" s="131">
        <f t="shared" si="22"/>
        <v>0</v>
      </c>
      <c r="J107" s="131">
        <f t="shared" si="22"/>
        <v>8265.79</v>
      </c>
      <c r="K107" s="131">
        <f t="shared" si="22"/>
        <v>0</v>
      </c>
      <c r="L107" s="136"/>
      <c r="M107" s="229"/>
      <c r="N107" s="184"/>
      <c r="O107" s="184"/>
      <c r="P107" s="185"/>
      <c r="Q107" s="210"/>
      <c r="R107" s="210"/>
      <c r="S107" s="185"/>
      <c r="T107" s="185"/>
      <c r="U107" s="211"/>
      <c r="V107" s="211"/>
      <c r="W107" s="211"/>
      <c r="X107" s="211"/>
      <c r="Y107" s="211"/>
      <c r="Z107" s="211"/>
      <c r="AA107" s="211"/>
    </row>
    <row r="108" s="88" customFormat="1" ht="18" customHeight="1" spans="1:27">
      <c r="A108" s="140">
        <f>'[12]WWI工程费用估算表 '!A26</f>
        <v>0</v>
      </c>
      <c r="B108" s="140">
        <f>'[12]WWI工程费用估算表 '!B26</f>
        <v>0</v>
      </c>
      <c r="C108" s="134" t="s">
        <v>1743</v>
      </c>
      <c r="D108" s="134"/>
      <c r="E108" s="131">
        <f>[12]引进设备!L142-[12]引进设备!L88</f>
        <v>1496.86</v>
      </c>
      <c r="F108" s="131"/>
      <c r="G108" s="131"/>
      <c r="H108" s="131"/>
      <c r="I108" s="179"/>
      <c r="J108" s="131">
        <f>SUM(E108:I108)</f>
        <v>1496.86</v>
      </c>
      <c r="K108" s="136">
        <f>'[12]WWI工程费用估算表 '!K26</f>
        <v>0</v>
      </c>
      <c r="L108" s="136"/>
      <c r="M108" s="229"/>
      <c r="N108" s="184"/>
      <c r="O108" s="184"/>
      <c r="P108" s="185"/>
      <c r="Q108" s="210"/>
      <c r="R108" s="210"/>
      <c r="S108" s="185"/>
      <c r="T108" s="185"/>
      <c r="U108" s="211"/>
      <c r="V108" s="211"/>
      <c r="W108" s="211"/>
      <c r="X108" s="211"/>
      <c r="Y108" s="211"/>
      <c r="Z108" s="211"/>
      <c r="AA108" s="211"/>
    </row>
    <row r="109" s="88" customFormat="1" ht="18" customHeight="1" spans="1:27">
      <c r="A109" s="140">
        <f>'[12]WWI工程费用估算表 '!A27</f>
        <v>0</v>
      </c>
      <c r="B109" s="140">
        <f>'[12]WWI工程费用估算表 '!B27</f>
        <v>0</v>
      </c>
      <c r="C109" s="134" t="s">
        <v>1744</v>
      </c>
      <c r="D109" s="134"/>
      <c r="E109" s="131">
        <f>((E8-[12]引进设备!Q142+[12]引进设备!Q88)/1.05/1.16*0.16+(E8-[12]引进设备!Q142+[12]引进设备!Q88)/1.05*0.05/1.1*0.1*0.8)*0.8</f>
        <v>3940.47</v>
      </c>
      <c r="F109" s="131">
        <f>(F8/1.055/1.16*0.16+F8/1.055*0.055/1.1*0.1*0.8)*0.8</f>
        <v>1339.71</v>
      </c>
      <c r="G109" s="131">
        <f>G8/1.1*0.1</f>
        <v>783.22</v>
      </c>
      <c r="H109" s="131">
        <f>H8/1.1*0.1</f>
        <v>705.53</v>
      </c>
      <c r="I109" s="179"/>
      <c r="J109" s="131">
        <f>SUM(E109:I109)</f>
        <v>6768.93</v>
      </c>
      <c r="K109" s="136">
        <f>'[12]WWI工程费用估算表 '!K27</f>
        <v>0</v>
      </c>
      <c r="L109" s="136"/>
      <c r="M109" s="229"/>
      <c r="N109" s="184"/>
      <c r="O109" s="184"/>
      <c r="P109" s="185"/>
      <c r="Q109" s="210"/>
      <c r="R109" s="210"/>
      <c r="S109" s="185"/>
      <c r="T109" s="185"/>
      <c r="U109" s="211"/>
      <c r="V109" s="211"/>
      <c r="W109" s="211"/>
      <c r="X109" s="211"/>
      <c r="Y109" s="211"/>
      <c r="Z109" s="211"/>
      <c r="AA109" s="211"/>
    </row>
  </sheetData>
  <customSheetViews>
    <customSheetView guid="{6CD32FDE-B892-4416-BE82-8B8C9CF2B414}" hiddenRows="1" state="hidden">
      <selection activeCell="N19" sqref="N19"/>
      <pageMargins left="0.7" right="0.7" top="0.75" bottom="0.75" header="0.3" footer="0.3"/>
      <headerFooter/>
    </customSheetView>
    <customSheetView guid="{6B5C7A8A-1F87-4590-9A44-BF58B2A0157B}" hiddenRows="1">
      <selection activeCell="L90" sqref="L90"/>
      <pageMargins left="0.7" right="0.7" top="0.75" bottom="0.75" header="0.3" footer="0.3"/>
      <headerFooter/>
    </customSheetView>
    <customSheetView guid="{AD2683A8-8C57-42AC-A595-15EACEB7A384}" hiddenRows="1">
      <selection activeCell="J14" sqref="J14"/>
      <pageMargins left="0.7" right="0.7" top="0.75" bottom="0.75" header="0.3" footer="0.3"/>
      <headerFooter/>
    </customSheetView>
  </customSheetViews>
  <mergeCells count="21">
    <mergeCell ref="K2:M2"/>
    <mergeCell ref="K3:M3"/>
    <mergeCell ref="E4:J4"/>
    <mergeCell ref="K4:M4"/>
    <mergeCell ref="E5:J5"/>
    <mergeCell ref="K5:M5"/>
    <mergeCell ref="A6:A7"/>
    <mergeCell ref="B6:B7"/>
    <mergeCell ref="C6:C7"/>
    <mergeCell ref="D6:D7"/>
    <mergeCell ref="E6:E7"/>
    <mergeCell ref="F6:F7"/>
    <mergeCell ref="G6:G7"/>
    <mergeCell ref="H6:H7"/>
    <mergeCell ref="I6:I7"/>
    <mergeCell ref="J6:J7"/>
    <mergeCell ref="K6:K7"/>
    <mergeCell ref="L6:L7"/>
    <mergeCell ref="M6:M7"/>
    <mergeCell ref="A2:D5"/>
    <mergeCell ref="E2:J3"/>
  </mergeCells>
  <pageMargins left="0.7" right="0.7" top="0.75" bottom="0.75" header="0.3" footer="0.3"/>
  <headerFooter/>
  <drawing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8">
    <tabColor rgb="FFFFFF00"/>
  </sheetPr>
  <dimension ref="A1:P44"/>
  <sheetViews>
    <sheetView workbookViewId="0">
      <pane ySplit="5" topLeftCell="A6" activePane="bottomLeft" state="frozen"/>
      <selection/>
      <selection pane="bottomLeft" activeCell="L51" sqref="L51"/>
    </sheetView>
  </sheetViews>
  <sheetFormatPr defaultColWidth="9" defaultRowHeight="12.75"/>
  <cols>
    <col min="1" max="1" width="5.38333333333333" style="7" customWidth="1"/>
    <col min="2" max="2" width="7.13333333333333" style="7" customWidth="1"/>
    <col min="3" max="3" width="22.5" style="8" customWidth="1"/>
    <col min="4" max="4" width="10.6333333333333" style="7" customWidth="1"/>
    <col min="5" max="5" width="9.5" style="7" customWidth="1"/>
    <col min="6" max="6" width="10.1333333333333" style="7" customWidth="1"/>
    <col min="7" max="7" width="10.6333333333333" style="7" customWidth="1"/>
    <col min="8" max="8" width="9" style="7" customWidth="1"/>
    <col min="9" max="9" width="9.38333333333333" style="7" customWidth="1"/>
    <col min="10" max="10" width="9.25" style="7" customWidth="1"/>
    <col min="11" max="11" width="9" style="7" customWidth="1"/>
    <col min="12" max="12" width="8" style="7" customWidth="1"/>
    <col min="13" max="13" width="8.5" style="7" customWidth="1"/>
    <col min="14" max="14" width="9.5" style="7" customWidth="1"/>
    <col min="15" max="256" width="9" style="7"/>
    <col min="257" max="257" width="5.38333333333333" style="7" customWidth="1"/>
    <col min="258" max="258" width="7.13333333333333" style="7" customWidth="1"/>
    <col min="259" max="259" width="22.5" style="7" customWidth="1"/>
    <col min="260" max="260" width="10.6333333333333" style="7" customWidth="1"/>
    <col min="261" max="261" width="9.5" style="7" customWidth="1"/>
    <col min="262" max="262" width="10.1333333333333" style="7" customWidth="1"/>
    <col min="263" max="263" width="10.6333333333333" style="7" customWidth="1"/>
    <col min="264" max="264" width="9" style="7" customWidth="1"/>
    <col min="265" max="265" width="9.38333333333333" style="7" customWidth="1"/>
    <col min="266" max="266" width="9.25" style="7" customWidth="1"/>
    <col min="267" max="267" width="9" style="7" customWidth="1"/>
    <col min="268" max="268" width="8" style="7" customWidth="1"/>
    <col min="269" max="269" width="8.5" style="7" customWidth="1"/>
    <col min="270" max="270" width="9.5" style="7" customWidth="1"/>
    <col min="271" max="512" width="9" style="7"/>
    <col min="513" max="513" width="5.38333333333333" style="7" customWidth="1"/>
    <col min="514" max="514" width="7.13333333333333" style="7" customWidth="1"/>
    <col min="515" max="515" width="22.5" style="7" customWidth="1"/>
    <col min="516" max="516" width="10.6333333333333" style="7" customWidth="1"/>
    <col min="517" max="517" width="9.5" style="7" customWidth="1"/>
    <col min="518" max="518" width="10.1333333333333" style="7" customWidth="1"/>
    <col min="519" max="519" width="10.6333333333333" style="7" customWidth="1"/>
    <col min="520" max="520" width="9" style="7" customWidth="1"/>
    <col min="521" max="521" width="9.38333333333333" style="7" customWidth="1"/>
    <col min="522" max="522" width="9.25" style="7" customWidth="1"/>
    <col min="523" max="523" width="9" style="7" customWidth="1"/>
    <col min="524" max="524" width="8" style="7" customWidth="1"/>
    <col min="525" max="525" width="8.5" style="7" customWidth="1"/>
    <col min="526" max="526" width="9.5" style="7" customWidth="1"/>
    <col min="527" max="768" width="9" style="7"/>
    <col min="769" max="769" width="5.38333333333333" style="7" customWidth="1"/>
    <col min="770" max="770" width="7.13333333333333" style="7" customWidth="1"/>
    <col min="771" max="771" width="22.5" style="7" customWidth="1"/>
    <col min="772" max="772" width="10.6333333333333" style="7" customWidth="1"/>
    <col min="773" max="773" width="9.5" style="7" customWidth="1"/>
    <col min="774" max="774" width="10.1333333333333" style="7" customWidth="1"/>
    <col min="775" max="775" width="10.6333333333333" style="7" customWidth="1"/>
    <col min="776" max="776" width="9" style="7" customWidth="1"/>
    <col min="777" max="777" width="9.38333333333333" style="7" customWidth="1"/>
    <col min="778" max="778" width="9.25" style="7" customWidth="1"/>
    <col min="779" max="779" width="9" style="7" customWidth="1"/>
    <col min="780" max="780" width="8" style="7" customWidth="1"/>
    <col min="781" max="781" width="8.5" style="7" customWidth="1"/>
    <col min="782" max="782" width="9.5" style="7" customWidth="1"/>
    <col min="783" max="1024" width="9" style="7"/>
    <col min="1025" max="1025" width="5.38333333333333" style="7" customWidth="1"/>
    <col min="1026" max="1026" width="7.13333333333333" style="7" customWidth="1"/>
    <col min="1027" max="1027" width="22.5" style="7" customWidth="1"/>
    <col min="1028" max="1028" width="10.6333333333333" style="7" customWidth="1"/>
    <col min="1029" max="1029" width="9.5" style="7" customWidth="1"/>
    <col min="1030" max="1030" width="10.1333333333333" style="7" customWidth="1"/>
    <col min="1031" max="1031" width="10.6333333333333" style="7" customWidth="1"/>
    <col min="1032" max="1032" width="9" style="7" customWidth="1"/>
    <col min="1033" max="1033" width="9.38333333333333" style="7" customWidth="1"/>
    <col min="1034" max="1034" width="9.25" style="7" customWidth="1"/>
    <col min="1035" max="1035" width="9" style="7" customWidth="1"/>
    <col min="1036" max="1036" width="8" style="7" customWidth="1"/>
    <col min="1037" max="1037" width="8.5" style="7" customWidth="1"/>
    <col min="1038" max="1038" width="9.5" style="7" customWidth="1"/>
    <col min="1039" max="1280" width="9" style="7"/>
    <col min="1281" max="1281" width="5.38333333333333" style="7" customWidth="1"/>
    <col min="1282" max="1282" width="7.13333333333333" style="7" customWidth="1"/>
    <col min="1283" max="1283" width="22.5" style="7" customWidth="1"/>
    <col min="1284" max="1284" width="10.6333333333333" style="7" customWidth="1"/>
    <col min="1285" max="1285" width="9.5" style="7" customWidth="1"/>
    <col min="1286" max="1286" width="10.1333333333333" style="7" customWidth="1"/>
    <col min="1287" max="1287" width="10.6333333333333" style="7" customWidth="1"/>
    <col min="1288" max="1288" width="9" style="7" customWidth="1"/>
    <col min="1289" max="1289" width="9.38333333333333" style="7" customWidth="1"/>
    <col min="1290" max="1290" width="9.25" style="7" customWidth="1"/>
    <col min="1291" max="1291" width="9" style="7" customWidth="1"/>
    <col min="1292" max="1292" width="8" style="7" customWidth="1"/>
    <col min="1293" max="1293" width="8.5" style="7" customWidth="1"/>
    <col min="1294" max="1294" width="9.5" style="7" customWidth="1"/>
    <col min="1295" max="1536" width="9" style="7"/>
    <col min="1537" max="1537" width="5.38333333333333" style="7" customWidth="1"/>
    <col min="1538" max="1538" width="7.13333333333333" style="7" customWidth="1"/>
    <col min="1539" max="1539" width="22.5" style="7" customWidth="1"/>
    <col min="1540" max="1540" width="10.6333333333333" style="7" customWidth="1"/>
    <col min="1541" max="1541" width="9.5" style="7" customWidth="1"/>
    <col min="1542" max="1542" width="10.1333333333333" style="7" customWidth="1"/>
    <col min="1543" max="1543" width="10.6333333333333" style="7" customWidth="1"/>
    <col min="1544" max="1544" width="9" style="7" customWidth="1"/>
    <col min="1545" max="1545" width="9.38333333333333" style="7" customWidth="1"/>
    <col min="1546" max="1546" width="9.25" style="7" customWidth="1"/>
    <col min="1547" max="1547" width="9" style="7" customWidth="1"/>
    <col min="1548" max="1548" width="8" style="7" customWidth="1"/>
    <col min="1549" max="1549" width="8.5" style="7" customWidth="1"/>
    <col min="1550" max="1550" width="9.5" style="7" customWidth="1"/>
    <col min="1551" max="1792" width="9" style="7"/>
    <col min="1793" max="1793" width="5.38333333333333" style="7" customWidth="1"/>
    <col min="1794" max="1794" width="7.13333333333333" style="7" customWidth="1"/>
    <col min="1795" max="1795" width="22.5" style="7" customWidth="1"/>
    <col min="1796" max="1796" width="10.6333333333333" style="7" customWidth="1"/>
    <col min="1797" max="1797" width="9.5" style="7" customWidth="1"/>
    <col min="1798" max="1798" width="10.1333333333333" style="7" customWidth="1"/>
    <col min="1799" max="1799" width="10.6333333333333" style="7" customWidth="1"/>
    <col min="1800" max="1800" width="9" style="7" customWidth="1"/>
    <col min="1801" max="1801" width="9.38333333333333" style="7" customWidth="1"/>
    <col min="1802" max="1802" width="9.25" style="7" customWidth="1"/>
    <col min="1803" max="1803" width="9" style="7" customWidth="1"/>
    <col min="1804" max="1804" width="8" style="7" customWidth="1"/>
    <col min="1805" max="1805" width="8.5" style="7" customWidth="1"/>
    <col min="1806" max="1806" width="9.5" style="7" customWidth="1"/>
    <col min="1807" max="2048" width="9" style="7"/>
    <col min="2049" max="2049" width="5.38333333333333" style="7" customWidth="1"/>
    <col min="2050" max="2050" width="7.13333333333333" style="7" customWidth="1"/>
    <col min="2051" max="2051" width="22.5" style="7" customWidth="1"/>
    <col min="2052" max="2052" width="10.6333333333333" style="7" customWidth="1"/>
    <col min="2053" max="2053" width="9.5" style="7" customWidth="1"/>
    <col min="2054" max="2054" width="10.1333333333333" style="7" customWidth="1"/>
    <col min="2055" max="2055" width="10.6333333333333" style="7" customWidth="1"/>
    <col min="2056" max="2056" width="9" style="7" customWidth="1"/>
    <col min="2057" max="2057" width="9.38333333333333" style="7" customWidth="1"/>
    <col min="2058" max="2058" width="9.25" style="7" customWidth="1"/>
    <col min="2059" max="2059" width="9" style="7" customWidth="1"/>
    <col min="2060" max="2060" width="8" style="7" customWidth="1"/>
    <col min="2061" max="2061" width="8.5" style="7" customWidth="1"/>
    <col min="2062" max="2062" width="9.5" style="7" customWidth="1"/>
    <col min="2063" max="2304" width="9" style="7"/>
    <col min="2305" max="2305" width="5.38333333333333" style="7" customWidth="1"/>
    <col min="2306" max="2306" width="7.13333333333333" style="7" customWidth="1"/>
    <col min="2307" max="2307" width="22.5" style="7" customWidth="1"/>
    <col min="2308" max="2308" width="10.6333333333333" style="7" customWidth="1"/>
    <col min="2309" max="2309" width="9.5" style="7" customWidth="1"/>
    <col min="2310" max="2310" width="10.1333333333333" style="7" customWidth="1"/>
    <col min="2311" max="2311" width="10.6333333333333" style="7" customWidth="1"/>
    <col min="2312" max="2312" width="9" style="7" customWidth="1"/>
    <col min="2313" max="2313" width="9.38333333333333" style="7" customWidth="1"/>
    <col min="2314" max="2314" width="9.25" style="7" customWidth="1"/>
    <col min="2315" max="2315" width="9" style="7" customWidth="1"/>
    <col min="2316" max="2316" width="8" style="7" customWidth="1"/>
    <col min="2317" max="2317" width="8.5" style="7" customWidth="1"/>
    <col min="2318" max="2318" width="9.5" style="7" customWidth="1"/>
    <col min="2319" max="2560" width="9" style="7"/>
    <col min="2561" max="2561" width="5.38333333333333" style="7" customWidth="1"/>
    <col min="2562" max="2562" width="7.13333333333333" style="7" customWidth="1"/>
    <col min="2563" max="2563" width="22.5" style="7" customWidth="1"/>
    <col min="2564" max="2564" width="10.6333333333333" style="7" customWidth="1"/>
    <col min="2565" max="2565" width="9.5" style="7" customWidth="1"/>
    <col min="2566" max="2566" width="10.1333333333333" style="7" customWidth="1"/>
    <col min="2567" max="2567" width="10.6333333333333" style="7" customWidth="1"/>
    <col min="2568" max="2568" width="9" style="7" customWidth="1"/>
    <col min="2569" max="2569" width="9.38333333333333" style="7" customWidth="1"/>
    <col min="2570" max="2570" width="9.25" style="7" customWidth="1"/>
    <col min="2571" max="2571" width="9" style="7" customWidth="1"/>
    <col min="2572" max="2572" width="8" style="7" customWidth="1"/>
    <col min="2573" max="2573" width="8.5" style="7" customWidth="1"/>
    <col min="2574" max="2574" width="9.5" style="7" customWidth="1"/>
    <col min="2575" max="2816" width="9" style="7"/>
    <col min="2817" max="2817" width="5.38333333333333" style="7" customWidth="1"/>
    <col min="2818" max="2818" width="7.13333333333333" style="7" customWidth="1"/>
    <col min="2819" max="2819" width="22.5" style="7" customWidth="1"/>
    <col min="2820" max="2820" width="10.6333333333333" style="7" customWidth="1"/>
    <col min="2821" max="2821" width="9.5" style="7" customWidth="1"/>
    <col min="2822" max="2822" width="10.1333333333333" style="7" customWidth="1"/>
    <col min="2823" max="2823" width="10.6333333333333" style="7" customWidth="1"/>
    <col min="2824" max="2824" width="9" style="7" customWidth="1"/>
    <col min="2825" max="2825" width="9.38333333333333" style="7" customWidth="1"/>
    <col min="2826" max="2826" width="9.25" style="7" customWidth="1"/>
    <col min="2827" max="2827" width="9" style="7" customWidth="1"/>
    <col min="2828" max="2828" width="8" style="7" customWidth="1"/>
    <col min="2829" max="2829" width="8.5" style="7" customWidth="1"/>
    <col min="2830" max="2830" width="9.5" style="7" customWidth="1"/>
    <col min="2831" max="3072" width="9" style="7"/>
    <col min="3073" max="3073" width="5.38333333333333" style="7" customWidth="1"/>
    <col min="3074" max="3074" width="7.13333333333333" style="7" customWidth="1"/>
    <col min="3075" max="3075" width="22.5" style="7" customWidth="1"/>
    <col min="3076" max="3076" width="10.6333333333333" style="7" customWidth="1"/>
    <col min="3077" max="3077" width="9.5" style="7" customWidth="1"/>
    <col min="3078" max="3078" width="10.1333333333333" style="7" customWidth="1"/>
    <col min="3079" max="3079" width="10.6333333333333" style="7" customWidth="1"/>
    <col min="3080" max="3080" width="9" style="7" customWidth="1"/>
    <col min="3081" max="3081" width="9.38333333333333" style="7" customWidth="1"/>
    <col min="3082" max="3082" width="9.25" style="7" customWidth="1"/>
    <col min="3083" max="3083" width="9" style="7" customWidth="1"/>
    <col min="3084" max="3084" width="8" style="7" customWidth="1"/>
    <col min="3085" max="3085" width="8.5" style="7" customWidth="1"/>
    <col min="3086" max="3086" width="9.5" style="7" customWidth="1"/>
    <col min="3087" max="3328" width="9" style="7"/>
    <col min="3329" max="3329" width="5.38333333333333" style="7" customWidth="1"/>
    <col min="3330" max="3330" width="7.13333333333333" style="7" customWidth="1"/>
    <col min="3331" max="3331" width="22.5" style="7" customWidth="1"/>
    <col min="3332" max="3332" width="10.6333333333333" style="7" customWidth="1"/>
    <col min="3333" max="3333" width="9.5" style="7" customWidth="1"/>
    <col min="3334" max="3334" width="10.1333333333333" style="7" customWidth="1"/>
    <col min="3335" max="3335" width="10.6333333333333" style="7" customWidth="1"/>
    <col min="3336" max="3336" width="9" style="7" customWidth="1"/>
    <col min="3337" max="3337" width="9.38333333333333" style="7" customWidth="1"/>
    <col min="3338" max="3338" width="9.25" style="7" customWidth="1"/>
    <col min="3339" max="3339" width="9" style="7" customWidth="1"/>
    <col min="3340" max="3340" width="8" style="7" customWidth="1"/>
    <col min="3341" max="3341" width="8.5" style="7" customWidth="1"/>
    <col min="3342" max="3342" width="9.5" style="7" customWidth="1"/>
    <col min="3343" max="3584" width="9" style="7"/>
    <col min="3585" max="3585" width="5.38333333333333" style="7" customWidth="1"/>
    <col min="3586" max="3586" width="7.13333333333333" style="7" customWidth="1"/>
    <col min="3587" max="3587" width="22.5" style="7" customWidth="1"/>
    <col min="3588" max="3588" width="10.6333333333333" style="7" customWidth="1"/>
    <col min="3589" max="3589" width="9.5" style="7" customWidth="1"/>
    <col min="3590" max="3590" width="10.1333333333333" style="7" customWidth="1"/>
    <col min="3591" max="3591" width="10.6333333333333" style="7" customWidth="1"/>
    <col min="3592" max="3592" width="9" style="7" customWidth="1"/>
    <col min="3593" max="3593" width="9.38333333333333" style="7" customWidth="1"/>
    <col min="3594" max="3594" width="9.25" style="7" customWidth="1"/>
    <col min="3595" max="3595" width="9" style="7" customWidth="1"/>
    <col min="3596" max="3596" width="8" style="7" customWidth="1"/>
    <col min="3597" max="3597" width="8.5" style="7" customWidth="1"/>
    <col min="3598" max="3598" width="9.5" style="7" customWidth="1"/>
    <col min="3599" max="3840" width="9" style="7"/>
    <col min="3841" max="3841" width="5.38333333333333" style="7" customWidth="1"/>
    <col min="3842" max="3842" width="7.13333333333333" style="7" customWidth="1"/>
    <col min="3843" max="3843" width="22.5" style="7" customWidth="1"/>
    <col min="3844" max="3844" width="10.6333333333333" style="7" customWidth="1"/>
    <col min="3845" max="3845" width="9.5" style="7" customWidth="1"/>
    <col min="3846" max="3846" width="10.1333333333333" style="7" customWidth="1"/>
    <col min="3847" max="3847" width="10.6333333333333" style="7" customWidth="1"/>
    <col min="3848" max="3848" width="9" style="7" customWidth="1"/>
    <col min="3849" max="3849" width="9.38333333333333" style="7" customWidth="1"/>
    <col min="3850" max="3850" width="9.25" style="7" customWidth="1"/>
    <col min="3851" max="3851" width="9" style="7" customWidth="1"/>
    <col min="3852" max="3852" width="8" style="7" customWidth="1"/>
    <col min="3853" max="3853" width="8.5" style="7" customWidth="1"/>
    <col min="3854" max="3854" width="9.5" style="7" customWidth="1"/>
    <col min="3855" max="4096" width="9" style="7"/>
    <col min="4097" max="4097" width="5.38333333333333" style="7" customWidth="1"/>
    <col min="4098" max="4098" width="7.13333333333333" style="7" customWidth="1"/>
    <col min="4099" max="4099" width="22.5" style="7" customWidth="1"/>
    <col min="4100" max="4100" width="10.6333333333333" style="7" customWidth="1"/>
    <col min="4101" max="4101" width="9.5" style="7" customWidth="1"/>
    <col min="4102" max="4102" width="10.1333333333333" style="7" customWidth="1"/>
    <col min="4103" max="4103" width="10.6333333333333" style="7" customWidth="1"/>
    <col min="4104" max="4104" width="9" style="7" customWidth="1"/>
    <col min="4105" max="4105" width="9.38333333333333" style="7" customWidth="1"/>
    <col min="4106" max="4106" width="9.25" style="7" customWidth="1"/>
    <col min="4107" max="4107" width="9" style="7" customWidth="1"/>
    <col min="4108" max="4108" width="8" style="7" customWidth="1"/>
    <col min="4109" max="4109" width="8.5" style="7" customWidth="1"/>
    <col min="4110" max="4110" width="9.5" style="7" customWidth="1"/>
    <col min="4111" max="4352" width="9" style="7"/>
    <col min="4353" max="4353" width="5.38333333333333" style="7" customWidth="1"/>
    <col min="4354" max="4354" width="7.13333333333333" style="7" customWidth="1"/>
    <col min="4355" max="4355" width="22.5" style="7" customWidth="1"/>
    <col min="4356" max="4356" width="10.6333333333333" style="7" customWidth="1"/>
    <col min="4357" max="4357" width="9.5" style="7" customWidth="1"/>
    <col min="4358" max="4358" width="10.1333333333333" style="7" customWidth="1"/>
    <col min="4359" max="4359" width="10.6333333333333" style="7" customWidth="1"/>
    <col min="4360" max="4360" width="9" style="7" customWidth="1"/>
    <col min="4361" max="4361" width="9.38333333333333" style="7" customWidth="1"/>
    <col min="4362" max="4362" width="9.25" style="7" customWidth="1"/>
    <col min="4363" max="4363" width="9" style="7" customWidth="1"/>
    <col min="4364" max="4364" width="8" style="7" customWidth="1"/>
    <col min="4365" max="4365" width="8.5" style="7" customWidth="1"/>
    <col min="4366" max="4366" width="9.5" style="7" customWidth="1"/>
    <col min="4367" max="4608" width="9" style="7"/>
    <col min="4609" max="4609" width="5.38333333333333" style="7" customWidth="1"/>
    <col min="4610" max="4610" width="7.13333333333333" style="7" customWidth="1"/>
    <col min="4611" max="4611" width="22.5" style="7" customWidth="1"/>
    <col min="4612" max="4612" width="10.6333333333333" style="7" customWidth="1"/>
    <col min="4613" max="4613" width="9.5" style="7" customWidth="1"/>
    <col min="4614" max="4614" width="10.1333333333333" style="7" customWidth="1"/>
    <col min="4615" max="4615" width="10.6333333333333" style="7" customWidth="1"/>
    <col min="4616" max="4616" width="9" style="7" customWidth="1"/>
    <col min="4617" max="4617" width="9.38333333333333" style="7" customWidth="1"/>
    <col min="4618" max="4618" width="9.25" style="7" customWidth="1"/>
    <col min="4619" max="4619" width="9" style="7" customWidth="1"/>
    <col min="4620" max="4620" width="8" style="7" customWidth="1"/>
    <col min="4621" max="4621" width="8.5" style="7" customWidth="1"/>
    <col min="4622" max="4622" width="9.5" style="7" customWidth="1"/>
    <col min="4623" max="4864" width="9" style="7"/>
    <col min="4865" max="4865" width="5.38333333333333" style="7" customWidth="1"/>
    <col min="4866" max="4866" width="7.13333333333333" style="7" customWidth="1"/>
    <col min="4867" max="4867" width="22.5" style="7" customWidth="1"/>
    <col min="4868" max="4868" width="10.6333333333333" style="7" customWidth="1"/>
    <col min="4869" max="4869" width="9.5" style="7" customWidth="1"/>
    <col min="4870" max="4870" width="10.1333333333333" style="7" customWidth="1"/>
    <col min="4871" max="4871" width="10.6333333333333" style="7" customWidth="1"/>
    <col min="4872" max="4872" width="9" style="7" customWidth="1"/>
    <col min="4873" max="4873" width="9.38333333333333" style="7" customWidth="1"/>
    <col min="4874" max="4874" width="9.25" style="7" customWidth="1"/>
    <col min="4875" max="4875" width="9" style="7" customWidth="1"/>
    <col min="4876" max="4876" width="8" style="7" customWidth="1"/>
    <col min="4877" max="4877" width="8.5" style="7" customWidth="1"/>
    <col min="4878" max="4878" width="9.5" style="7" customWidth="1"/>
    <col min="4879" max="5120" width="9" style="7"/>
    <col min="5121" max="5121" width="5.38333333333333" style="7" customWidth="1"/>
    <col min="5122" max="5122" width="7.13333333333333" style="7" customWidth="1"/>
    <col min="5123" max="5123" width="22.5" style="7" customWidth="1"/>
    <col min="5124" max="5124" width="10.6333333333333" style="7" customWidth="1"/>
    <col min="5125" max="5125" width="9.5" style="7" customWidth="1"/>
    <col min="5126" max="5126" width="10.1333333333333" style="7" customWidth="1"/>
    <col min="5127" max="5127" width="10.6333333333333" style="7" customWidth="1"/>
    <col min="5128" max="5128" width="9" style="7" customWidth="1"/>
    <col min="5129" max="5129" width="9.38333333333333" style="7" customWidth="1"/>
    <col min="5130" max="5130" width="9.25" style="7" customWidth="1"/>
    <col min="5131" max="5131" width="9" style="7" customWidth="1"/>
    <col min="5132" max="5132" width="8" style="7" customWidth="1"/>
    <col min="5133" max="5133" width="8.5" style="7" customWidth="1"/>
    <col min="5134" max="5134" width="9.5" style="7" customWidth="1"/>
    <col min="5135" max="5376" width="9" style="7"/>
    <col min="5377" max="5377" width="5.38333333333333" style="7" customWidth="1"/>
    <col min="5378" max="5378" width="7.13333333333333" style="7" customWidth="1"/>
    <col min="5379" max="5379" width="22.5" style="7" customWidth="1"/>
    <col min="5380" max="5380" width="10.6333333333333" style="7" customWidth="1"/>
    <col min="5381" max="5381" width="9.5" style="7" customWidth="1"/>
    <col min="5382" max="5382" width="10.1333333333333" style="7" customWidth="1"/>
    <col min="5383" max="5383" width="10.6333333333333" style="7" customWidth="1"/>
    <col min="5384" max="5384" width="9" style="7" customWidth="1"/>
    <col min="5385" max="5385" width="9.38333333333333" style="7" customWidth="1"/>
    <col min="5386" max="5386" width="9.25" style="7" customWidth="1"/>
    <col min="5387" max="5387" width="9" style="7" customWidth="1"/>
    <col min="5388" max="5388" width="8" style="7" customWidth="1"/>
    <col min="5389" max="5389" width="8.5" style="7" customWidth="1"/>
    <col min="5390" max="5390" width="9.5" style="7" customWidth="1"/>
    <col min="5391" max="5632" width="9" style="7"/>
    <col min="5633" max="5633" width="5.38333333333333" style="7" customWidth="1"/>
    <col min="5634" max="5634" width="7.13333333333333" style="7" customWidth="1"/>
    <col min="5635" max="5635" width="22.5" style="7" customWidth="1"/>
    <col min="5636" max="5636" width="10.6333333333333" style="7" customWidth="1"/>
    <col min="5637" max="5637" width="9.5" style="7" customWidth="1"/>
    <col min="5638" max="5638" width="10.1333333333333" style="7" customWidth="1"/>
    <col min="5639" max="5639" width="10.6333333333333" style="7" customWidth="1"/>
    <col min="5640" max="5640" width="9" style="7" customWidth="1"/>
    <col min="5641" max="5641" width="9.38333333333333" style="7" customWidth="1"/>
    <col min="5642" max="5642" width="9.25" style="7" customWidth="1"/>
    <col min="5643" max="5643" width="9" style="7" customWidth="1"/>
    <col min="5644" max="5644" width="8" style="7" customWidth="1"/>
    <col min="5645" max="5645" width="8.5" style="7" customWidth="1"/>
    <col min="5646" max="5646" width="9.5" style="7" customWidth="1"/>
    <col min="5647" max="5888" width="9" style="7"/>
    <col min="5889" max="5889" width="5.38333333333333" style="7" customWidth="1"/>
    <col min="5890" max="5890" width="7.13333333333333" style="7" customWidth="1"/>
    <col min="5891" max="5891" width="22.5" style="7" customWidth="1"/>
    <col min="5892" max="5892" width="10.6333333333333" style="7" customWidth="1"/>
    <col min="5893" max="5893" width="9.5" style="7" customWidth="1"/>
    <col min="5894" max="5894" width="10.1333333333333" style="7" customWidth="1"/>
    <col min="5895" max="5895" width="10.6333333333333" style="7" customWidth="1"/>
    <col min="5896" max="5896" width="9" style="7" customWidth="1"/>
    <col min="5897" max="5897" width="9.38333333333333" style="7" customWidth="1"/>
    <col min="5898" max="5898" width="9.25" style="7" customWidth="1"/>
    <col min="5899" max="5899" width="9" style="7" customWidth="1"/>
    <col min="5900" max="5900" width="8" style="7" customWidth="1"/>
    <col min="5901" max="5901" width="8.5" style="7" customWidth="1"/>
    <col min="5902" max="5902" width="9.5" style="7" customWidth="1"/>
    <col min="5903" max="6144" width="9" style="7"/>
    <col min="6145" max="6145" width="5.38333333333333" style="7" customWidth="1"/>
    <col min="6146" max="6146" width="7.13333333333333" style="7" customWidth="1"/>
    <col min="6147" max="6147" width="22.5" style="7" customWidth="1"/>
    <col min="6148" max="6148" width="10.6333333333333" style="7" customWidth="1"/>
    <col min="6149" max="6149" width="9.5" style="7" customWidth="1"/>
    <col min="6150" max="6150" width="10.1333333333333" style="7" customWidth="1"/>
    <col min="6151" max="6151" width="10.6333333333333" style="7" customWidth="1"/>
    <col min="6152" max="6152" width="9" style="7" customWidth="1"/>
    <col min="6153" max="6153" width="9.38333333333333" style="7" customWidth="1"/>
    <col min="6154" max="6154" width="9.25" style="7" customWidth="1"/>
    <col min="6155" max="6155" width="9" style="7" customWidth="1"/>
    <col min="6156" max="6156" width="8" style="7" customWidth="1"/>
    <col min="6157" max="6157" width="8.5" style="7" customWidth="1"/>
    <col min="6158" max="6158" width="9.5" style="7" customWidth="1"/>
    <col min="6159" max="6400" width="9" style="7"/>
    <col min="6401" max="6401" width="5.38333333333333" style="7" customWidth="1"/>
    <col min="6402" max="6402" width="7.13333333333333" style="7" customWidth="1"/>
    <col min="6403" max="6403" width="22.5" style="7" customWidth="1"/>
    <col min="6404" max="6404" width="10.6333333333333" style="7" customWidth="1"/>
    <col min="6405" max="6405" width="9.5" style="7" customWidth="1"/>
    <col min="6406" max="6406" width="10.1333333333333" style="7" customWidth="1"/>
    <col min="6407" max="6407" width="10.6333333333333" style="7" customWidth="1"/>
    <col min="6408" max="6408" width="9" style="7" customWidth="1"/>
    <col min="6409" max="6409" width="9.38333333333333" style="7" customWidth="1"/>
    <col min="6410" max="6410" width="9.25" style="7" customWidth="1"/>
    <col min="6411" max="6411" width="9" style="7" customWidth="1"/>
    <col min="6412" max="6412" width="8" style="7" customWidth="1"/>
    <col min="6413" max="6413" width="8.5" style="7" customWidth="1"/>
    <col min="6414" max="6414" width="9.5" style="7" customWidth="1"/>
    <col min="6415" max="6656" width="9" style="7"/>
    <col min="6657" max="6657" width="5.38333333333333" style="7" customWidth="1"/>
    <col min="6658" max="6658" width="7.13333333333333" style="7" customWidth="1"/>
    <col min="6659" max="6659" width="22.5" style="7" customWidth="1"/>
    <col min="6660" max="6660" width="10.6333333333333" style="7" customWidth="1"/>
    <col min="6661" max="6661" width="9.5" style="7" customWidth="1"/>
    <col min="6662" max="6662" width="10.1333333333333" style="7" customWidth="1"/>
    <col min="6663" max="6663" width="10.6333333333333" style="7" customWidth="1"/>
    <col min="6664" max="6664" width="9" style="7" customWidth="1"/>
    <col min="6665" max="6665" width="9.38333333333333" style="7" customWidth="1"/>
    <col min="6666" max="6666" width="9.25" style="7" customWidth="1"/>
    <col min="6667" max="6667" width="9" style="7" customWidth="1"/>
    <col min="6668" max="6668" width="8" style="7" customWidth="1"/>
    <col min="6669" max="6669" width="8.5" style="7" customWidth="1"/>
    <col min="6670" max="6670" width="9.5" style="7" customWidth="1"/>
    <col min="6671" max="6912" width="9" style="7"/>
    <col min="6913" max="6913" width="5.38333333333333" style="7" customWidth="1"/>
    <col min="6914" max="6914" width="7.13333333333333" style="7" customWidth="1"/>
    <col min="6915" max="6915" width="22.5" style="7" customWidth="1"/>
    <col min="6916" max="6916" width="10.6333333333333" style="7" customWidth="1"/>
    <col min="6917" max="6917" width="9.5" style="7" customWidth="1"/>
    <col min="6918" max="6918" width="10.1333333333333" style="7" customWidth="1"/>
    <col min="6919" max="6919" width="10.6333333333333" style="7" customWidth="1"/>
    <col min="6920" max="6920" width="9" style="7" customWidth="1"/>
    <col min="6921" max="6921" width="9.38333333333333" style="7" customWidth="1"/>
    <col min="6922" max="6922" width="9.25" style="7" customWidth="1"/>
    <col min="6923" max="6923" width="9" style="7" customWidth="1"/>
    <col min="6924" max="6924" width="8" style="7" customWidth="1"/>
    <col min="6925" max="6925" width="8.5" style="7" customWidth="1"/>
    <col min="6926" max="6926" width="9.5" style="7" customWidth="1"/>
    <col min="6927" max="7168" width="9" style="7"/>
    <col min="7169" max="7169" width="5.38333333333333" style="7" customWidth="1"/>
    <col min="7170" max="7170" width="7.13333333333333" style="7" customWidth="1"/>
    <col min="7171" max="7171" width="22.5" style="7" customWidth="1"/>
    <col min="7172" max="7172" width="10.6333333333333" style="7" customWidth="1"/>
    <col min="7173" max="7173" width="9.5" style="7" customWidth="1"/>
    <col min="7174" max="7174" width="10.1333333333333" style="7" customWidth="1"/>
    <col min="7175" max="7175" width="10.6333333333333" style="7" customWidth="1"/>
    <col min="7176" max="7176" width="9" style="7" customWidth="1"/>
    <col min="7177" max="7177" width="9.38333333333333" style="7" customWidth="1"/>
    <col min="7178" max="7178" width="9.25" style="7" customWidth="1"/>
    <col min="7179" max="7179" width="9" style="7" customWidth="1"/>
    <col min="7180" max="7180" width="8" style="7" customWidth="1"/>
    <col min="7181" max="7181" width="8.5" style="7" customWidth="1"/>
    <col min="7182" max="7182" width="9.5" style="7" customWidth="1"/>
    <col min="7183" max="7424" width="9" style="7"/>
    <col min="7425" max="7425" width="5.38333333333333" style="7" customWidth="1"/>
    <col min="7426" max="7426" width="7.13333333333333" style="7" customWidth="1"/>
    <col min="7427" max="7427" width="22.5" style="7" customWidth="1"/>
    <col min="7428" max="7428" width="10.6333333333333" style="7" customWidth="1"/>
    <col min="7429" max="7429" width="9.5" style="7" customWidth="1"/>
    <col min="7430" max="7430" width="10.1333333333333" style="7" customWidth="1"/>
    <col min="7431" max="7431" width="10.6333333333333" style="7" customWidth="1"/>
    <col min="7432" max="7432" width="9" style="7" customWidth="1"/>
    <col min="7433" max="7433" width="9.38333333333333" style="7" customWidth="1"/>
    <col min="7434" max="7434" width="9.25" style="7" customWidth="1"/>
    <col min="7435" max="7435" width="9" style="7" customWidth="1"/>
    <col min="7436" max="7436" width="8" style="7" customWidth="1"/>
    <col min="7437" max="7437" width="8.5" style="7" customWidth="1"/>
    <col min="7438" max="7438" width="9.5" style="7" customWidth="1"/>
    <col min="7439" max="7680" width="9" style="7"/>
    <col min="7681" max="7681" width="5.38333333333333" style="7" customWidth="1"/>
    <col min="7682" max="7682" width="7.13333333333333" style="7" customWidth="1"/>
    <col min="7683" max="7683" width="22.5" style="7" customWidth="1"/>
    <col min="7684" max="7684" width="10.6333333333333" style="7" customWidth="1"/>
    <col min="7685" max="7685" width="9.5" style="7" customWidth="1"/>
    <col min="7686" max="7686" width="10.1333333333333" style="7" customWidth="1"/>
    <col min="7687" max="7687" width="10.6333333333333" style="7" customWidth="1"/>
    <col min="7688" max="7688" width="9" style="7" customWidth="1"/>
    <col min="7689" max="7689" width="9.38333333333333" style="7" customWidth="1"/>
    <col min="7690" max="7690" width="9.25" style="7" customWidth="1"/>
    <col min="7691" max="7691" width="9" style="7" customWidth="1"/>
    <col min="7692" max="7692" width="8" style="7" customWidth="1"/>
    <col min="7693" max="7693" width="8.5" style="7" customWidth="1"/>
    <col min="7694" max="7694" width="9.5" style="7" customWidth="1"/>
    <col min="7695" max="7936" width="9" style="7"/>
    <col min="7937" max="7937" width="5.38333333333333" style="7" customWidth="1"/>
    <col min="7938" max="7938" width="7.13333333333333" style="7" customWidth="1"/>
    <col min="7939" max="7939" width="22.5" style="7" customWidth="1"/>
    <col min="7940" max="7940" width="10.6333333333333" style="7" customWidth="1"/>
    <col min="7941" max="7941" width="9.5" style="7" customWidth="1"/>
    <col min="7942" max="7942" width="10.1333333333333" style="7" customWidth="1"/>
    <col min="7943" max="7943" width="10.6333333333333" style="7" customWidth="1"/>
    <col min="7944" max="7944" width="9" style="7" customWidth="1"/>
    <col min="7945" max="7945" width="9.38333333333333" style="7" customWidth="1"/>
    <col min="7946" max="7946" width="9.25" style="7" customWidth="1"/>
    <col min="7947" max="7947" width="9" style="7" customWidth="1"/>
    <col min="7948" max="7948" width="8" style="7" customWidth="1"/>
    <col min="7949" max="7949" width="8.5" style="7" customWidth="1"/>
    <col min="7950" max="7950" width="9.5" style="7" customWidth="1"/>
    <col min="7951" max="8192" width="9" style="7"/>
    <col min="8193" max="8193" width="5.38333333333333" style="7" customWidth="1"/>
    <col min="8194" max="8194" width="7.13333333333333" style="7" customWidth="1"/>
    <col min="8195" max="8195" width="22.5" style="7" customWidth="1"/>
    <col min="8196" max="8196" width="10.6333333333333" style="7" customWidth="1"/>
    <col min="8197" max="8197" width="9.5" style="7" customWidth="1"/>
    <col min="8198" max="8198" width="10.1333333333333" style="7" customWidth="1"/>
    <col min="8199" max="8199" width="10.6333333333333" style="7" customWidth="1"/>
    <col min="8200" max="8200" width="9" style="7" customWidth="1"/>
    <col min="8201" max="8201" width="9.38333333333333" style="7" customWidth="1"/>
    <col min="8202" max="8202" width="9.25" style="7" customWidth="1"/>
    <col min="8203" max="8203" width="9" style="7" customWidth="1"/>
    <col min="8204" max="8204" width="8" style="7" customWidth="1"/>
    <col min="8205" max="8205" width="8.5" style="7" customWidth="1"/>
    <col min="8206" max="8206" width="9.5" style="7" customWidth="1"/>
    <col min="8207" max="8448" width="9" style="7"/>
    <col min="8449" max="8449" width="5.38333333333333" style="7" customWidth="1"/>
    <col min="8450" max="8450" width="7.13333333333333" style="7" customWidth="1"/>
    <col min="8451" max="8451" width="22.5" style="7" customWidth="1"/>
    <col min="8452" max="8452" width="10.6333333333333" style="7" customWidth="1"/>
    <col min="8453" max="8453" width="9.5" style="7" customWidth="1"/>
    <col min="8454" max="8454" width="10.1333333333333" style="7" customWidth="1"/>
    <col min="8455" max="8455" width="10.6333333333333" style="7" customWidth="1"/>
    <col min="8456" max="8456" width="9" style="7" customWidth="1"/>
    <col min="8457" max="8457" width="9.38333333333333" style="7" customWidth="1"/>
    <col min="8458" max="8458" width="9.25" style="7" customWidth="1"/>
    <col min="8459" max="8459" width="9" style="7" customWidth="1"/>
    <col min="8460" max="8460" width="8" style="7" customWidth="1"/>
    <col min="8461" max="8461" width="8.5" style="7" customWidth="1"/>
    <col min="8462" max="8462" width="9.5" style="7" customWidth="1"/>
    <col min="8463" max="8704" width="9" style="7"/>
    <col min="8705" max="8705" width="5.38333333333333" style="7" customWidth="1"/>
    <col min="8706" max="8706" width="7.13333333333333" style="7" customWidth="1"/>
    <col min="8707" max="8707" width="22.5" style="7" customWidth="1"/>
    <col min="8708" max="8708" width="10.6333333333333" style="7" customWidth="1"/>
    <col min="8709" max="8709" width="9.5" style="7" customWidth="1"/>
    <col min="8710" max="8710" width="10.1333333333333" style="7" customWidth="1"/>
    <col min="8711" max="8711" width="10.6333333333333" style="7" customWidth="1"/>
    <col min="8712" max="8712" width="9" style="7" customWidth="1"/>
    <col min="8713" max="8713" width="9.38333333333333" style="7" customWidth="1"/>
    <col min="8714" max="8714" width="9.25" style="7" customWidth="1"/>
    <col min="8715" max="8715" width="9" style="7" customWidth="1"/>
    <col min="8716" max="8716" width="8" style="7" customWidth="1"/>
    <col min="8717" max="8717" width="8.5" style="7" customWidth="1"/>
    <col min="8718" max="8718" width="9.5" style="7" customWidth="1"/>
    <col min="8719" max="8960" width="9" style="7"/>
    <col min="8961" max="8961" width="5.38333333333333" style="7" customWidth="1"/>
    <col min="8962" max="8962" width="7.13333333333333" style="7" customWidth="1"/>
    <col min="8963" max="8963" width="22.5" style="7" customWidth="1"/>
    <col min="8964" max="8964" width="10.6333333333333" style="7" customWidth="1"/>
    <col min="8965" max="8965" width="9.5" style="7" customWidth="1"/>
    <col min="8966" max="8966" width="10.1333333333333" style="7" customWidth="1"/>
    <col min="8967" max="8967" width="10.6333333333333" style="7" customWidth="1"/>
    <col min="8968" max="8968" width="9" style="7" customWidth="1"/>
    <col min="8969" max="8969" width="9.38333333333333" style="7" customWidth="1"/>
    <col min="8970" max="8970" width="9.25" style="7" customWidth="1"/>
    <col min="8971" max="8971" width="9" style="7" customWidth="1"/>
    <col min="8972" max="8972" width="8" style="7" customWidth="1"/>
    <col min="8973" max="8973" width="8.5" style="7" customWidth="1"/>
    <col min="8974" max="8974" width="9.5" style="7" customWidth="1"/>
    <col min="8975" max="9216" width="9" style="7"/>
    <col min="9217" max="9217" width="5.38333333333333" style="7" customWidth="1"/>
    <col min="9218" max="9218" width="7.13333333333333" style="7" customWidth="1"/>
    <col min="9219" max="9219" width="22.5" style="7" customWidth="1"/>
    <col min="9220" max="9220" width="10.6333333333333" style="7" customWidth="1"/>
    <col min="9221" max="9221" width="9.5" style="7" customWidth="1"/>
    <col min="9222" max="9222" width="10.1333333333333" style="7" customWidth="1"/>
    <col min="9223" max="9223" width="10.6333333333333" style="7" customWidth="1"/>
    <col min="9224" max="9224" width="9" style="7" customWidth="1"/>
    <col min="9225" max="9225" width="9.38333333333333" style="7" customWidth="1"/>
    <col min="9226" max="9226" width="9.25" style="7" customWidth="1"/>
    <col min="9227" max="9227" width="9" style="7" customWidth="1"/>
    <col min="9228" max="9228" width="8" style="7" customWidth="1"/>
    <col min="9229" max="9229" width="8.5" style="7" customWidth="1"/>
    <col min="9230" max="9230" width="9.5" style="7" customWidth="1"/>
    <col min="9231" max="9472" width="9" style="7"/>
    <col min="9473" max="9473" width="5.38333333333333" style="7" customWidth="1"/>
    <col min="9474" max="9474" width="7.13333333333333" style="7" customWidth="1"/>
    <col min="9475" max="9475" width="22.5" style="7" customWidth="1"/>
    <col min="9476" max="9476" width="10.6333333333333" style="7" customWidth="1"/>
    <col min="9477" max="9477" width="9.5" style="7" customWidth="1"/>
    <col min="9478" max="9478" width="10.1333333333333" style="7" customWidth="1"/>
    <col min="9479" max="9479" width="10.6333333333333" style="7" customWidth="1"/>
    <col min="9480" max="9480" width="9" style="7" customWidth="1"/>
    <col min="9481" max="9481" width="9.38333333333333" style="7" customWidth="1"/>
    <col min="9482" max="9482" width="9.25" style="7" customWidth="1"/>
    <col min="9483" max="9483" width="9" style="7" customWidth="1"/>
    <col min="9484" max="9484" width="8" style="7" customWidth="1"/>
    <col min="9485" max="9485" width="8.5" style="7" customWidth="1"/>
    <col min="9486" max="9486" width="9.5" style="7" customWidth="1"/>
    <col min="9487" max="9728" width="9" style="7"/>
    <col min="9729" max="9729" width="5.38333333333333" style="7" customWidth="1"/>
    <col min="9730" max="9730" width="7.13333333333333" style="7" customWidth="1"/>
    <col min="9731" max="9731" width="22.5" style="7" customWidth="1"/>
    <col min="9732" max="9732" width="10.6333333333333" style="7" customWidth="1"/>
    <col min="9733" max="9733" width="9.5" style="7" customWidth="1"/>
    <col min="9734" max="9734" width="10.1333333333333" style="7" customWidth="1"/>
    <col min="9735" max="9735" width="10.6333333333333" style="7" customWidth="1"/>
    <col min="9736" max="9736" width="9" style="7" customWidth="1"/>
    <col min="9737" max="9737" width="9.38333333333333" style="7" customWidth="1"/>
    <col min="9738" max="9738" width="9.25" style="7" customWidth="1"/>
    <col min="9739" max="9739" width="9" style="7" customWidth="1"/>
    <col min="9740" max="9740" width="8" style="7" customWidth="1"/>
    <col min="9741" max="9741" width="8.5" style="7" customWidth="1"/>
    <col min="9742" max="9742" width="9.5" style="7" customWidth="1"/>
    <col min="9743" max="9984" width="9" style="7"/>
    <col min="9985" max="9985" width="5.38333333333333" style="7" customWidth="1"/>
    <col min="9986" max="9986" width="7.13333333333333" style="7" customWidth="1"/>
    <col min="9987" max="9987" width="22.5" style="7" customWidth="1"/>
    <col min="9988" max="9988" width="10.6333333333333" style="7" customWidth="1"/>
    <col min="9989" max="9989" width="9.5" style="7" customWidth="1"/>
    <col min="9990" max="9990" width="10.1333333333333" style="7" customWidth="1"/>
    <col min="9991" max="9991" width="10.6333333333333" style="7" customWidth="1"/>
    <col min="9992" max="9992" width="9" style="7" customWidth="1"/>
    <col min="9993" max="9993" width="9.38333333333333" style="7" customWidth="1"/>
    <col min="9994" max="9994" width="9.25" style="7" customWidth="1"/>
    <col min="9995" max="9995" width="9" style="7" customWidth="1"/>
    <col min="9996" max="9996" width="8" style="7" customWidth="1"/>
    <col min="9997" max="9997" width="8.5" style="7" customWidth="1"/>
    <col min="9998" max="9998" width="9.5" style="7" customWidth="1"/>
    <col min="9999" max="10240" width="9" style="7"/>
    <col min="10241" max="10241" width="5.38333333333333" style="7" customWidth="1"/>
    <col min="10242" max="10242" width="7.13333333333333" style="7" customWidth="1"/>
    <col min="10243" max="10243" width="22.5" style="7" customWidth="1"/>
    <col min="10244" max="10244" width="10.6333333333333" style="7" customWidth="1"/>
    <col min="10245" max="10245" width="9.5" style="7" customWidth="1"/>
    <col min="10246" max="10246" width="10.1333333333333" style="7" customWidth="1"/>
    <col min="10247" max="10247" width="10.6333333333333" style="7" customWidth="1"/>
    <col min="10248" max="10248" width="9" style="7" customWidth="1"/>
    <col min="10249" max="10249" width="9.38333333333333" style="7" customWidth="1"/>
    <col min="10250" max="10250" width="9.25" style="7" customWidth="1"/>
    <col min="10251" max="10251" width="9" style="7" customWidth="1"/>
    <col min="10252" max="10252" width="8" style="7" customWidth="1"/>
    <col min="10253" max="10253" width="8.5" style="7" customWidth="1"/>
    <col min="10254" max="10254" width="9.5" style="7" customWidth="1"/>
    <col min="10255" max="10496" width="9" style="7"/>
    <col min="10497" max="10497" width="5.38333333333333" style="7" customWidth="1"/>
    <col min="10498" max="10498" width="7.13333333333333" style="7" customWidth="1"/>
    <col min="10499" max="10499" width="22.5" style="7" customWidth="1"/>
    <col min="10500" max="10500" width="10.6333333333333" style="7" customWidth="1"/>
    <col min="10501" max="10501" width="9.5" style="7" customWidth="1"/>
    <col min="10502" max="10502" width="10.1333333333333" style="7" customWidth="1"/>
    <col min="10503" max="10503" width="10.6333333333333" style="7" customWidth="1"/>
    <col min="10504" max="10504" width="9" style="7" customWidth="1"/>
    <col min="10505" max="10505" width="9.38333333333333" style="7" customWidth="1"/>
    <col min="10506" max="10506" width="9.25" style="7" customWidth="1"/>
    <col min="10507" max="10507" width="9" style="7" customWidth="1"/>
    <col min="10508" max="10508" width="8" style="7" customWidth="1"/>
    <col min="10509" max="10509" width="8.5" style="7" customWidth="1"/>
    <col min="10510" max="10510" width="9.5" style="7" customWidth="1"/>
    <col min="10511" max="10752" width="9" style="7"/>
    <col min="10753" max="10753" width="5.38333333333333" style="7" customWidth="1"/>
    <col min="10754" max="10754" width="7.13333333333333" style="7" customWidth="1"/>
    <col min="10755" max="10755" width="22.5" style="7" customWidth="1"/>
    <col min="10756" max="10756" width="10.6333333333333" style="7" customWidth="1"/>
    <col min="10757" max="10757" width="9.5" style="7" customWidth="1"/>
    <col min="10758" max="10758" width="10.1333333333333" style="7" customWidth="1"/>
    <col min="10759" max="10759" width="10.6333333333333" style="7" customWidth="1"/>
    <col min="10760" max="10760" width="9" style="7" customWidth="1"/>
    <col min="10761" max="10761" width="9.38333333333333" style="7" customWidth="1"/>
    <col min="10762" max="10762" width="9.25" style="7" customWidth="1"/>
    <col min="10763" max="10763" width="9" style="7" customWidth="1"/>
    <col min="10764" max="10764" width="8" style="7" customWidth="1"/>
    <col min="10765" max="10765" width="8.5" style="7" customWidth="1"/>
    <col min="10766" max="10766" width="9.5" style="7" customWidth="1"/>
    <col min="10767" max="11008" width="9" style="7"/>
    <col min="11009" max="11009" width="5.38333333333333" style="7" customWidth="1"/>
    <col min="11010" max="11010" width="7.13333333333333" style="7" customWidth="1"/>
    <col min="11011" max="11011" width="22.5" style="7" customWidth="1"/>
    <col min="11012" max="11012" width="10.6333333333333" style="7" customWidth="1"/>
    <col min="11013" max="11013" width="9.5" style="7" customWidth="1"/>
    <col min="11014" max="11014" width="10.1333333333333" style="7" customWidth="1"/>
    <col min="11015" max="11015" width="10.6333333333333" style="7" customWidth="1"/>
    <col min="11016" max="11016" width="9" style="7" customWidth="1"/>
    <col min="11017" max="11017" width="9.38333333333333" style="7" customWidth="1"/>
    <col min="11018" max="11018" width="9.25" style="7" customWidth="1"/>
    <col min="11019" max="11019" width="9" style="7" customWidth="1"/>
    <col min="11020" max="11020" width="8" style="7" customWidth="1"/>
    <col min="11021" max="11021" width="8.5" style="7" customWidth="1"/>
    <col min="11022" max="11022" width="9.5" style="7" customWidth="1"/>
    <col min="11023" max="11264" width="9" style="7"/>
    <col min="11265" max="11265" width="5.38333333333333" style="7" customWidth="1"/>
    <col min="11266" max="11266" width="7.13333333333333" style="7" customWidth="1"/>
    <col min="11267" max="11267" width="22.5" style="7" customWidth="1"/>
    <col min="11268" max="11268" width="10.6333333333333" style="7" customWidth="1"/>
    <col min="11269" max="11269" width="9.5" style="7" customWidth="1"/>
    <col min="11270" max="11270" width="10.1333333333333" style="7" customWidth="1"/>
    <col min="11271" max="11271" width="10.6333333333333" style="7" customWidth="1"/>
    <col min="11272" max="11272" width="9" style="7" customWidth="1"/>
    <col min="11273" max="11273" width="9.38333333333333" style="7" customWidth="1"/>
    <col min="11274" max="11274" width="9.25" style="7" customWidth="1"/>
    <col min="11275" max="11275" width="9" style="7" customWidth="1"/>
    <col min="11276" max="11276" width="8" style="7" customWidth="1"/>
    <col min="11277" max="11277" width="8.5" style="7" customWidth="1"/>
    <col min="11278" max="11278" width="9.5" style="7" customWidth="1"/>
    <col min="11279" max="11520" width="9" style="7"/>
    <col min="11521" max="11521" width="5.38333333333333" style="7" customWidth="1"/>
    <col min="11522" max="11522" width="7.13333333333333" style="7" customWidth="1"/>
    <col min="11523" max="11523" width="22.5" style="7" customWidth="1"/>
    <col min="11524" max="11524" width="10.6333333333333" style="7" customWidth="1"/>
    <col min="11525" max="11525" width="9.5" style="7" customWidth="1"/>
    <col min="11526" max="11526" width="10.1333333333333" style="7" customWidth="1"/>
    <col min="11527" max="11527" width="10.6333333333333" style="7" customWidth="1"/>
    <col min="11528" max="11528" width="9" style="7" customWidth="1"/>
    <col min="11529" max="11529" width="9.38333333333333" style="7" customWidth="1"/>
    <col min="11530" max="11530" width="9.25" style="7" customWidth="1"/>
    <col min="11531" max="11531" width="9" style="7" customWidth="1"/>
    <col min="11532" max="11532" width="8" style="7" customWidth="1"/>
    <col min="11533" max="11533" width="8.5" style="7" customWidth="1"/>
    <col min="11534" max="11534" width="9.5" style="7" customWidth="1"/>
    <col min="11535" max="11776" width="9" style="7"/>
    <col min="11777" max="11777" width="5.38333333333333" style="7" customWidth="1"/>
    <col min="11778" max="11778" width="7.13333333333333" style="7" customWidth="1"/>
    <col min="11779" max="11779" width="22.5" style="7" customWidth="1"/>
    <col min="11780" max="11780" width="10.6333333333333" style="7" customWidth="1"/>
    <col min="11781" max="11781" width="9.5" style="7" customWidth="1"/>
    <col min="11782" max="11782" width="10.1333333333333" style="7" customWidth="1"/>
    <col min="11783" max="11783" width="10.6333333333333" style="7" customWidth="1"/>
    <col min="11784" max="11784" width="9" style="7" customWidth="1"/>
    <col min="11785" max="11785" width="9.38333333333333" style="7" customWidth="1"/>
    <col min="11786" max="11786" width="9.25" style="7" customWidth="1"/>
    <col min="11787" max="11787" width="9" style="7" customWidth="1"/>
    <col min="11788" max="11788" width="8" style="7" customWidth="1"/>
    <col min="11789" max="11789" width="8.5" style="7" customWidth="1"/>
    <col min="11790" max="11790" width="9.5" style="7" customWidth="1"/>
    <col min="11791" max="12032" width="9" style="7"/>
    <col min="12033" max="12033" width="5.38333333333333" style="7" customWidth="1"/>
    <col min="12034" max="12034" width="7.13333333333333" style="7" customWidth="1"/>
    <col min="12035" max="12035" width="22.5" style="7" customWidth="1"/>
    <col min="12036" max="12036" width="10.6333333333333" style="7" customWidth="1"/>
    <col min="12037" max="12037" width="9.5" style="7" customWidth="1"/>
    <col min="12038" max="12038" width="10.1333333333333" style="7" customWidth="1"/>
    <col min="12039" max="12039" width="10.6333333333333" style="7" customWidth="1"/>
    <col min="12040" max="12040" width="9" style="7" customWidth="1"/>
    <col min="12041" max="12041" width="9.38333333333333" style="7" customWidth="1"/>
    <col min="12042" max="12042" width="9.25" style="7" customWidth="1"/>
    <col min="12043" max="12043" width="9" style="7" customWidth="1"/>
    <col min="12044" max="12044" width="8" style="7" customWidth="1"/>
    <col min="12045" max="12045" width="8.5" style="7" customWidth="1"/>
    <col min="12046" max="12046" width="9.5" style="7" customWidth="1"/>
    <col min="12047" max="12288" width="9" style="7"/>
    <col min="12289" max="12289" width="5.38333333333333" style="7" customWidth="1"/>
    <col min="12290" max="12290" width="7.13333333333333" style="7" customWidth="1"/>
    <col min="12291" max="12291" width="22.5" style="7" customWidth="1"/>
    <col min="12292" max="12292" width="10.6333333333333" style="7" customWidth="1"/>
    <col min="12293" max="12293" width="9.5" style="7" customWidth="1"/>
    <col min="12294" max="12294" width="10.1333333333333" style="7" customWidth="1"/>
    <col min="12295" max="12295" width="10.6333333333333" style="7" customWidth="1"/>
    <col min="12296" max="12296" width="9" style="7" customWidth="1"/>
    <col min="12297" max="12297" width="9.38333333333333" style="7" customWidth="1"/>
    <col min="12298" max="12298" width="9.25" style="7" customWidth="1"/>
    <col min="12299" max="12299" width="9" style="7" customWidth="1"/>
    <col min="12300" max="12300" width="8" style="7" customWidth="1"/>
    <col min="12301" max="12301" width="8.5" style="7" customWidth="1"/>
    <col min="12302" max="12302" width="9.5" style="7" customWidth="1"/>
    <col min="12303" max="12544" width="9" style="7"/>
    <col min="12545" max="12545" width="5.38333333333333" style="7" customWidth="1"/>
    <col min="12546" max="12546" width="7.13333333333333" style="7" customWidth="1"/>
    <col min="12547" max="12547" width="22.5" style="7" customWidth="1"/>
    <col min="12548" max="12548" width="10.6333333333333" style="7" customWidth="1"/>
    <col min="12549" max="12549" width="9.5" style="7" customWidth="1"/>
    <col min="12550" max="12550" width="10.1333333333333" style="7" customWidth="1"/>
    <col min="12551" max="12551" width="10.6333333333333" style="7" customWidth="1"/>
    <col min="12552" max="12552" width="9" style="7" customWidth="1"/>
    <col min="12553" max="12553" width="9.38333333333333" style="7" customWidth="1"/>
    <col min="12554" max="12554" width="9.25" style="7" customWidth="1"/>
    <col min="12555" max="12555" width="9" style="7" customWidth="1"/>
    <col min="12556" max="12556" width="8" style="7" customWidth="1"/>
    <col min="12557" max="12557" width="8.5" style="7" customWidth="1"/>
    <col min="12558" max="12558" width="9.5" style="7" customWidth="1"/>
    <col min="12559" max="12800" width="9" style="7"/>
    <col min="12801" max="12801" width="5.38333333333333" style="7" customWidth="1"/>
    <col min="12802" max="12802" width="7.13333333333333" style="7" customWidth="1"/>
    <col min="12803" max="12803" width="22.5" style="7" customWidth="1"/>
    <col min="12804" max="12804" width="10.6333333333333" style="7" customWidth="1"/>
    <col min="12805" max="12805" width="9.5" style="7" customWidth="1"/>
    <col min="12806" max="12806" width="10.1333333333333" style="7" customWidth="1"/>
    <col min="12807" max="12807" width="10.6333333333333" style="7" customWidth="1"/>
    <col min="12808" max="12808" width="9" style="7" customWidth="1"/>
    <col min="12809" max="12809" width="9.38333333333333" style="7" customWidth="1"/>
    <col min="12810" max="12810" width="9.25" style="7" customWidth="1"/>
    <col min="12811" max="12811" width="9" style="7" customWidth="1"/>
    <col min="12812" max="12812" width="8" style="7" customWidth="1"/>
    <col min="12813" max="12813" width="8.5" style="7" customWidth="1"/>
    <col min="12814" max="12814" width="9.5" style="7" customWidth="1"/>
    <col min="12815" max="13056" width="9" style="7"/>
    <col min="13057" max="13057" width="5.38333333333333" style="7" customWidth="1"/>
    <col min="13058" max="13058" width="7.13333333333333" style="7" customWidth="1"/>
    <col min="13059" max="13059" width="22.5" style="7" customWidth="1"/>
    <col min="13060" max="13060" width="10.6333333333333" style="7" customWidth="1"/>
    <col min="13061" max="13061" width="9.5" style="7" customWidth="1"/>
    <col min="13062" max="13062" width="10.1333333333333" style="7" customWidth="1"/>
    <col min="13063" max="13063" width="10.6333333333333" style="7" customWidth="1"/>
    <col min="13064" max="13064" width="9" style="7" customWidth="1"/>
    <col min="13065" max="13065" width="9.38333333333333" style="7" customWidth="1"/>
    <col min="13066" max="13066" width="9.25" style="7" customWidth="1"/>
    <col min="13067" max="13067" width="9" style="7" customWidth="1"/>
    <col min="13068" max="13068" width="8" style="7" customWidth="1"/>
    <col min="13069" max="13069" width="8.5" style="7" customWidth="1"/>
    <col min="13070" max="13070" width="9.5" style="7" customWidth="1"/>
    <col min="13071" max="13312" width="9" style="7"/>
    <col min="13313" max="13313" width="5.38333333333333" style="7" customWidth="1"/>
    <col min="13314" max="13314" width="7.13333333333333" style="7" customWidth="1"/>
    <col min="13315" max="13315" width="22.5" style="7" customWidth="1"/>
    <col min="13316" max="13316" width="10.6333333333333" style="7" customWidth="1"/>
    <col min="13317" max="13317" width="9.5" style="7" customWidth="1"/>
    <col min="13318" max="13318" width="10.1333333333333" style="7" customWidth="1"/>
    <col min="13319" max="13319" width="10.6333333333333" style="7" customWidth="1"/>
    <col min="13320" max="13320" width="9" style="7" customWidth="1"/>
    <col min="13321" max="13321" width="9.38333333333333" style="7" customWidth="1"/>
    <col min="13322" max="13322" width="9.25" style="7" customWidth="1"/>
    <col min="13323" max="13323" width="9" style="7" customWidth="1"/>
    <col min="13324" max="13324" width="8" style="7" customWidth="1"/>
    <col min="13325" max="13325" width="8.5" style="7" customWidth="1"/>
    <col min="13326" max="13326" width="9.5" style="7" customWidth="1"/>
    <col min="13327" max="13568" width="9" style="7"/>
    <col min="13569" max="13569" width="5.38333333333333" style="7" customWidth="1"/>
    <col min="13570" max="13570" width="7.13333333333333" style="7" customWidth="1"/>
    <col min="13571" max="13571" width="22.5" style="7" customWidth="1"/>
    <col min="13572" max="13572" width="10.6333333333333" style="7" customWidth="1"/>
    <col min="13573" max="13573" width="9.5" style="7" customWidth="1"/>
    <col min="13574" max="13574" width="10.1333333333333" style="7" customWidth="1"/>
    <col min="13575" max="13575" width="10.6333333333333" style="7" customWidth="1"/>
    <col min="13576" max="13576" width="9" style="7" customWidth="1"/>
    <col min="13577" max="13577" width="9.38333333333333" style="7" customWidth="1"/>
    <col min="13578" max="13578" width="9.25" style="7" customWidth="1"/>
    <col min="13579" max="13579" width="9" style="7" customWidth="1"/>
    <col min="13580" max="13580" width="8" style="7" customWidth="1"/>
    <col min="13581" max="13581" width="8.5" style="7" customWidth="1"/>
    <col min="13582" max="13582" width="9.5" style="7" customWidth="1"/>
    <col min="13583" max="13824" width="9" style="7"/>
    <col min="13825" max="13825" width="5.38333333333333" style="7" customWidth="1"/>
    <col min="13826" max="13826" width="7.13333333333333" style="7" customWidth="1"/>
    <col min="13827" max="13827" width="22.5" style="7" customWidth="1"/>
    <col min="13828" max="13828" width="10.6333333333333" style="7" customWidth="1"/>
    <col min="13829" max="13829" width="9.5" style="7" customWidth="1"/>
    <col min="13830" max="13830" width="10.1333333333333" style="7" customWidth="1"/>
    <col min="13831" max="13831" width="10.6333333333333" style="7" customWidth="1"/>
    <col min="13832" max="13832" width="9" style="7" customWidth="1"/>
    <col min="13833" max="13833" width="9.38333333333333" style="7" customWidth="1"/>
    <col min="13834" max="13834" width="9.25" style="7" customWidth="1"/>
    <col min="13835" max="13835" width="9" style="7" customWidth="1"/>
    <col min="13836" max="13836" width="8" style="7" customWidth="1"/>
    <col min="13837" max="13837" width="8.5" style="7" customWidth="1"/>
    <col min="13838" max="13838" width="9.5" style="7" customWidth="1"/>
    <col min="13839" max="14080" width="9" style="7"/>
    <col min="14081" max="14081" width="5.38333333333333" style="7" customWidth="1"/>
    <col min="14082" max="14082" width="7.13333333333333" style="7" customWidth="1"/>
    <col min="14083" max="14083" width="22.5" style="7" customWidth="1"/>
    <col min="14084" max="14084" width="10.6333333333333" style="7" customWidth="1"/>
    <col min="14085" max="14085" width="9.5" style="7" customWidth="1"/>
    <col min="14086" max="14086" width="10.1333333333333" style="7" customWidth="1"/>
    <col min="14087" max="14087" width="10.6333333333333" style="7" customWidth="1"/>
    <col min="14088" max="14088" width="9" style="7" customWidth="1"/>
    <col min="14089" max="14089" width="9.38333333333333" style="7" customWidth="1"/>
    <col min="14090" max="14090" width="9.25" style="7" customWidth="1"/>
    <col min="14091" max="14091" width="9" style="7" customWidth="1"/>
    <col min="14092" max="14092" width="8" style="7" customWidth="1"/>
    <col min="14093" max="14093" width="8.5" style="7" customWidth="1"/>
    <col min="14094" max="14094" width="9.5" style="7" customWidth="1"/>
    <col min="14095" max="14336" width="9" style="7"/>
    <col min="14337" max="14337" width="5.38333333333333" style="7" customWidth="1"/>
    <col min="14338" max="14338" width="7.13333333333333" style="7" customWidth="1"/>
    <col min="14339" max="14339" width="22.5" style="7" customWidth="1"/>
    <col min="14340" max="14340" width="10.6333333333333" style="7" customWidth="1"/>
    <col min="14341" max="14341" width="9.5" style="7" customWidth="1"/>
    <col min="14342" max="14342" width="10.1333333333333" style="7" customWidth="1"/>
    <col min="14343" max="14343" width="10.6333333333333" style="7" customWidth="1"/>
    <col min="14344" max="14344" width="9" style="7" customWidth="1"/>
    <col min="14345" max="14345" width="9.38333333333333" style="7" customWidth="1"/>
    <col min="14346" max="14346" width="9.25" style="7" customWidth="1"/>
    <col min="14347" max="14347" width="9" style="7" customWidth="1"/>
    <col min="14348" max="14348" width="8" style="7" customWidth="1"/>
    <col min="14349" max="14349" width="8.5" style="7" customWidth="1"/>
    <col min="14350" max="14350" width="9.5" style="7" customWidth="1"/>
    <col min="14351" max="14592" width="9" style="7"/>
    <col min="14593" max="14593" width="5.38333333333333" style="7" customWidth="1"/>
    <col min="14594" max="14594" width="7.13333333333333" style="7" customWidth="1"/>
    <col min="14595" max="14595" width="22.5" style="7" customWidth="1"/>
    <col min="14596" max="14596" width="10.6333333333333" style="7" customWidth="1"/>
    <col min="14597" max="14597" width="9.5" style="7" customWidth="1"/>
    <col min="14598" max="14598" width="10.1333333333333" style="7" customWidth="1"/>
    <col min="14599" max="14599" width="10.6333333333333" style="7" customWidth="1"/>
    <col min="14600" max="14600" width="9" style="7" customWidth="1"/>
    <col min="14601" max="14601" width="9.38333333333333" style="7" customWidth="1"/>
    <col min="14602" max="14602" width="9.25" style="7" customWidth="1"/>
    <col min="14603" max="14603" width="9" style="7" customWidth="1"/>
    <col min="14604" max="14604" width="8" style="7" customWidth="1"/>
    <col min="14605" max="14605" width="8.5" style="7" customWidth="1"/>
    <col min="14606" max="14606" width="9.5" style="7" customWidth="1"/>
    <col min="14607" max="14848" width="9" style="7"/>
    <col min="14849" max="14849" width="5.38333333333333" style="7" customWidth="1"/>
    <col min="14850" max="14850" width="7.13333333333333" style="7" customWidth="1"/>
    <col min="14851" max="14851" width="22.5" style="7" customWidth="1"/>
    <col min="14852" max="14852" width="10.6333333333333" style="7" customWidth="1"/>
    <col min="14853" max="14853" width="9.5" style="7" customWidth="1"/>
    <col min="14854" max="14854" width="10.1333333333333" style="7" customWidth="1"/>
    <col min="14855" max="14855" width="10.6333333333333" style="7" customWidth="1"/>
    <col min="14856" max="14856" width="9" style="7" customWidth="1"/>
    <col min="14857" max="14857" width="9.38333333333333" style="7" customWidth="1"/>
    <col min="14858" max="14858" width="9.25" style="7" customWidth="1"/>
    <col min="14859" max="14859" width="9" style="7" customWidth="1"/>
    <col min="14860" max="14860" width="8" style="7" customWidth="1"/>
    <col min="14861" max="14861" width="8.5" style="7" customWidth="1"/>
    <col min="14862" max="14862" width="9.5" style="7" customWidth="1"/>
    <col min="14863" max="15104" width="9" style="7"/>
    <col min="15105" max="15105" width="5.38333333333333" style="7" customWidth="1"/>
    <col min="15106" max="15106" width="7.13333333333333" style="7" customWidth="1"/>
    <col min="15107" max="15107" width="22.5" style="7" customWidth="1"/>
    <col min="15108" max="15108" width="10.6333333333333" style="7" customWidth="1"/>
    <col min="15109" max="15109" width="9.5" style="7" customWidth="1"/>
    <col min="15110" max="15110" width="10.1333333333333" style="7" customWidth="1"/>
    <col min="15111" max="15111" width="10.6333333333333" style="7" customWidth="1"/>
    <col min="15112" max="15112" width="9" style="7" customWidth="1"/>
    <col min="15113" max="15113" width="9.38333333333333" style="7" customWidth="1"/>
    <col min="15114" max="15114" width="9.25" style="7" customWidth="1"/>
    <col min="15115" max="15115" width="9" style="7" customWidth="1"/>
    <col min="15116" max="15116" width="8" style="7" customWidth="1"/>
    <col min="15117" max="15117" width="8.5" style="7" customWidth="1"/>
    <col min="15118" max="15118" width="9.5" style="7" customWidth="1"/>
    <col min="15119" max="15360" width="9" style="7"/>
    <col min="15361" max="15361" width="5.38333333333333" style="7" customWidth="1"/>
    <col min="15362" max="15362" width="7.13333333333333" style="7" customWidth="1"/>
    <col min="15363" max="15363" width="22.5" style="7" customWidth="1"/>
    <col min="15364" max="15364" width="10.6333333333333" style="7" customWidth="1"/>
    <col min="15365" max="15365" width="9.5" style="7" customWidth="1"/>
    <col min="15366" max="15366" width="10.1333333333333" style="7" customWidth="1"/>
    <col min="15367" max="15367" width="10.6333333333333" style="7" customWidth="1"/>
    <col min="15368" max="15368" width="9" style="7" customWidth="1"/>
    <col min="15369" max="15369" width="9.38333333333333" style="7" customWidth="1"/>
    <col min="15370" max="15370" width="9.25" style="7" customWidth="1"/>
    <col min="15371" max="15371" width="9" style="7" customWidth="1"/>
    <col min="15372" max="15372" width="8" style="7" customWidth="1"/>
    <col min="15373" max="15373" width="8.5" style="7" customWidth="1"/>
    <col min="15374" max="15374" width="9.5" style="7" customWidth="1"/>
    <col min="15375" max="15616" width="9" style="7"/>
    <col min="15617" max="15617" width="5.38333333333333" style="7" customWidth="1"/>
    <col min="15618" max="15618" width="7.13333333333333" style="7" customWidth="1"/>
    <col min="15619" max="15619" width="22.5" style="7" customWidth="1"/>
    <col min="15620" max="15620" width="10.6333333333333" style="7" customWidth="1"/>
    <col min="15621" max="15621" width="9.5" style="7" customWidth="1"/>
    <col min="15622" max="15622" width="10.1333333333333" style="7" customWidth="1"/>
    <col min="15623" max="15623" width="10.6333333333333" style="7" customWidth="1"/>
    <col min="15624" max="15624" width="9" style="7" customWidth="1"/>
    <col min="15625" max="15625" width="9.38333333333333" style="7" customWidth="1"/>
    <col min="15626" max="15626" width="9.25" style="7" customWidth="1"/>
    <col min="15627" max="15627" width="9" style="7" customWidth="1"/>
    <col min="15628" max="15628" width="8" style="7" customWidth="1"/>
    <col min="15629" max="15629" width="8.5" style="7" customWidth="1"/>
    <col min="15630" max="15630" width="9.5" style="7" customWidth="1"/>
    <col min="15631" max="15872" width="9" style="7"/>
    <col min="15873" max="15873" width="5.38333333333333" style="7" customWidth="1"/>
    <col min="15874" max="15874" width="7.13333333333333" style="7" customWidth="1"/>
    <col min="15875" max="15875" width="22.5" style="7" customWidth="1"/>
    <col min="15876" max="15876" width="10.6333333333333" style="7" customWidth="1"/>
    <col min="15877" max="15877" width="9.5" style="7" customWidth="1"/>
    <col min="15878" max="15878" width="10.1333333333333" style="7" customWidth="1"/>
    <col min="15879" max="15879" width="10.6333333333333" style="7" customWidth="1"/>
    <col min="15880" max="15880" width="9" style="7" customWidth="1"/>
    <col min="15881" max="15881" width="9.38333333333333" style="7" customWidth="1"/>
    <col min="15882" max="15882" width="9.25" style="7" customWidth="1"/>
    <col min="15883" max="15883" width="9" style="7" customWidth="1"/>
    <col min="15884" max="15884" width="8" style="7" customWidth="1"/>
    <col min="15885" max="15885" width="8.5" style="7" customWidth="1"/>
    <col min="15886" max="15886" width="9.5" style="7" customWidth="1"/>
    <col min="15887" max="16128" width="9" style="7"/>
    <col min="16129" max="16129" width="5.38333333333333" style="7" customWidth="1"/>
    <col min="16130" max="16130" width="7.13333333333333" style="7" customWidth="1"/>
    <col min="16131" max="16131" width="22.5" style="7" customWidth="1"/>
    <col min="16132" max="16132" width="10.6333333333333" style="7" customWidth="1"/>
    <col min="16133" max="16133" width="9.5" style="7" customWidth="1"/>
    <col min="16134" max="16134" width="10.1333333333333" style="7" customWidth="1"/>
    <col min="16135" max="16135" width="10.6333333333333" style="7" customWidth="1"/>
    <col min="16136" max="16136" width="9" style="7" customWidth="1"/>
    <col min="16137" max="16137" width="9.38333333333333" style="7" customWidth="1"/>
    <col min="16138" max="16138" width="9.25" style="7" customWidth="1"/>
    <col min="16139" max="16139" width="9" style="7" customWidth="1"/>
    <col min="16140" max="16140" width="8" style="7" customWidth="1"/>
    <col min="16141" max="16141" width="8.5" style="7" customWidth="1"/>
    <col min="16142" max="16142" width="9.5" style="7" customWidth="1"/>
    <col min="16143" max="16384" width="9" style="7"/>
  </cols>
  <sheetData>
    <row r="1" s="1" customFormat="1" ht="22.5" customHeight="1" spans="1:14">
      <c r="A1" s="9"/>
      <c r="B1" s="10" t="s">
        <v>61</v>
      </c>
      <c r="C1" s="11"/>
      <c r="D1" s="12" t="s">
        <v>1745</v>
      </c>
      <c r="E1" s="12" t="s">
        <v>61</v>
      </c>
      <c r="F1" s="12" t="s">
        <v>61</v>
      </c>
      <c r="G1" s="12" t="s">
        <v>61</v>
      </c>
      <c r="H1" s="12" t="s">
        <v>61</v>
      </c>
      <c r="I1" s="12" t="s">
        <v>61</v>
      </c>
      <c r="J1" s="52" t="s">
        <v>61</v>
      </c>
      <c r="K1" s="53" t="s">
        <v>1746</v>
      </c>
      <c r="L1" s="54" t="s">
        <v>1747</v>
      </c>
      <c r="M1" s="54"/>
      <c r="N1" s="55"/>
    </row>
    <row r="2" s="1" customFormat="1" ht="19.5" customHeight="1" spans="1:14">
      <c r="A2" s="13" t="s">
        <v>61</v>
      </c>
      <c r="B2" s="14" t="s">
        <v>61</v>
      </c>
      <c r="C2" s="15" t="s">
        <v>61</v>
      </c>
      <c r="D2" s="16" t="s">
        <v>61</v>
      </c>
      <c r="E2" s="16" t="s">
        <v>61</v>
      </c>
      <c r="F2" s="16" t="s">
        <v>61</v>
      </c>
      <c r="G2" s="16" t="s">
        <v>61</v>
      </c>
      <c r="H2" s="16" t="s">
        <v>61</v>
      </c>
      <c r="I2" s="16" t="s">
        <v>61</v>
      </c>
      <c r="J2" s="56" t="s">
        <v>61</v>
      </c>
      <c r="K2" s="57" t="s">
        <v>1748</v>
      </c>
      <c r="L2" s="58" t="s">
        <v>1749</v>
      </c>
      <c r="M2" s="57" t="s">
        <v>1750</v>
      </c>
      <c r="N2" s="59">
        <v>17114</v>
      </c>
    </row>
    <row r="3" s="1" customFormat="1" ht="23.25" customHeight="1" spans="1:14">
      <c r="A3" s="13" t="s">
        <v>61</v>
      </c>
      <c r="B3" s="14" t="s">
        <v>61</v>
      </c>
      <c r="C3" s="17" t="s">
        <v>61</v>
      </c>
      <c r="D3" s="18" t="s">
        <v>1751</v>
      </c>
      <c r="E3" s="19"/>
      <c r="F3" s="19"/>
      <c r="G3" s="19"/>
      <c r="H3" s="19"/>
      <c r="I3" s="19"/>
      <c r="J3" s="60"/>
      <c r="K3" s="61" t="s">
        <v>1752</v>
      </c>
      <c r="L3" s="62" t="str">
        <f ca="1">MID(CELL("filename",$A$1),FIND("]",CELL("filename",$A$1))+1,66)</f>
        <v>催化剂沉 降</v>
      </c>
      <c r="M3" s="62"/>
      <c r="N3" s="63"/>
    </row>
    <row r="4" s="2" customFormat="1" ht="19.5" customHeight="1" spans="1:14">
      <c r="A4" s="20" t="s">
        <v>8</v>
      </c>
      <c r="B4" s="21" t="s">
        <v>1753</v>
      </c>
      <c r="C4" s="21" t="s">
        <v>447</v>
      </c>
      <c r="D4" s="22" t="s">
        <v>1754</v>
      </c>
      <c r="E4" s="23" t="s">
        <v>1755</v>
      </c>
      <c r="F4" s="23" t="s">
        <v>61</v>
      </c>
      <c r="G4" s="23" t="s">
        <v>61</v>
      </c>
      <c r="H4" s="23" t="s">
        <v>61</v>
      </c>
      <c r="I4" s="23" t="s">
        <v>61</v>
      </c>
      <c r="J4" s="23" t="s">
        <v>61</v>
      </c>
      <c r="K4" s="23" t="s">
        <v>1756</v>
      </c>
      <c r="L4" s="23" t="s">
        <v>1757</v>
      </c>
      <c r="M4" s="64"/>
      <c r="N4" s="65" t="s">
        <v>120</v>
      </c>
    </row>
    <row r="5" s="3" customFormat="1" ht="27" customHeight="1" spans="1:16">
      <c r="A5" s="24" t="s">
        <v>61</v>
      </c>
      <c r="B5" s="25" t="s">
        <v>61</v>
      </c>
      <c r="C5" s="25" t="s">
        <v>61</v>
      </c>
      <c r="D5" s="25" t="s">
        <v>61</v>
      </c>
      <c r="E5" s="26" t="s">
        <v>1758</v>
      </c>
      <c r="F5" s="26" t="s">
        <v>450</v>
      </c>
      <c r="G5" s="26" t="s">
        <v>451</v>
      </c>
      <c r="H5" s="26" t="s">
        <v>452</v>
      </c>
      <c r="I5" s="26" t="s">
        <v>1759</v>
      </c>
      <c r="J5" s="26" t="s">
        <v>16</v>
      </c>
      <c r="K5" s="26" t="s">
        <v>61</v>
      </c>
      <c r="L5" s="26" t="s">
        <v>61</v>
      </c>
      <c r="M5" s="66"/>
      <c r="N5" s="67" t="s">
        <v>61</v>
      </c>
      <c r="P5" s="68"/>
    </row>
    <row r="6" s="4" customFormat="1" ht="14.25" spans="1:15">
      <c r="A6" s="27" t="s">
        <v>1760</v>
      </c>
      <c r="B6" s="28"/>
      <c r="C6" s="28" t="s">
        <v>1761</v>
      </c>
      <c r="D6" s="29"/>
      <c r="E6" s="30">
        <v>1148.35</v>
      </c>
      <c r="F6" s="30">
        <v>287.56</v>
      </c>
      <c r="G6" s="30">
        <v>253.44</v>
      </c>
      <c r="H6" s="30">
        <v>178.23</v>
      </c>
      <c r="I6" s="30">
        <v>383.31</v>
      </c>
      <c r="J6" s="30">
        <v>2250.89</v>
      </c>
      <c r="K6" s="69">
        <v>1</v>
      </c>
      <c r="L6" s="70"/>
      <c r="M6" s="71"/>
      <c r="N6" s="72"/>
      <c r="O6" s="73"/>
    </row>
    <row r="7" s="4" customFormat="1" ht="14.25" spans="1:15">
      <c r="A7" s="31"/>
      <c r="B7" s="32"/>
      <c r="C7" s="32" t="s">
        <v>1762</v>
      </c>
      <c r="D7" s="33"/>
      <c r="E7" s="34">
        <v>990.94</v>
      </c>
      <c r="F7" s="34">
        <v>247.38</v>
      </c>
      <c r="G7" s="34">
        <v>228.32</v>
      </c>
      <c r="H7" s="34">
        <v>160.57</v>
      </c>
      <c r="I7" s="34">
        <v>371.91</v>
      </c>
      <c r="J7" s="34">
        <v>1999.12</v>
      </c>
      <c r="K7" s="69">
        <v>0.8881</v>
      </c>
      <c r="L7" s="34"/>
      <c r="M7" s="74"/>
      <c r="N7" s="75"/>
      <c r="O7" s="73"/>
    </row>
    <row r="8" s="4" customFormat="1" ht="14.25" spans="1:15">
      <c r="A8" s="35" t="s">
        <v>1763</v>
      </c>
      <c r="B8" s="32"/>
      <c r="C8" s="32" t="s">
        <v>1764</v>
      </c>
      <c r="D8" s="33"/>
      <c r="E8" s="34">
        <v>1148.35</v>
      </c>
      <c r="F8" s="34">
        <v>287.56</v>
      </c>
      <c r="G8" s="34">
        <v>253.44</v>
      </c>
      <c r="H8" s="34">
        <v>178.23</v>
      </c>
      <c r="I8" s="34">
        <v>383.31</v>
      </c>
      <c r="J8" s="34">
        <v>2250.89</v>
      </c>
      <c r="K8" s="69">
        <v>1</v>
      </c>
      <c r="L8" s="76"/>
      <c r="M8" s="77"/>
      <c r="N8" s="75"/>
      <c r="O8" s="73"/>
    </row>
    <row r="9" s="4" customFormat="1" ht="14.25" spans="1:15">
      <c r="A9" s="35"/>
      <c r="B9" s="32"/>
      <c r="C9" s="32" t="s">
        <v>1765</v>
      </c>
      <c r="D9" s="33"/>
      <c r="E9" s="34">
        <v>990.94</v>
      </c>
      <c r="F9" s="34">
        <v>247.38</v>
      </c>
      <c r="G9" s="34">
        <v>228.32</v>
      </c>
      <c r="H9" s="34">
        <v>160.57</v>
      </c>
      <c r="I9" s="34">
        <v>371.91</v>
      </c>
      <c r="J9" s="34">
        <v>1999.12</v>
      </c>
      <c r="K9" s="69">
        <v>0.8881</v>
      </c>
      <c r="L9" s="76"/>
      <c r="M9" s="77"/>
      <c r="N9" s="75"/>
      <c r="O9" s="73"/>
    </row>
    <row r="10" s="3" customFormat="1" ht="15" spans="1:14">
      <c r="A10" s="36" t="s">
        <v>1766</v>
      </c>
      <c r="B10" s="37"/>
      <c r="C10" s="37" t="s">
        <v>1767</v>
      </c>
      <c r="D10" s="38"/>
      <c r="E10" s="39">
        <v>1148.35</v>
      </c>
      <c r="F10" s="39">
        <v>287.56</v>
      </c>
      <c r="G10" s="39">
        <v>253.44</v>
      </c>
      <c r="H10" s="39">
        <v>178.23</v>
      </c>
      <c r="I10" s="39">
        <v>383.31</v>
      </c>
      <c r="J10" s="39">
        <v>2250.89</v>
      </c>
      <c r="K10" s="78">
        <v>1</v>
      </c>
      <c r="L10" s="41"/>
      <c r="M10" s="79"/>
      <c r="N10" s="80"/>
    </row>
    <row r="11" s="3" customFormat="1" ht="15" spans="1:14">
      <c r="A11" s="36" t="s">
        <v>1768</v>
      </c>
      <c r="B11" s="37"/>
      <c r="C11" s="37" t="s">
        <v>1769</v>
      </c>
      <c r="D11" s="38"/>
      <c r="E11" s="39">
        <v>1148.35</v>
      </c>
      <c r="F11" s="39">
        <v>287.56</v>
      </c>
      <c r="G11" s="39">
        <v>253.44</v>
      </c>
      <c r="H11" s="39">
        <v>178.23</v>
      </c>
      <c r="I11" s="39"/>
      <c r="J11" s="39">
        <v>1867.58</v>
      </c>
      <c r="K11" s="78">
        <v>0.8297</v>
      </c>
      <c r="L11" s="41"/>
      <c r="M11" s="79"/>
      <c r="N11" s="80"/>
    </row>
    <row r="12" s="5" customFormat="1" ht="15" spans="1:14">
      <c r="A12" s="40">
        <v>1</v>
      </c>
      <c r="B12" s="41"/>
      <c r="C12" s="42" t="s">
        <v>1770</v>
      </c>
      <c r="D12" s="38"/>
      <c r="E12" s="39"/>
      <c r="F12" s="39"/>
      <c r="G12" s="39"/>
      <c r="H12" s="39">
        <v>48.42</v>
      </c>
      <c r="I12" s="39"/>
      <c r="J12" s="39">
        <v>48.42</v>
      </c>
      <c r="K12" s="78">
        <v>0.0215</v>
      </c>
      <c r="L12" s="41"/>
      <c r="M12" s="79"/>
      <c r="N12" s="80"/>
    </row>
    <row r="13" s="5" customFormat="1" ht="15" spans="1:14">
      <c r="A13" s="40">
        <v>2</v>
      </c>
      <c r="B13" s="41"/>
      <c r="C13" s="42" t="s">
        <v>1771</v>
      </c>
      <c r="D13" s="38"/>
      <c r="E13" s="39"/>
      <c r="F13" s="39"/>
      <c r="G13" s="39"/>
      <c r="H13" s="39">
        <v>127.18</v>
      </c>
      <c r="I13" s="39"/>
      <c r="J13" s="39"/>
      <c r="K13" s="78"/>
      <c r="L13" s="41"/>
      <c r="M13" s="79"/>
      <c r="N13" s="80"/>
    </row>
    <row r="14" s="5" customFormat="1" ht="15" spans="1:14">
      <c r="A14" s="40">
        <v>3</v>
      </c>
      <c r="B14" s="41"/>
      <c r="C14" s="43" t="s">
        <v>1772</v>
      </c>
      <c r="D14" s="38"/>
      <c r="E14" s="39">
        <v>972.79</v>
      </c>
      <c r="F14" s="39">
        <v>4.04</v>
      </c>
      <c r="G14" s="39">
        <v>66.71</v>
      </c>
      <c r="H14" s="39"/>
      <c r="I14" s="39"/>
      <c r="J14" s="39">
        <v>1043.54</v>
      </c>
      <c r="K14" s="78">
        <v>0.4636</v>
      </c>
      <c r="L14" s="41"/>
      <c r="M14" s="79"/>
      <c r="N14" s="80"/>
    </row>
    <row r="15" s="5" customFormat="1" ht="15" spans="1:14">
      <c r="A15" s="40">
        <v>4</v>
      </c>
      <c r="B15" s="41"/>
      <c r="C15" s="43" t="s">
        <v>1773</v>
      </c>
      <c r="D15" s="38"/>
      <c r="E15" s="39"/>
      <c r="F15" s="39">
        <v>96.05</v>
      </c>
      <c r="G15" s="39">
        <v>43.09</v>
      </c>
      <c r="H15" s="39"/>
      <c r="I15" s="39"/>
      <c r="J15" s="39">
        <v>139.14</v>
      </c>
      <c r="K15" s="78">
        <v>0.0618</v>
      </c>
      <c r="L15" s="41"/>
      <c r="M15" s="79"/>
      <c r="N15" s="80"/>
    </row>
    <row r="16" s="5" customFormat="1" ht="15" spans="1:14">
      <c r="A16" s="40">
        <v>5</v>
      </c>
      <c r="B16" s="41"/>
      <c r="C16" s="43" t="s">
        <v>1774</v>
      </c>
      <c r="D16" s="38"/>
      <c r="E16" s="39">
        <v>40.39</v>
      </c>
      <c r="F16" s="39">
        <v>103.99</v>
      </c>
      <c r="G16" s="39">
        <v>58.02</v>
      </c>
      <c r="H16" s="39"/>
      <c r="I16" s="39"/>
      <c r="J16" s="39">
        <v>202.4</v>
      </c>
      <c r="K16" s="78">
        <v>0.0899</v>
      </c>
      <c r="L16" s="41"/>
      <c r="M16" s="79"/>
      <c r="N16" s="80"/>
    </row>
    <row r="17" s="5" customFormat="1" ht="15" spans="1:14">
      <c r="A17" s="40">
        <v>6</v>
      </c>
      <c r="B17" s="41"/>
      <c r="C17" s="43" t="s">
        <v>1775</v>
      </c>
      <c r="D17" s="38"/>
      <c r="E17" s="39">
        <v>9.79</v>
      </c>
      <c r="F17" s="39">
        <v>16.22</v>
      </c>
      <c r="G17" s="39">
        <v>11.21</v>
      </c>
      <c r="H17" s="39"/>
      <c r="I17" s="39"/>
      <c r="J17" s="39">
        <v>37.22</v>
      </c>
      <c r="K17" s="78">
        <v>0.0165</v>
      </c>
      <c r="L17" s="41"/>
      <c r="M17" s="79"/>
      <c r="N17" s="80"/>
    </row>
    <row r="18" s="5" customFormat="1" ht="15" spans="1:14">
      <c r="A18" s="40">
        <v>7</v>
      </c>
      <c r="B18" s="41"/>
      <c r="C18" s="43" t="s">
        <v>1776</v>
      </c>
      <c r="D18" s="38"/>
      <c r="E18" s="39">
        <v>125.38</v>
      </c>
      <c r="F18" s="39">
        <v>64.26</v>
      </c>
      <c r="G18" s="39">
        <v>65.41</v>
      </c>
      <c r="H18" s="39"/>
      <c r="I18" s="39"/>
      <c r="J18" s="39">
        <v>255.05</v>
      </c>
      <c r="K18" s="78">
        <v>0.1133</v>
      </c>
      <c r="L18" s="41"/>
      <c r="M18" s="79"/>
      <c r="N18" s="80"/>
    </row>
    <row r="19" s="5" customFormat="1" ht="15" spans="1:14">
      <c r="A19" s="40">
        <v>8</v>
      </c>
      <c r="B19" s="41"/>
      <c r="C19" s="43" t="s">
        <v>1777</v>
      </c>
      <c r="D19" s="38"/>
      <c r="E19" s="39"/>
      <c r="F19" s="39">
        <v>3</v>
      </c>
      <c r="G19" s="39">
        <v>1</v>
      </c>
      <c r="H19" s="39"/>
      <c r="I19" s="39"/>
      <c r="J19" s="39">
        <v>4</v>
      </c>
      <c r="K19" s="78">
        <v>0.0018</v>
      </c>
      <c r="L19" s="41"/>
      <c r="M19" s="79"/>
      <c r="N19" s="80"/>
    </row>
    <row r="20" s="5" customFormat="1" ht="15" spans="1:14">
      <c r="A20" s="40">
        <v>9</v>
      </c>
      <c r="B20" s="41"/>
      <c r="C20" s="43" t="s">
        <v>1778</v>
      </c>
      <c r="D20" s="38"/>
      <c r="E20" s="39"/>
      <c r="F20" s="39"/>
      <c r="G20" s="39">
        <v>0</v>
      </c>
      <c r="H20" s="39"/>
      <c r="I20" s="39"/>
      <c r="J20" s="39">
        <v>0</v>
      </c>
      <c r="K20" s="78">
        <v>0</v>
      </c>
      <c r="L20" s="41"/>
      <c r="M20" s="79"/>
      <c r="N20" s="80"/>
    </row>
    <row r="21" s="5" customFormat="1" ht="15" spans="1:14">
      <c r="A21" s="40">
        <v>10</v>
      </c>
      <c r="B21" s="41"/>
      <c r="C21" s="43" t="s">
        <v>1779</v>
      </c>
      <c r="D21" s="38"/>
      <c r="E21" s="39"/>
      <c r="F21" s="39"/>
      <c r="G21" s="39">
        <v>8</v>
      </c>
      <c r="H21" s="39">
        <v>2.63</v>
      </c>
      <c r="I21" s="39"/>
      <c r="J21" s="39">
        <v>10.63</v>
      </c>
      <c r="K21" s="78">
        <v>0.0047</v>
      </c>
      <c r="L21" s="41"/>
      <c r="M21" s="79"/>
      <c r="N21" s="80"/>
    </row>
    <row r="22" s="5" customFormat="1" ht="15" spans="1:14">
      <c r="A22" s="40" t="s">
        <v>1780</v>
      </c>
      <c r="B22" s="41"/>
      <c r="C22" s="41" t="s">
        <v>1781</v>
      </c>
      <c r="D22" s="38"/>
      <c r="E22" s="39"/>
      <c r="F22" s="39"/>
      <c r="G22" s="39"/>
      <c r="H22" s="39"/>
      <c r="I22" s="39">
        <v>383.31</v>
      </c>
      <c r="J22" s="39">
        <v>383.31</v>
      </c>
      <c r="K22" s="78">
        <v>0.1703</v>
      </c>
      <c r="L22" s="41"/>
      <c r="M22" s="79"/>
      <c r="N22" s="80"/>
    </row>
    <row r="23" s="5" customFormat="1" ht="15" spans="1:14">
      <c r="A23" s="44">
        <v>1</v>
      </c>
      <c r="B23" s="41"/>
      <c r="C23" s="45" t="s">
        <v>1782</v>
      </c>
      <c r="D23" s="38"/>
      <c r="E23" s="39"/>
      <c r="F23" s="39"/>
      <c r="G23" s="39"/>
      <c r="H23" s="39"/>
      <c r="I23" s="39">
        <v>29.35</v>
      </c>
      <c r="J23" s="39">
        <v>29.35</v>
      </c>
      <c r="K23" s="78">
        <v>0.013</v>
      </c>
      <c r="L23" s="41"/>
      <c r="M23" s="79"/>
      <c r="N23" s="80"/>
    </row>
    <row r="24" s="5" customFormat="1" ht="15" spans="1:14">
      <c r="A24" s="44">
        <v>2</v>
      </c>
      <c r="B24" s="41"/>
      <c r="C24" s="45" t="s">
        <v>1783</v>
      </c>
      <c r="D24" s="38"/>
      <c r="E24" s="39"/>
      <c r="F24" s="39"/>
      <c r="G24" s="39"/>
      <c r="H24" s="39"/>
      <c r="I24" s="39">
        <v>4.67</v>
      </c>
      <c r="J24" s="39">
        <v>4.67</v>
      </c>
      <c r="K24" s="78">
        <v>0.0021</v>
      </c>
      <c r="L24" s="41"/>
      <c r="M24" s="79"/>
      <c r="N24" s="80"/>
    </row>
    <row r="25" s="5" customFormat="1" ht="15" spans="1:14">
      <c r="A25" s="44">
        <v>3</v>
      </c>
      <c r="B25" s="41"/>
      <c r="C25" s="42" t="s">
        <v>1784</v>
      </c>
      <c r="D25" s="38"/>
      <c r="E25" s="39"/>
      <c r="F25" s="39"/>
      <c r="G25" s="39"/>
      <c r="H25" s="39"/>
      <c r="I25" s="39">
        <v>0</v>
      </c>
      <c r="J25" s="39">
        <v>0</v>
      </c>
      <c r="K25" s="78">
        <v>0</v>
      </c>
      <c r="L25" s="41"/>
      <c r="M25" s="79"/>
      <c r="N25" s="80"/>
    </row>
    <row r="26" s="5" customFormat="1" ht="15" spans="1:14">
      <c r="A26" s="44">
        <v>4</v>
      </c>
      <c r="B26" s="41"/>
      <c r="C26" s="43" t="s">
        <v>1785</v>
      </c>
      <c r="D26" s="38"/>
      <c r="E26" s="39"/>
      <c r="F26" s="39"/>
      <c r="G26" s="39"/>
      <c r="H26" s="39"/>
      <c r="I26" s="39">
        <v>0</v>
      </c>
      <c r="J26" s="39">
        <v>0</v>
      </c>
      <c r="K26" s="78">
        <v>0</v>
      </c>
      <c r="L26" s="41"/>
      <c r="M26" s="79"/>
      <c r="N26" s="80"/>
    </row>
    <row r="27" s="5" customFormat="1" ht="15" spans="1:14">
      <c r="A27" s="44">
        <v>5</v>
      </c>
      <c r="B27" s="41"/>
      <c r="C27" s="43" t="s">
        <v>1786</v>
      </c>
      <c r="D27" s="38"/>
      <c r="E27" s="39"/>
      <c r="F27" s="39"/>
      <c r="G27" s="39"/>
      <c r="H27" s="39"/>
      <c r="I27" s="39">
        <v>0</v>
      </c>
      <c r="J27" s="39">
        <v>0</v>
      </c>
      <c r="K27" s="78">
        <v>0</v>
      </c>
      <c r="L27" s="41"/>
      <c r="M27" s="79"/>
      <c r="N27" s="80"/>
    </row>
    <row r="28" s="5" customFormat="1" ht="15" spans="1:14">
      <c r="A28" s="44">
        <v>6</v>
      </c>
      <c r="B28" s="41"/>
      <c r="C28" s="43" t="s">
        <v>1787</v>
      </c>
      <c r="D28" s="38"/>
      <c r="E28" s="39"/>
      <c r="F28" s="39"/>
      <c r="G28" s="39"/>
      <c r="H28" s="39"/>
      <c r="I28" s="39">
        <v>0</v>
      </c>
      <c r="J28" s="39">
        <v>0</v>
      </c>
      <c r="K28" s="78">
        <v>0</v>
      </c>
      <c r="L28" s="41"/>
      <c r="M28" s="79"/>
      <c r="N28" s="80"/>
    </row>
    <row r="29" s="5" customFormat="1" ht="15" spans="1:14">
      <c r="A29" s="44">
        <v>7</v>
      </c>
      <c r="B29" s="41"/>
      <c r="C29" s="45" t="s">
        <v>1788</v>
      </c>
      <c r="D29" s="38"/>
      <c r="E29" s="39"/>
      <c r="F29" s="39"/>
      <c r="G29" s="39"/>
      <c r="H29" s="39"/>
      <c r="I29" s="39">
        <v>4</v>
      </c>
      <c r="J29" s="39">
        <v>4</v>
      </c>
      <c r="K29" s="78">
        <v>0.0018</v>
      </c>
      <c r="L29" s="41"/>
      <c r="M29" s="79"/>
      <c r="N29" s="80"/>
    </row>
    <row r="30" s="5" customFormat="1" ht="15" spans="1:14">
      <c r="A30" s="44">
        <v>8</v>
      </c>
      <c r="B30" s="41"/>
      <c r="C30" s="43" t="s">
        <v>1789</v>
      </c>
      <c r="D30" s="38"/>
      <c r="E30" s="39"/>
      <c r="F30" s="39"/>
      <c r="G30" s="39"/>
      <c r="H30" s="39"/>
      <c r="I30" s="39">
        <v>0</v>
      </c>
      <c r="J30" s="39">
        <v>0</v>
      </c>
      <c r="K30" s="78">
        <v>0</v>
      </c>
      <c r="L30" s="41"/>
      <c r="M30" s="79"/>
      <c r="N30" s="80"/>
    </row>
    <row r="31" s="5" customFormat="1" ht="15" spans="1:14">
      <c r="A31" s="44">
        <v>9</v>
      </c>
      <c r="B31" s="41"/>
      <c r="C31" s="45" t="s">
        <v>1790</v>
      </c>
      <c r="D31" s="38"/>
      <c r="E31" s="39"/>
      <c r="F31" s="39"/>
      <c r="G31" s="39"/>
      <c r="H31" s="39"/>
      <c r="I31" s="39">
        <v>137.78</v>
      </c>
      <c r="J31" s="39">
        <v>137.78</v>
      </c>
      <c r="K31" s="78">
        <v>0.0612</v>
      </c>
      <c r="L31" s="41"/>
      <c r="M31" s="79"/>
      <c r="N31" s="80"/>
    </row>
    <row r="32" s="5" customFormat="1" ht="15" spans="1:14">
      <c r="A32" s="694" t="s">
        <v>1791</v>
      </c>
      <c r="B32" s="41"/>
      <c r="C32" s="45" t="s">
        <v>1792</v>
      </c>
      <c r="D32" s="38"/>
      <c r="E32" s="39"/>
      <c r="F32" s="39"/>
      <c r="G32" s="39"/>
      <c r="H32" s="39"/>
      <c r="I32" s="39">
        <v>88.84</v>
      </c>
      <c r="J32" s="39">
        <v>88.84</v>
      </c>
      <c r="K32" s="78">
        <v>0.0395</v>
      </c>
      <c r="L32" s="41"/>
      <c r="M32" s="79"/>
      <c r="N32" s="80"/>
    </row>
    <row r="33" s="5" customFormat="1" ht="15" spans="1:14">
      <c r="A33" s="694" t="s">
        <v>1793</v>
      </c>
      <c r="B33" s="41"/>
      <c r="C33" s="45" t="s">
        <v>1794</v>
      </c>
      <c r="D33" s="38"/>
      <c r="E33" s="39"/>
      <c r="F33" s="39"/>
      <c r="G33" s="39"/>
      <c r="H33" s="39"/>
      <c r="I33" s="39">
        <v>41.84</v>
      </c>
      <c r="J33" s="39">
        <v>41.84</v>
      </c>
      <c r="K33" s="78">
        <v>0.0186</v>
      </c>
      <c r="L33" s="41"/>
      <c r="M33" s="79"/>
      <c r="N33" s="80"/>
    </row>
    <row r="34" s="5" customFormat="1" ht="15" spans="1:14">
      <c r="A34" s="694" t="s">
        <v>1795</v>
      </c>
      <c r="B34" s="41"/>
      <c r="C34" s="45" t="s">
        <v>1796</v>
      </c>
      <c r="D34" s="38"/>
      <c r="E34" s="39"/>
      <c r="F34" s="39"/>
      <c r="G34" s="39"/>
      <c r="H34" s="39"/>
      <c r="I34" s="39">
        <v>7.11</v>
      </c>
      <c r="J34" s="39">
        <v>7.11</v>
      </c>
      <c r="K34" s="78">
        <v>0.0032</v>
      </c>
      <c r="L34" s="41"/>
      <c r="M34" s="79"/>
      <c r="N34" s="80"/>
    </row>
    <row r="35" s="5" customFormat="1" ht="15" spans="1:14">
      <c r="A35" s="44">
        <v>10</v>
      </c>
      <c r="B35" s="41"/>
      <c r="C35" s="45" t="s">
        <v>1797</v>
      </c>
      <c r="D35" s="38"/>
      <c r="E35" s="39"/>
      <c r="F35" s="39"/>
      <c r="G35" s="39"/>
      <c r="H35" s="39"/>
      <c r="I35" s="39">
        <v>43.28</v>
      </c>
      <c r="J35" s="39">
        <v>43.28</v>
      </c>
      <c r="K35" s="78">
        <v>0.0192</v>
      </c>
      <c r="L35" s="41"/>
      <c r="M35" s="79"/>
      <c r="N35" s="80"/>
    </row>
    <row r="36" s="5" customFormat="1" ht="15" spans="1:14">
      <c r="A36" s="44">
        <v>11</v>
      </c>
      <c r="B36" s="41"/>
      <c r="C36" s="45" t="s">
        <v>1798</v>
      </c>
      <c r="D36" s="38"/>
      <c r="E36" s="39"/>
      <c r="F36" s="39"/>
      <c r="G36" s="39"/>
      <c r="H36" s="39"/>
      <c r="I36" s="39">
        <v>3</v>
      </c>
      <c r="J36" s="39">
        <v>3</v>
      </c>
      <c r="K36" s="78">
        <v>0.0013</v>
      </c>
      <c r="L36" s="41"/>
      <c r="M36" s="79"/>
      <c r="N36" s="80"/>
    </row>
    <row r="37" s="5" customFormat="1" ht="15" spans="1:14">
      <c r="A37" s="44">
        <v>12</v>
      </c>
      <c r="B37" s="41"/>
      <c r="C37" s="45" t="s">
        <v>1799</v>
      </c>
      <c r="D37" s="38"/>
      <c r="E37" s="39"/>
      <c r="F37" s="39"/>
      <c r="G37" s="39"/>
      <c r="H37" s="39"/>
      <c r="I37" s="39">
        <v>0.75</v>
      </c>
      <c r="J37" s="39">
        <v>0.75</v>
      </c>
      <c r="K37" s="78">
        <v>0.0003</v>
      </c>
      <c r="L37" s="41"/>
      <c r="M37" s="79"/>
      <c r="N37" s="80"/>
    </row>
    <row r="38" s="5" customFormat="1" ht="15" spans="1:14">
      <c r="A38" s="44">
        <v>13</v>
      </c>
      <c r="B38" s="41"/>
      <c r="C38" s="45" t="s">
        <v>1800</v>
      </c>
      <c r="D38" s="38"/>
      <c r="E38" s="39"/>
      <c r="F38" s="39"/>
      <c r="G38" s="39"/>
      <c r="H38" s="39"/>
      <c r="I38" s="39">
        <v>2.61</v>
      </c>
      <c r="J38" s="39">
        <v>2.61</v>
      </c>
      <c r="K38" s="78">
        <v>0.0012</v>
      </c>
      <c r="L38" s="41"/>
      <c r="M38" s="79"/>
      <c r="N38" s="80"/>
    </row>
    <row r="39" s="5" customFormat="1" ht="15" spans="1:14">
      <c r="A39" s="44">
        <v>14</v>
      </c>
      <c r="B39" s="41"/>
      <c r="C39" s="45" t="s">
        <v>1801</v>
      </c>
      <c r="D39" s="38"/>
      <c r="E39" s="39"/>
      <c r="F39" s="39"/>
      <c r="G39" s="39"/>
      <c r="H39" s="39"/>
      <c r="I39" s="39">
        <v>1.87</v>
      </c>
      <c r="J39" s="39">
        <v>1.87</v>
      </c>
      <c r="K39" s="78">
        <v>0.0008</v>
      </c>
      <c r="L39" s="41"/>
      <c r="M39" s="79"/>
      <c r="N39" s="80"/>
    </row>
    <row r="40" s="5" customFormat="1" ht="15" spans="1:14">
      <c r="A40" s="44">
        <v>15</v>
      </c>
      <c r="B40" s="41"/>
      <c r="C40" s="47" t="s">
        <v>1802</v>
      </c>
      <c r="D40" s="38"/>
      <c r="E40" s="39"/>
      <c r="F40" s="39"/>
      <c r="G40" s="39"/>
      <c r="H40" s="39"/>
      <c r="I40" s="39">
        <v>156</v>
      </c>
      <c r="J40" s="39">
        <v>156</v>
      </c>
      <c r="K40" s="78">
        <v>0.0693</v>
      </c>
      <c r="L40" s="41"/>
      <c r="M40" s="79"/>
      <c r="N40" s="80"/>
    </row>
    <row r="41" s="5" customFormat="1" ht="15" spans="1:14">
      <c r="A41" s="40" t="s">
        <v>1803</v>
      </c>
      <c r="B41" s="41"/>
      <c r="C41" s="41" t="s">
        <v>1804</v>
      </c>
      <c r="D41" s="38"/>
      <c r="E41" s="39"/>
      <c r="F41" s="39"/>
      <c r="G41" s="39"/>
      <c r="H41" s="39"/>
      <c r="I41" s="39">
        <v>0</v>
      </c>
      <c r="J41" s="39">
        <v>0</v>
      </c>
      <c r="K41" s="78">
        <v>0</v>
      </c>
      <c r="L41" s="41"/>
      <c r="M41" s="79"/>
      <c r="N41" s="80"/>
    </row>
    <row r="42" s="5" customFormat="1" ht="15" spans="1:14">
      <c r="A42" s="40" t="s">
        <v>27</v>
      </c>
      <c r="B42" s="41"/>
      <c r="C42" s="41" t="s">
        <v>1805</v>
      </c>
      <c r="D42" s="38"/>
      <c r="E42" s="39"/>
      <c r="F42" s="39"/>
      <c r="G42" s="39"/>
      <c r="H42" s="39"/>
      <c r="I42" s="39">
        <v>0</v>
      </c>
      <c r="J42" s="39">
        <v>0</v>
      </c>
      <c r="K42" s="78">
        <v>0</v>
      </c>
      <c r="L42" s="41"/>
      <c r="M42" s="79"/>
      <c r="N42" s="80"/>
    </row>
    <row r="43" s="6" customFormat="1" ht="15.75" spans="1:14">
      <c r="A43" s="48" t="s">
        <v>1806</v>
      </c>
      <c r="B43" s="49"/>
      <c r="C43" s="49" t="s">
        <v>1807</v>
      </c>
      <c r="D43" s="49"/>
      <c r="E43" s="50">
        <v>-157.41</v>
      </c>
      <c r="F43" s="50">
        <v>-40.18</v>
      </c>
      <c r="G43" s="50">
        <v>-25.12</v>
      </c>
      <c r="H43" s="50">
        <v>-17.66</v>
      </c>
      <c r="I43" s="50">
        <v>-11.4</v>
      </c>
      <c r="J43" s="50">
        <v>-251.77</v>
      </c>
      <c r="K43" s="81">
        <v>-0.1119</v>
      </c>
      <c r="L43" s="49"/>
      <c r="M43" s="82"/>
      <c r="N43" s="83"/>
    </row>
    <row r="44" s="3" customFormat="1" ht="15.75" spans="3:3">
      <c r="C44" s="51"/>
    </row>
  </sheetData>
  <customSheetViews>
    <customSheetView guid="{6CD32FDE-B892-4416-BE82-8B8C9CF2B414}" showPageBreaks="1" printArea="1" state="hidden">
      <pane ySplit="5" topLeftCell="A6" activePane="bottomLeft" state="frozen"/>
      <selection activeCell="L51" sqref="L51"/>
      <pageMargins left="0.511811023622047" right="0.511811023622047" top="0.748031496062992" bottom="0.551181102362205" header="0.31496062992126" footer="0.31496062992126"/>
      <printOptions horizontalCentered="1"/>
      <pageSetup paperSize="9" fitToHeight="0" orientation="landscape" blackAndWhite="1"/>
      <headerFooter alignWithMargins="0">
        <oddFooter>&amp;C&amp;9第 &amp;P 页， 共&amp;N页&amp;R&amp;9&amp;A</oddFooter>
      </headerFooter>
    </customSheetView>
    <customSheetView guid="{6B5C7A8A-1F87-4590-9A44-BF58B2A0157B}" showPageBreaks="1" printArea="1">
      <pane ySplit="5" topLeftCell="A6" activePane="bottomLeft" state="frozen"/>
      <selection activeCell="C14" sqref="C14"/>
      <pageMargins left="0.511811023622047" right="0.511811023622047" top="0.748031496062992" bottom="0.551181102362205" header="0.31496062992126" footer="0.31496062992126"/>
      <printOptions horizontalCentered="1"/>
      <pageSetup paperSize="9" fitToHeight="0" orientation="landscape" blackAndWhite="1"/>
      <headerFooter alignWithMargins="0">
        <oddFooter>&amp;C&amp;9第 &amp;P 页， 共&amp;N页&amp;R&amp;9&amp;A</oddFooter>
      </headerFooter>
    </customSheetView>
    <customSheetView guid="{AD2683A8-8C57-42AC-A595-15EACEB7A384}" showPageBreaks="1" printArea="1" state="hidden">
      <pane ySplit="5" topLeftCell="A6" activePane="bottomLeft" state="frozen"/>
      <selection activeCell="H17" sqref="H17"/>
      <pageMargins left="0.511811023622047" right="0.511811023622047" top="0.748031496062992" bottom="0.551181102362205" header="0.31496062992126" footer="0.31496062992126"/>
      <printOptions horizontalCentered="1"/>
      <pageSetup paperSize="9" fitToHeight="0" orientation="landscape" blackAndWhite="1"/>
      <headerFooter alignWithMargins="0">
        <oddFooter>&amp;C&amp;9第 &amp;P 页， 共&amp;N页&amp;R&amp;9&amp;A</oddFooter>
      </headerFooter>
    </customSheetView>
  </customSheetViews>
  <mergeCells count="14">
    <mergeCell ref="L1:N1"/>
    <mergeCell ref="D3:J3"/>
    <mergeCell ref="L3:N3"/>
    <mergeCell ref="E4:J4"/>
    <mergeCell ref="A4:A5"/>
    <mergeCell ref="B4:B5"/>
    <mergeCell ref="C1:C3"/>
    <mergeCell ref="C4:C5"/>
    <mergeCell ref="D4:D5"/>
    <mergeCell ref="K4:K5"/>
    <mergeCell ref="L4:L5"/>
    <mergeCell ref="N4:N5"/>
    <mergeCell ref="A1:B3"/>
    <mergeCell ref="D1:J2"/>
  </mergeCells>
  <dataValidations count="2">
    <dataValidation type="list" allowBlank="1" showInputMessage="1" showErrorMessage="1" sqref="K1 JG1 TC1 ACY1 AMU1 AWQ1 BGM1 BQI1 CAE1 CKA1 CTW1 DDS1 DNO1 DXK1 EHG1 ERC1 FAY1 FKU1 FUQ1 GEM1 GOI1 GYE1 HIA1 HRW1 IBS1 ILO1 IVK1 JFG1 JPC1 JYY1 KIU1 KSQ1 LCM1 LMI1 LWE1 MGA1 MPW1 MZS1 NJO1 NTK1 ODG1 ONC1 OWY1 PGU1 PQQ1 QAM1 QKI1 QUE1 REA1 RNW1 RXS1 SHO1 SRK1 TBG1 TLC1 TUY1 UEU1 UOQ1 UYM1 VII1 VSE1 WCA1 WLW1 WVS1 K65537 JG65537 TC65537 ACY65537 AMU65537 AWQ65537 BGM65537 BQI65537 CAE65537 CKA65537 CTW65537 DDS65537 DNO65537 DXK65537 EHG65537 ERC65537 FAY65537 FKU65537 FUQ65537 GEM65537 GOI65537 GYE65537 HIA65537 HRW65537 IBS65537 ILO65537 IVK65537 JFG65537 JPC65537 JYY65537 KIU65537 KSQ65537 LCM65537 LMI65537 LWE65537 MGA65537 MPW65537 MZS65537 NJO65537 NTK65537 ODG65537 ONC65537 OWY65537 PGU65537 PQQ65537 QAM65537 QKI65537 QUE65537 REA65537 RNW65537 RXS65537 SHO65537 SRK65537 TBG65537 TLC65537 TUY65537 UEU65537 UOQ65537 UYM65537 VII65537 VSE65537 WCA65537 WLW65537 WVS65537 K131073 JG131073 TC131073 ACY131073 AMU131073 AWQ131073 BGM131073 BQI131073 CAE131073 CKA131073 CTW131073 DDS131073 DNO131073 DXK131073 EHG131073 ERC131073 FAY131073 FKU131073 FUQ131073 GEM131073 GOI131073 GYE131073 HIA131073 HRW131073 IBS131073 ILO131073 IVK131073 JFG131073 JPC131073 JYY131073 KIU131073 KSQ131073 LCM131073 LMI131073 LWE131073 MGA131073 MPW131073 MZS131073 NJO131073 NTK131073 ODG131073 ONC131073 OWY131073 PGU131073 PQQ131073 QAM131073 QKI131073 QUE131073 REA131073 RNW131073 RXS131073 SHO131073 SRK131073 TBG131073 TLC131073 TUY131073 UEU131073 UOQ131073 UYM131073 VII131073 VSE131073 WCA131073 WLW131073 WVS131073 K196609 JG196609 TC196609 ACY196609 AMU196609 AWQ196609 BGM196609 BQI196609 CAE196609 CKA196609 CTW196609 DDS196609 DNO196609 DXK196609 EHG196609 ERC196609 FAY196609 FKU196609 FUQ196609 GEM196609 GOI196609 GYE196609 HIA196609 HRW196609 IBS196609 ILO196609 IVK196609 JFG196609 JPC196609 JYY196609 KIU196609 KSQ196609 LCM196609 LMI196609 LWE196609 MGA196609 MPW196609 MZS196609 NJO196609 NTK196609 ODG196609 ONC196609 OWY196609 PGU196609 PQQ196609 QAM196609 QKI196609 QUE196609 REA196609 RNW196609 RXS196609 SHO196609 SRK196609 TBG196609 TLC196609 TUY196609 UEU196609 UOQ196609 UYM196609 VII196609 VSE196609 WCA196609 WLW196609 WVS196609 K262145 JG262145 TC262145 ACY262145 AMU262145 AWQ262145 BGM262145 BQI262145 CAE262145 CKA262145 CTW262145 DDS262145 DNO262145 DXK262145 EHG262145 ERC262145 FAY262145 FKU262145 FUQ262145 GEM262145 GOI262145 GYE262145 HIA262145 HRW262145 IBS262145 ILO262145 IVK262145 JFG262145 JPC262145 JYY262145 KIU262145 KSQ262145 LCM262145 LMI262145 LWE262145 MGA262145 MPW262145 MZS262145 NJO262145 NTK262145 ODG262145 ONC262145 OWY262145 PGU262145 PQQ262145 QAM262145 QKI262145 QUE262145 REA262145 RNW262145 RXS262145 SHO262145 SRK262145 TBG262145 TLC262145 TUY262145 UEU262145 UOQ262145 UYM262145 VII262145 VSE262145 WCA262145 WLW262145 WVS262145 K327681 JG327681 TC327681 ACY327681 AMU327681 AWQ327681 BGM327681 BQI327681 CAE327681 CKA327681 CTW327681 DDS327681 DNO327681 DXK327681 EHG327681 ERC327681 FAY327681 FKU327681 FUQ327681 GEM327681 GOI327681 GYE327681 HIA327681 HRW327681 IBS327681 ILO327681 IVK327681 JFG327681 JPC327681 JYY327681 KIU327681 KSQ327681 LCM327681 LMI327681 LWE327681 MGA327681 MPW327681 MZS327681 NJO327681 NTK327681 ODG327681 ONC327681 OWY327681 PGU327681 PQQ327681 QAM327681 QKI327681 QUE327681 REA327681 RNW327681 RXS327681 SHO327681 SRK327681 TBG327681 TLC327681 TUY327681 UEU327681 UOQ327681 UYM327681 VII327681 VSE327681 WCA327681 WLW327681 WVS327681 K393217 JG393217 TC393217 ACY393217 AMU393217 AWQ393217 BGM393217 BQI393217 CAE393217 CKA393217 CTW393217 DDS393217 DNO393217 DXK393217 EHG393217 ERC393217 FAY393217 FKU393217 FUQ393217 GEM393217 GOI393217 GYE393217 HIA393217 HRW393217 IBS393217 ILO393217 IVK393217 JFG393217 JPC393217 JYY393217 KIU393217 KSQ393217 LCM393217 LMI393217 LWE393217 MGA393217 MPW393217 MZS393217 NJO393217 NTK393217 ODG393217 ONC393217 OWY393217 PGU393217 PQQ393217 QAM393217 QKI393217 QUE393217 REA393217 RNW393217 RXS393217 SHO393217 SRK393217 TBG393217 TLC393217 TUY393217 UEU393217 UOQ393217 UYM393217 VII393217 VSE393217 WCA393217 WLW393217 WVS393217 K458753 JG458753 TC458753 ACY458753 AMU458753 AWQ458753 BGM458753 BQI458753 CAE458753 CKA458753 CTW458753 DDS458753 DNO458753 DXK458753 EHG458753 ERC458753 FAY458753 FKU458753 FUQ458753 GEM458753 GOI458753 GYE458753 HIA458753 HRW458753 IBS458753 ILO458753 IVK458753 JFG458753 JPC458753 JYY458753 KIU458753 KSQ458753 LCM458753 LMI458753 LWE458753 MGA458753 MPW458753 MZS458753 NJO458753 NTK458753 ODG458753 ONC458753 OWY458753 PGU458753 PQQ458753 QAM458753 QKI458753 QUE458753 REA458753 RNW458753 RXS458753 SHO458753 SRK458753 TBG458753 TLC458753 TUY458753 UEU458753 UOQ458753 UYM458753 VII458753 VSE458753 WCA458753 WLW458753 WVS458753 K524289 JG524289 TC524289 ACY524289 AMU524289 AWQ524289 BGM524289 BQI524289 CAE524289 CKA524289 CTW524289 DDS524289 DNO524289 DXK524289 EHG524289 ERC524289 FAY524289 FKU524289 FUQ524289 GEM524289 GOI524289 GYE524289 HIA524289 HRW524289 IBS524289 ILO524289 IVK524289 JFG524289 JPC524289 JYY524289 KIU524289 KSQ524289 LCM524289 LMI524289 LWE524289 MGA524289 MPW524289 MZS524289 NJO524289 NTK524289 ODG524289 ONC524289 OWY524289 PGU524289 PQQ524289 QAM524289 QKI524289 QUE524289 REA524289 RNW524289 RXS524289 SHO524289 SRK524289 TBG524289 TLC524289 TUY524289 UEU524289 UOQ524289 UYM524289 VII524289 VSE524289 WCA524289 WLW524289 WVS524289 K589825 JG589825 TC589825 ACY589825 AMU589825 AWQ589825 BGM589825 BQI589825 CAE589825 CKA589825 CTW589825 DDS589825 DNO589825 DXK589825 EHG589825 ERC589825 FAY589825 FKU589825 FUQ589825 GEM589825 GOI589825 GYE589825 HIA589825 HRW589825 IBS589825 ILO589825 IVK589825 JFG589825 JPC589825 JYY589825 KIU589825 KSQ589825 LCM589825 LMI589825 LWE589825 MGA589825 MPW589825 MZS589825 NJO589825 NTK589825 ODG589825 ONC589825 OWY589825 PGU589825 PQQ589825 QAM589825 QKI589825 QUE589825 REA589825 RNW589825 RXS589825 SHO589825 SRK589825 TBG589825 TLC589825 TUY589825 UEU589825 UOQ589825 UYM589825 VII589825 VSE589825 WCA589825 WLW589825 WVS589825 K655361 JG655361 TC655361 ACY655361 AMU655361 AWQ655361 BGM655361 BQI655361 CAE655361 CKA655361 CTW655361 DDS655361 DNO655361 DXK655361 EHG655361 ERC655361 FAY655361 FKU655361 FUQ655361 GEM655361 GOI655361 GYE655361 HIA655361 HRW655361 IBS655361 ILO655361 IVK655361 JFG655361 JPC655361 JYY655361 KIU655361 KSQ655361 LCM655361 LMI655361 LWE655361 MGA655361 MPW655361 MZS655361 NJO655361 NTK655361 ODG655361 ONC655361 OWY655361 PGU655361 PQQ655361 QAM655361 QKI655361 QUE655361 REA655361 RNW655361 RXS655361 SHO655361 SRK655361 TBG655361 TLC655361 TUY655361 UEU655361 UOQ655361 UYM655361 VII655361 VSE655361 WCA655361 WLW655361 WVS655361 K720897 JG720897 TC720897 ACY720897 AMU720897 AWQ720897 BGM720897 BQI720897 CAE720897 CKA720897 CTW720897 DDS720897 DNO720897 DXK720897 EHG720897 ERC720897 FAY720897 FKU720897 FUQ720897 GEM720897 GOI720897 GYE720897 HIA720897 HRW720897 IBS720897 ILO720897 IVK720897 JFG720897 JPC720897 JYY720897 KIU720897 KSQ720897 LCM720897 LMI720897 LWE720897 MGA720897 MPW720897 MZS720897 NJO720897 NTK720897 ODG720897 ONC720897 OWY720897 PGU720897 PQQ720897 QAM720897 QKI720897 QUE720897 REA720897 RNW720897 RXS720897 SHO720897 SRK720897 TBG720897 TLC720897 TUY720897 UEU720897 UOQ720897 UYM720897 VII720897 VSE720897 WCA720897 WLW720897 WVS720897 K786433 JG786433 TC786433 ACY786433 AMU786433 AWQ786433 BGM786433 BQI786433 CAE786433 CKA786433 CTW786433 DDS786433 DNO786433 DXK786433 EHG786433 ERC786433 FAY786433 FKU786433 FUQ786433 GEM786433 GOI786433 GYE786433 HIA786433 HRW786433 IBS786433 ILO786433 IVK786433 JFG786433 JPC786433 JYY786433 KIU786433 KSQ786433 LCM786433 LMI786433 LWE786433 MGA786433 MPW786433 MZS786433 NJO786433 NTK786433 ODG786433 ONC786433 OWY786433 PGU786433 PQQ786433 QAM786433 QKI786433 QUE786433 REA786433 RNW786433 RXS786433 SHO786433 SRK786433 TBG786433 TLC786433 TUY786433 UEU786433 UOQ786433 UYM786433 VII786433 VSE786433 WCA786433 WLW786433 WVS786433 K851969 JG851969 TC851969 ACY851969 AMU851969 AWQ851969 BGM851969 BQI851969 CAE851969 CKA851969 CTW851969 DDS851969 DNO851969 DXK851969 EHG851969 ERC851969 FAY851969 FKU851969 FUQ851969 GEM851969 GOI851969 GYE851969 HIA851969 HRW851969 IBS851969 ILO851969 IVK851969 JFG851969 JPC851969 JYY851969 KIU851969 KSQ851969 LCM851969 LMI851969 LWE851969 MGA851969 MPW851969 MZS851969 NJO851969 NTK851969 ODG851969 ONC851969 OWY851969 PGU851969 PQQ851969 QAM851969 QKI851969 QUE851969 REA851969 RNW851969 RXS851969 SHO851969 SRK851969 TBG851969 TLC851969 TUY851969 UEU851969 UOQ851969 UYM851969 VII851969 VSE851969 WCA851969 WLW851969 WVS851969 K917505 JG917505 TC917505 ACY917505 AMU917505 AWQ917505 BGM917505 BQI917505 CAE917505 CKA917505 CTW917505 DDS917505 DNO917505 DXK917505 EHG917505 ERC917505 FAY917505 FKU917505 FUQ917505 GEM917505 GOI917505 GYE917505 HIA917505 HRW917505 IBS917505 ILO917505 IVK917505 JFG917505 JPC917505 JYY917505 KIU917505 KSQ917505 LCM917505 LMI917505 LWE917505 MGA917505 MPW917505 MZS917505 NJO917505 NTK917505 ODG917505 ONC917505 OWY917505 PGU917505 PQQ917505 QAM917505 QKI917505 QUE917505 REA917505 RNW917505 RXS917505 SHO917505 SRK917505 TBG917505 TLC917505 TUY917505 UEU917505 UOQ917505 UYM917505 VII917505 VSE917505 WCA917505 WLW917505 WVS917505 K983041 JG983041 TC983041 ACY983041 AMU983041 AWQ983041 BGM983041 BQI983041 CAE983041 CKA983041 CTW983041 DDS983041 DNO983041 DXK983041 EHG983041 ERC983041 FAY983041 FKU983041 FUQ983041 GEM983041 GOI983041 GYE983041 HIA983041 HRW983041 IBS983041 ILO983041 IVK983041 JFG983041 JPC983041 JYY983041 KIU983041 KSQ983041 LCM983041 LMI983041 LWE983041 MGA983041 MPW983041 MZS983041 NJO983041 NTK983041 ODG983041 ONC983041 OWY983041 PGU983041 PQQ983041 QAM983041 QKI983041 QUE983041 REA983041 RNW983041 RXS983041 SHO983041 SRK983041 TBG983041 TLC983041 TUY983041 UEU983041 UOQ983041 UYM983041 VII983041 VSE983041 WCA983041 WLW983041 WVS983041">
      <formula1>"工程代号,项目编号,文档编号"</formula1>
    </dataValidation>
    <dataValidation type="list" allowBlank="1" showInputMessage="1" showErrorMessage="1" sqref="L2 JH2 TD2 ACZ2 AMV2 AWR2 BGN2 BQJ2 CAF2 CKB2 CTX2 DDT2 DNP2 DXL2 EHH2 ERD2 FAZ2 FKV2 FUR2 GEN2 GOJ2 GYF2 HIB2 HRX2 IBT2 ILP2 IVL2 JFH2 JPD2 JYZ2 KIV2 KSR2 LCN2 LMJ2 LWF2 MGB2 MPX2 MZT2 NJP2 NTL2 ODH2 OND2 OWZ2 PGV2 PQR2 QAN2 QKJ2 QUF2 REB2 RNX2 RXT2 SHP2 SRL2 TBH2 TLD2 TUZ2 UEV2 UOR2 UYN2 VIJ2 VSF2 WCB2 WLX2 WVT2 L65538 JH65538 TD65538 ACZ65538 AMV65538 AWR65538 BGN65538 BQJ65538 CAF65538 CKB65538 CTX65538 DDT65538 DNP65538 DXL65538 EHH65538 ERD65538 FAZ65538 FKV65538 FUR65538 GEN65538 GOJ65538 GYF65538 HIB65538 HRX65538 IBT65538 ILP65538 IVL65538 JFH65538 JPD65538 JYZ65538 KIV65538 KSR65538 LCN65538 LMJ65538 LWF65538 MGB65538 MPX65538 MZT65538 NJP65538 NTL65538 ODH65538 OND65538 OWZ65538 PGV65538 PQR65538 QAN65538 QKJ65538 QUF65538 REB65538 RNX65538 RXT65538 SHP65538 SRL65538 TBH65538 TLD65538 TUZ65538 UEV65538 UOR65538 UYN65538 VIJ65538 VSF65538 WCB65538 WLX65538 WVT65538 L131074 JH131074 TD131074 ACZ131074 AMV131074 AWR131074 BGN131074 BQJ131074 CAF131074 CKB131074 CTX131074 DDT131074 DNP131074 DXL131074 EHH131074 ERD131074 FAZ131074 FKV131074 FUR131074 GEN131074 GOJ131074 GYF131074 HIB131074 HRX131074 IBT131074 ILP131074 IVL131074 JFH131074 JPD131074 JYZ131074 KIV131074 KSR131074 LCN131074 LMJ131074 LWF131074 MGB131074 MPX131074 MZT131074 NJP131074 NTL131074 ODH131074 OND131074 OWZ131074 PGV131074 PQR131074 QAN131074 QKJ131074 QUF131074 REB131074 RNX131074 RXT131074 SHP131074 SRL131074 TBH131074 TLD131074 TUZ131074 UEV131074 UOR131074 UYN131074 VIJ131074 VSF131074 WCB131074 WLX131074 WVT131074 L196610 JH196610 TD196610 ACZ196610 AMV196610 AWR196610 BGN196610 BQJ196610 CAF196610 CKB196610 CTX196610 DDT196610 DNP196610 DXL196610 EHH196610 ERD196610 FAZ196610 FKV196610 FUR196610 GEN196610 GOJ196610 GYF196610 HIB196610 HRX196610 IBT196610 ILP196610 IVL196610 JFH196610 JPD196610 JYZ196610 KIV196610 KSR196610 LCN196610 LMJ196610 LWF196610 MGB196610 MPX196610 MZT196610 NJP196610 NTL196610 ODH196610 OND196610 OWZ196610 PGV196610 PQR196610 QAN196610 QKJ196610 QUF196610 REB196610 RNX196610 RXT196610 SHP196610 SRL196610 TBH196610 TLD196610 TUZ196610 UEV196610 UOR196610 UYN196610 VIJ196610 VSF196610 WCB196610 WLX196610 WVT196610 L262146 JH262146 TD262146 ACZ262146 AMV262146 AWR262146 BGN262146 BQJ262146 CAF262146 CKB262146 CTX262146 DDT262146 DNP262146 DXL262146 EHH262146 ERD262146 FAZ262146 FKV262146 FUR262146 GEN262146 GOJ262146 GYF262146 HIB262146 HRX262146 IBT262146 ILP262146 IVL262146 JFH262146 JPD262146 JYZ262146 KIV262146 KSR262146 LCN262146 LMJ262146 LWF262146 MGB262146 MPX262146 MZT262146 NJP262146 NTL262146 ODH262146 OND262146 OWZ262146 PGV262146 PQR262146 QAN262146 QKJ262146 QUF262146 REB262146 RNX262146 RXT262146 SHP262146 SRL262146 TBH262146 TLD262146 TUZ262146 UEV262146 UOR262146 UYN262146 VIJ262146 VSF262146 WCB262146 WLX262146 WVT262146 L327682 JH327682 TD327682 ACZ327682 AMV327682 AWR327682 BGN327682 BQJ327682 CAF327682 CKB327682 CTX327682 DDT327682 DNP327682 DXL327682 EHH327682 ERD327682 FAZ327682 FKV327682 FUR327682 GEN327682 GOJ327682 GYF327682 HIB327682 HRX327682 IBT327682 ILP327682 IVL327682 JFH327682 JPD327682 JYZ327682 KIV327682 KSR327682 LCN327682 LMJ327682 LWF327682 MGB327682 MPX327682 MZT327682 NJP327682 NTL327682 ODH327682 OND327682 OWZ327682 PGV327682 PQR327682 QAN327682 QKJ327682 QUF327682 REB327682 RNX327682 RXT327682 SHP327682 SRL327682 TBH327682 TLD327682 TUZ327682 UEV327682 UOR327682 UYN327682 VIJ327682 VSF327682 WCB327682 WLX327682 WVT327682 L393218 JH393218 TD393218 ACZ393218 AMV393218 AWR393218 BGN393218 BQJ393218 CAF393218 CKB393218 CTX393218 DDT393218 DNP393218 DXL393218 EHH393218 ERD393218 FAZ393218 FKV393218 FUR393218 GEN393218 GOJ393218 GYF393218 HIB393218 HRX393218 IBT393218 ILP393218 IVL393218 JFH393218 JPD393218 JYZ393218 KIV393218 KSR393218 LCN393218 LMJ393218 LWF393218 MGB393218 MPX393218 MZT393218 NJP393218 NTL393218 ODH393218 OND393218 OWZ393218 PGV393218 PQR393218 QAN393218 QKJ393218 QUF393218 REB393218 RNX393218 RXT393218 SHP393218 SRL393218 TBH393218 TLD393218 TUZ393218 UEV393218 UOR393218 UYN393218 VIJ393218 VSF393218 WCB393218 WLX393218 WVT393218 L458754 JH458754 TD458754 ACZ458754 AMV458754 AWR458754 BGN458754 BQJ458754 CAF458754 CKB458754 CTX458754 DDT458754 DNP458754 DXL458754 EHH458754 ERD458754 FAZ458754 FKV458754 FUR458754 GEN458754 GOJ458754 GYF458754 HIB458754 HRX458754 IBT458754 ILP458754 IVL458754 JFH458754 JPD458754 JYZ458754 KIV458754 KSR458754 LCN458754 LMJ458754 LWF458754 MGB458754 MPX458754 MZT458754 NJP458754 NTL458754 ODH458754 OND458754 OWZ458754 PGV458754 PQR458754 QAN458754 QKJ458754 QUF458754 REB458754 RNX458754 RXT458754 SHP458754 SRL458754 TBH458754 TLD458754 TUZ458754 UEV458754 UOR458754 UYN458754 VIJ458754 VSF458754 WCB458754 WLX458754 WVT458754 L524290 JH524290 TD524290 ACZ524290 AMV524290 AWR524290 BGN524290 BQJ524290 CAF524290 CKB524290 CTX524290 DDT524290 DNP524290 DXL524290 EHH524290 ERD524290 FAZ524290 FKV524290 FUR524290 GEN524290 GOJ524290 GYF524290 HIB524290 HRX524290 IBT524290 ILP524290 IVL524290 JFH524290 JPD524290 JYZ524290 KIV524290 KSR524290 LCN524290 LMJ524290 LWF524290 MGB524290 MPX524290 MZT524290 NJP524290 NTL524290 ODH524290 OND524290 OWZ524290 PGV524290 PQR524290 QAN524290 QKJ524290 QUF524290 REB524290 RNX524290 RXT524290 SHP524290 SRL524290 TBH524290 TLD524290 TUZ524290 UEV524290 UOR524290 UYN524290 VIJ524290 VSF524290 WCB524290 WLX524290 WVT524290 L589826 JH589826 TD589826 ACZ589826 AMV589826 AWR589826 BGN589826 BQJ589826 CAF589826 CKB589826 CTX589826 DDT589826 DNP589826 DXL589826 EHH589826 ERD589826 FAZ589826 FKV589826 FUR589826 GEN589826 GOJ589826 GYF589826 HIB589826 HRX589826 IBT589826 ILP589826 IVL589826 JFH589826 JPD589826 JYZ589826 KIV589826 KSR589826 LCN589826 LMJ589826 LWF589826 MGB589826 MPX589826 MZT589826 NJP589826 NTL589826 ODH589826 OND589826 OWZ589826 PGV589826 PQR589826 QAN589826 QKJ589826 QUF589826 REB589826 RNX589826 RXT589826 SHP589826 SRL589826 TBH589826 TLD589826 TUZ589826 UEV589826 UOR589826 UYN589826 VIJ589826 VSF589826 WCB589826 WLX589826 WVT589826 L655362 JH655362 TD655362 ACZ655362 AMV655362 AWR655362 BGN655362 BQJ655362 CAF655362 CKB655362 CTX655362 DDT655362 DNP655362 DXL655362 EHH655362 ERD655362 FAZ655362 FKV655362 FUR655362 GEN655362 GOJ655362 GYF655362 HIB655362 HRX655362 IBT655362 ILP655362 IVL655362 JFH655362 JPD655362 JYZ655362 KIV655362 KSR655362 LCN655362 LMJ655362 LWF655362 MGB655362 MPX655362 MZT655362 NJP655362 NTL655362 ODH655362 OND655362 OWZ655362 PGV655362 PQR655362 QAN655362 QKJ655362 QUF655362 REB655362 RNX655362 RXT655362 SHP655362 SRL655362 TBH655362 TLD655362 TUZ655362 UEV655362 UOR655362 UYN655362 VIJ655362 VSF655362 WCB655362 WLX655362 WVT655362 L720898 JH720898 TD720898 ACZ720898 AMV720898 AWR720898 BGN720898 BQJ720898 CAF720898 CKB720898 CTX720898 DDT720898 DNP720898 DXL720898 EHH720898 ERD720898 FAZ720898 FKV720898 FUR720898 GEN720898 GOJ720898 GYF720898 HIB720898 HRX720898 IBT720898 ILP720898 IVL720898 JFH720898 JPD720898 JYZ720898 KIV720898 KSR720898 LCN720898 LMJ720898 LWF720898 MGB720898 MPX720898 MZT720898 NJP720898 NTL720898 ODH720898 OND720898 OWZ720898 PGV720898 PQR720898 QAN720898 QKJ720898 QUF720898 REB720898 RNX720898 RXT720898 SHP720898 SRL720898 TBH720898 TLD720898 TUZ720898 UEV720898 UOR720898 UYN720898 VIJ720898 VSF720898 WCB720898 WLX720898 WVT720898 L786434 JH786434 TD786434 ACZ786434 AMV786434 AWR786434 BGN786434 BQJ786434 CAF786434 CKB786434 CTX786434 DDT786434 DNP786434 DXL786434 EHH786434 ERD786434 FAZ786434 FKV786434 FUR786434 GEN786434 GOJ786434 GYF786434 HIB786434 HRX786434 IBT786434 ILP786434 IVL786434 JFH786434 JPD786434 JYZ786434 KIV786434 KSR786434 LCN786434 LMJ786434 LWF786434 MGB786434 MPX786434 MZT786434 NJP786434 NTL786434 ODH786434 OND786434 OWZ786434 PGV786434 PQR786434 QAN786434 QKJ786434 QUF786434 REB786434 RNX786434 RXT786434 SHP786434 SRL786434 TBH786434 TLD786434 TUZ786434 UEV786434 UOR786434 UYN786434 VIJ786434 VSF786434 WCB786434 WLX786434 WVT786434 L851970 JH851970 TD851970 ACZ851970 AMV851970 AWR851970 BGN851970 BQJ851970 CAF851970 CKB851970 CTX851970 DDT851970 DNP851970 DXL851970 EHH851970 ERD851970 FAZ851970 FKV851970 FUR851970 GEN851970 GOJ851970 GYF851970 HIB851970 HRX851970 IBT851970 ILP851970 IVL851970 JFH851970 JPD851970 JYZ851970 KIV851970 KSR851970 LCN851970 LMJ851970 LWF851970 MGB851970 MPX851970 MZT851970 NJP851970 NTL851970 ODH851970 OND851970 OWZ851970 PGV851970 PQR851970 QAN851970 QKJ851970 QUF851970 REB851970 RNX851970 RXT851970 SHP851970 SRL851970 TBH851970 TLD851970 TUZ851970 UEV851970 UOR851970 UYN851970 VIJ851970 VSF851970 WCB851970 WLX851970 WVT851970 L917506 JH917506 TD917506 ACZ917506 AMV917506 AWR917506 BGN917506 BQJ917506 CAF917506 CKB917506 CTX917506 DDT917506 DNP917506 DXL917506 EHH917506 ERD917506 FAZ917506 FKV917506 FUR917506 GEN917506 GOJ917506 GYF917506 HIB917506 HRX917506 IBT917506 ILP917506 IVL917506 JFH917506 JPD917506 JYZ917506 KIV917506 KSR917506 LCN917506 LMJ917506 LWF917506 MGB917506 MPX917506 MZT917506 NJP917506 NTL917506 ODH917506 OND917506 OWZ917506 PGV917506 PQR917506 QAN917506 QKJ917506 QUF917506 REB917506 RNX917506 RXT917506 SHP917506 SRL917506 TBH917506 TLD917506 TUZ917506 UEV917506 UOR917506 UYN917506 VIJ917506 VSF917506 WCB917506 WLX917506 WVT917506 L983042 JH983042 TD983042 ACZ983042 AMV983042 AWR983042 BGN983042 BQJ983042 CAF983042 CKB983042 CTX983042 DDT983042 DNP983042 DXL983042 EHH983042 ERD983042 FAZ983042 FKV983042 FUR983042 GEN983042 GOJ983042 GYF983042 HIB983042 HRX983042 IBT983042 ILP983042 IVL983042 JFH983042 JPD983042 JYZ983042 KIV983042 KSR983042 LCN983042 LMJ983042 LWF983042 MGB983042 MPX983042 MZT983042 NJP983042 NTL983042 ODH983042 OND983042 OWZ983042 PGV983042 PQR983042 QAN983042 QKJ983042 QUF983042 REB983042 RNX983042 RXT983042 SHP983042 SRL983042 TBH983042 TLD983042 TUZ983042 UEV983042 UOR983042 UYN983042 VIJ983042 VSF983042 WCB983042 WLX983042 WVT983042">
      <formula1>"可行性研究,总体设计,基础设计,FEED设计,投标报价,详细设计"</formula1>
    </dataValidation>
  </dataValidations>
  <printOptions horizontalCentered="1"/>
  <pageMargins left="0.511811023622047" right="0.511811023622047" top="0.748031496062992" bottom="0.551181102362205" header="0.31496062992126" footer="0.31496062992126"/>
  <pageSetup paperSize="9" fitToHeight="0" orientation="landscape" blackAndWhite="1"/>
  <headerFooter alignWithMargins="0">
    <oddFooter>&amp;C&amp;9第 &amp;P 页， 共&amp;N页&amp;R&amp;9&amp;A</oddFooter>
  </headerFooter>
  <drawing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9"/>
  <dimension ref="A1"/>
  <sheetViews>
    <sheetView workbookViewId="0">
      <selection activeCell="L51" sqref="L51"/>
    </sheetView>
  </sheetViews>
  <sheetFormatPr defaultColWidth="9" defaultRowHeight="13.5"/>
  <sheetData/>
  <customSheetViews>
    <customSheetView guid="{6CD32FDE-B892-4416-BE82-8B8C9CF2B414}" state="hidden">
      <selection activeCell="L51" sqref="L51"/>
      <pageMargins left="0.7" right="0.7" top="0.75" bottom="0.75" header="0.3" footer="0.3"/>
      <headerFooter/>
    </customSheetView>
    <customSheetView guid="{AD2683A8-8C57-42AC-A595-15EACEB7A384}">
      <selection activeCell="L51" sqref="L51"/>
      <pageMargins left="0.7" right="0.7" top="0.75" bottom="0.75" header="0.3" footer="0.3"/>
      <headerFooter/>
    </customSheetView>
  </customSheetView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18</vt:i4>
      </vt:variant>
    </vt:vector>
  </HeadingPairs>
  <TitlesOfParts>
    <vt:vector size="18" baseType="lpstr">
      <vt:lpstr>进口表六</vt:lpstr>
      <vt:lpstr>建筑物</vt:lpstr>
      <vt:lpstr>钢结构</vt:lpstr>
      <vt:lpstr>工程量清单</vt:lpstr>
      <vt:lpstr>设备汇总表</vt:lpstr>
      <vt:lpstr>工艺管道土方</vt:lpstr>
      <vt:lpstr>电气</vt:lpstr>
      <vt:lpstr>电信</vt:lpstr>
      <vt:lpstr>自控设备</vt:lpstr>
      <vt:lpstr>自控材料</vt:lpstr>
      <vt:lpstr>给排水</vt:lpstr>
      <vt:lpstr>给排水井及土方</vt:lpstr>
      <vt:lpstr>暖通</vt:lpstr>
      <vt:lpstr>消防</vt:lpstr>
      <vt:lpstr>消防井表五</vt:lpstr>
      <vt:lpstr>Sheet1</vt:lpstr>
      <vt:lpstr>催化剂沉 降</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田春华[0365]</dc:creator>
  <cp:lastModifiedBy>王学保</cp:lastModifiedBy>
  <dcterms:created xsi:type="dcterms:W3CDTF">2006-09-13T11:21:00Z</dcterms:created>
  <cp:lastPrinted>2020-07-30T06:28:00Z</cp:lastPrinted>
  <dcterms:modified xsi:type="dcterms:W3CDTF">2025-07-23T07:08:19Z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842E8DE014B5438DAC7422F4ED9E00A2</vt:lpwstr>
  </property>
  <property fmtid="{D5CDD505-2E9C-101B-9397-08002B2CF9AE}" pid="3" name="KSOProductBuildVer">
    <vt:lpwstr>2052-11.8.2.12309</vt:lpwstr>
  </property>
</Properties>
</file>